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12132"/>
  </bookViews>
  <sheets>
    <sheet name="6" sheetId="3" r:id="rId1"/>
  </sheets>
  <calcPr calcId="145621"/>
</workbook>
</file>

<file path=xl/calcChain.xml><?xml version="1.0" encoding="utf-8"?>
<calcChain xmlns="http://schemas.openxmlformats.org/spreadsheetml/2006/main">
  <c r="C23" i="3" l="1"/>
  <c r="G23" i="3"/>
  <c r="E23" i="3"/>
  <c r="G22" i="3"/>
  <c r="E22" i="3"/>
  <c r="C22" i="3"/>
  <c r="D37" i="3" l="1"/>
  <c r="F37" i="3"/>
  <c r="H37" i="3"/>
  <c r="C17" i="3" l="1"/>
  <c r="C35" i="3" l="1"/>
  <c r="E32" i="3" s="1"/>
  <c r="E35" i="3" s="1"/>
  <c r="G32" i="3" s="1"/>
  <c r="G35" i="3" s="1"/>
  <c r="C27" i="3"/>
  <c r="C30" i="3" s="1"/>
  <c r="E27" i="3" s="1"/>
  <c r="E30" i="3" s="1"/>
  <c r="G27" i="3" s="1"/>
  <c r="G30" i="3" s="1"/>
  <c r="C19" i="3"/>
  <c r="C21" i="3" l="1"/>
  <c r="E16" i="3"/>
  <c r="E17" i="3"/>
  <c r="E18" i="3"/>
  <c r="C24" i="3" l="1"/>
  <c r="E21" i="3" s="1"/>
  <c r="E24" i="3" s="1"/>
  <c r="G21" i="3" s="1"/>
  <c r="G24" i="3" s="1"/>
  <c r="E19" i="3"/>
  <c r="E37" i="3" l="1"/>
  <c r="C37" i="3"/>
  <c r="G16" i="3"/>
  <c r="G17" i="3" s="1"/>
  <c r="G18" i="3"/>
  <c r="G19" i="3" l="1"/>
  <c r="G37" i="3" s="1"/>
</calcChain>
</file>

<file path=xl/sharedStrings.xml><?xml version="1.0" encoding="utf-8"?>
<sst xmlns="http://schemas.openxmlformats.org/spreadsheetml/2006/main" count="46" uniqueCount="31">
  <si>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</si>
  <si>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</si>
  <si>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</si>
  <si>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</si>
  <si>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</si>
  <si>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</si>
  <si>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</si>
  <si>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</si>
  <si>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</si>
  <si>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</t>
  </si>
  <si>
    <t>погашение основной суммы задолженности в финансовом году</t>
  </si>
  <si>
    <t>тыс.руб.</t>
  </si>
  <si>
    <t>задолженность на конец финансового года</t>
  </si>
  <si>
    <t>2024 год</t>
  </si>
  <si>
    <t>2.1.</t>
  </si>
  <si>
    <t>Бюджетные кредиты, предоставленные для частичного покрытия дефицита бюджета</t>
  </si>
  <si>
    <t>2.2.</t>
  </si>
  <si>
    <t>ПРИЛОЖЕНИЕ 6</t>
  </si>
  <si>
    <t>Предельный срок погашения долговых обязательств, возникающих при осуществлении муниципальных заимствований в 2023 году</t>
  </si>
  <si>
    <t>Предельный срок погашения долговых обязательств, возникающих при осуществлении муниципальных заимствований в 2024 году</t>
  </si>
  <si>
    <t>не позднее 2025 года</t>
  </si>
  <si>
    <t>не позднее 2024 года</t>
  </si>
  <si>
    <t>2023 год</t>
  </si>
  <si>
    <t>Бюджетные кредиты, предоставленные для  погашения долговых обязательств в виде обязательств по кредитам, полученным от кредитных организаций, сложившихся на 1 января 2022 года</t>
  </si>
  <si>
    <t>2025 год</t>
  </si>
  <si>
    <t>Предельный срок погашения долговых обязательств, возникающих при осуществлении муниципальных заимствований в 2025 году</t>
  </si>
  <si>
    <t>не позднее 2026 года</t>
  </si>
  <si>
    <t>Программа муниципальных внутренних заимствований города Перми на 2023 год и на плановый период                                                            2024 и 2025 годов</t>
  </si>
  <si>
    <t>в том числе</t>
  </si>
  <si>
    <t>от 20.12.2022 № 267</t>
  </si>
  <si>
    <t>от 28.02.2023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</si>
</sst>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57">
    <xf numFmtId="0" fontId="0" fillId="0" borderId="0" xfId="0"/>
    <xf numFmtId="3" fontId="5" fillId="2" borderId="1" xfId="2" applyNumberFormat="1" applyFont="1" applyFill="1" applyBorder="1" applyAlignment="1">
      <alignment horizontal="left" vertical="top" wrapText="1"/>
    </xf>
    <xf numFmtId="3" fontId="5" fillId="0" borderId="1" xfId="2" applyNumberFormat="1" applyFont="1" applyBorder="1" applyAlignment="1">
      <alignment horizontal="left" vertical="center" wrapText="1"/>
    </xf>
    <xf numFmtId="3" fontId="5" fillId="2" borderId="1" xfId="2" applyNumberFormat="1" applyFont="1" applyFill="1" applyBorder="1" applyAlignment="1">
      <alignment horizontal="left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right" vertical="center" wrapText="1"/>
    </xf>
    <xf numFmtId="164" fontId="6" fillId="0" borderId="1" xfId="3" applyNumberFormat="1" applyFont="1" applyBorder="1" applyAlignment="1">
      <alignment horizontal="right" vertical="center"/>
    </xf>
    <xf numFmtId="0" fontId="6" fillId="0" borderId="1" xfId="3" applyFont="1" applyBorder="1" applyAlignment="1">
      <alignment horizontal="left" vertical="center" wrapText="1"/>
    </xf>
    <xf numFmtId="164" fontId="5" fillId="2" borderId="1" xfId="2" applyNumberFormat="1" applyFont="1" applyFill="1" applyBorder="1" applyAlignment="1">
      <alignment vertical="center" wrapText="1"/>
    </xf>
    <xf numFmtId="164" fontId="5" fillId="0" borderId="1" xfId="2" applyNumberFormat="1" applyFont="1" applyFill="1" applyBorder="1" applyAlignment="1">
      <alignment vertical="center" wrapText="1"/>
    </xf>
    <xf numFmtId="164" fontId="6" fillId="0" borderId="1" xfId="3" applyNumberFormat="1" applyFont="1" applyBorder="1" applyAlignment="1">
      <alignment vertical="center"/>
    </xf>
    <xf numFmtId="164" fontId="5" fillId="0" borderId="1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horizontal="center" vertical="center" wrapText="1"/>
    </xf>
    <xf numFmtId="164" fontId="6" fillId="0" borderId="1" xfId="3" applyNumberFormat="1" applyFont="1" applyBorder="1" applyAlignment="1">
      <alignment vertical="center" wrapText="1"/>
    </xf>
    <xf numFmtId="164" fontId="4" fillId="0" borderId="1" xfId="3" applyNumberFormat="1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left" vertical="center" wrapText="1"/>
    </xf>
    <xf numFmtId="164" fontId="5" fillId="2" borderId="1" xfId="3" applyNumberFormat="1" applyFont="1" applyFill="1" applyBorder="1"/>
    <xf numFmtId="0" fontId="5" fillId="2" borderId="1" xfId="3" applyFont="1" applyFill="1" applyBorder="1" applyAlignment="1">
      <alignment vertical="center"/>
    </xf>
    <xf numFmtId="0" fontId="3" fillId="2" borderId="1" xfId="3" applyFont="1" applyFill="1" applyBorder="1" applyAlignment="1">
      <alignment vertical="center"/>
    </xf>
    <xf numFmtId="164" fontId="5" fillId="0" borderId="1" xfId="2" applyNumberFormat="1" applyFont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vertical="center"/>
    </xf>
    <xf numFmtId="3" fontId="8" fillId="0" borderId="2" xfId="2" applyNumberFormat="1" applyFont="1" applyBorder="1" applyAlignment="1">
      <alignment horizontal="center" vertical="center" wrapText="1"/>
    </xf>
    <xf numFmtId="164" fontId="8" fillId="0" borderId="2" xfId="2" applyNumberFormat="1" applyFont="1" applyBorder="1" applyAlignment="1">
      <alignment horizontal="center" vertical="center" wrapText="1"/>
    </xf>
    <xf numFmtId="164" fontId="9" fillId="0" borderId="2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0" xfId="0" applyFont="1"/>
    <xf numFmtId="164" fontId="4" fillId="0" borderId="0" xfId="0" applyNumberFormat="1" applyFont="1"/>
    <xf numFmtId="0" fontId="6" fillId="0" borderId="0" xfId="0" applyFont="1" applyAlignment="1">
      <alignment horizontal="right"/>
    </xf>
    <xf numFmtId="0" fontId="6" fillId="2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left" vertical="center" wrapText="1"/>
    </xf>
    <xf numFmtId="164" fontId="6" fillId="2" borderId="1" xfId="3" applyNumberFormat="1" applyFont="1" applyFill="1" applyBorder="1" applyAlignment="1">
      <alignment vertical="center" wrapText="1"/>
    </xf>
    <xf numFmtId="164" fontId="6" fillId="2" borderId="1" xfId="3" applyNumberFormat="1" applyFont="1" applyFill="1" applyBorder="1" applyAlignment="1">
      <alignment vertical="center"/>
    </xf>
    <xf numFmtId="164" fontId="4" fillId="2" borderId="1" xfId="3" applyNumberFormat="1" applyFont="1" applyFill="1" applyBorder="1" applyAlignment="1">
      <alignment vertical="center"/>
    </xf>
    <xf numFmtId="0" fontId="4" fillId="2" borderId="0" xfId="0" applyFont="1" applyFill="1"/>
    <xf numFmtId="0" fontId="6" fillId="2" borderId="1" xfId="3" applyFont="1" applyFill="1" applyBorder="1" applyAlignment="1">
      <alignment vertical="center"/>
    </xf>
    <xf numFmtId="0" fontId="4" fillId="2" borderId="1" xfId="3" applyFont="1" applyFill="1" applyBorder="1" applyAlignment="1">
      <alignment vertical="center"/>
    </xf>
    <xf numFmtId="0" fontId="6" fillId="0" borderId="0" xfId="0" applyFont="1" applyAlignment="1">
      <alignment horizontal="right" wrapText="1"/>
    </xf>
    <xf numFmtId="0" fontId="4" fillId="0" borderId="1" xfId="3" applyFont="1" applyBorder="1" applyAlignment="1">
      <alignment wrapText="1"/>
    </xf>
    <xf numFmtId="0" fontId="4" fillId="2" borderId="1" xfId="3" applyFont="1" applyFill="1" applyBorder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3" applyNumberFormat="1" applyFont="1" applyFill="1" applyBorder="1" applyAlignment="1">
      <alignment wrapText="1"/>
    </xf>
    <xf numFmtId="0" fontId="4" fillId="2" borderId="1" xfId="0" applyFont="1" applyFill="1" applyBorder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workbookViewId="0">
      <selection activeCell="F14" sqref="F14"/>
    </sheetView>
  </sheetViews>
  <sheetFormatPr defaultColWidth="9.109375" defaultRowHeight="13.8" x14ac:dyDescent="0.25"/>
  <cols>
    <col min="1" max="1" width="5.5546875" style="27" customWidth="1"/>
    <col min="2" max="2" width="45.33203125" style="28" customWidth="1"/>
    <col min="3" max="3" width="17.33203125" style="27" customWidth="1"/>
    <col min="4" max="4" width="16.88671875" style="27" customWidth="1"/>
    <col min="5" max="5" width="16" style="27" customWidth="1"/>
    <col min="6" max="6" width="17.33203125" style="27" customWidth="1"/>
    <col min="7" max="7" width="17" style="27" customWidth="1"/>
    <col min="8" max="8" width="16.88671875" style="28" customWidth="1"/>
    <col min="9" max="16384" width="9.109375" style="27"/>
  </cols>
  <sheetData>
    <row r="1" spans="1:8" s="30" customFormat="1" ht="18" x14ac:dyDescent="0.35">
      <c r="B1" s="31"/>
      <c r="G1" s="55" t="s">
        <v>17</v>
      </c>
      <c r="H1" s="55"/>
    </row>
    <row r="2" spans="1:8" s="30" customFormat="1" ht="18" x14ac:dyDescent="0.35">
      <c r="B2" s="31"/>
      <c r="H2" s="48" t="s">
        <v>3</v>
      </c>
    </row>
    <row r="3" spans="1:8" s="30" customFormat="1" ht="18" x14ac:dyDescent="0.35">
      <c r="B3" s="31"/>
      <c r="G3" s="55" t="s">
        <v>4</v>
      </c>
      <c r="H3" s="55"/>
    </row>
    <row r="4" spans="1:8" s="30" customFormat="1" ht="18" x14ac:dyDescent="0.35">
      <c r="B4" s="31"/>
      <c r="G4" s="55" t="s">
        <v>30</v>
      </c>
      <c r="H4" s="55"/>
    </row>
    <row r="5" spans="1:8" s="30" customFormat="1" ht="18" x14ac:dyDescent="0.35">
      <c r="B5" s="31"/>
      <c r="G5" s="39"/>
      <c r="H5" s="39"/>
    </row>
    <row r="6" spans="1:8" s="30" customFormat="1" ht="18" x14ac:dyDescent="0.35">
      <c r="B6" s="31"/>
      <c r="G6" s="55" t="s">
        <v>17</v>
      </c>
      <c r="H6" s="55"/>
    </row>
    <row r="7" spans="1:8" s="30" customFormat="1" ht="18" x14ac:dyDescent="0.35">
      <c r="B7" s="31"/>
      <c r="G7" s="39"/>
      <c r="H7" s="48" t="s">
        <v>3</v>
      </c>
    </row>
    <row r="8" spans="1:8" s="30" customFormat="1" ht="18" x14ac:dyDescent="0.35">
      <c r="B8" s="31"/>
      <c r="G8" s="55" t="s">
        <v>4</v>
      </c>
      <c r="H8" s="55"/>
    </row>
    <row r="9" spans="1:8" s="30" customFormat="1" ht="20.25" customHeight="1" x14ac:dyDescent="0.35">
      <c r="B9" s="31"/>
      <c r="F9" s="39"/>
      <c r="G9" s="55" t="s">
        <v>29</v>
      </c>
      <c r="H9" s="55"/>
    </row>
    <row r="10" spans="1:8" s="30" customFormat="1" ht="18" x14ac:dyDescent="0.35">
      <c r="B10" s="31"/>
      <c r="H10" s="31"/>
    </row>
    <row r="11" spans="1:8" s="32" customFormat="1" ht="36" customHeight="1" x14ac:dyDescent="0.3">
      <c r="A11" s="56" t="s">
        <v>27</v>
      </c>
      <c r="B11" s="56"/>
      <c r="C11" s="56"/>
      <c r="D11" s="56"/>
      <c r="E11" s="56"/>
      <c r="F11" s="56"/>
      <c r="G11" s="56"/>
      <c r="H11" s="56"/>
    </row>
    <row r="12" spans="1:8" s="32" customFormat="1" ht="17.399999999999999" x14ac:dyDescent="0.3">
      <c r="A12" s="54"/>
      <c r="B12" s="54"/>
      <c r="C12" s="54"/>
      <c r="D12" s="54"/>
      <c r="E12" s="54"/>
      <c r="F12" s="54"/>
      <c r="G12" s="54"/>
      <c r="H12" s="54"/>
    </row>
    <row r="13" spans="1:8" s="30" customFormat="1" ht="18" x14ac:dyDescent="0.35">
      <c r="B13" s="31"/>
      <c r="H13" s="48" t="s">
        <v>11</v>
      </c>
    </row>
    <row r="14" spans="1:8" s="37" customFormat="1" ht="218.4" x14ac:dyDescent="0.3">
      <c r="A14" s="33" t="s">
        <v>0</v>
      </c>
      <c r="B14" s="33" t="s">
        <v>5</v>
      </c>
      <c r="C14" s="33" t="s">
        <v>22</v>
      </c>
      <c r="D14" s="33" t="s">
        <v>18</v>
      </c>
      <c r="E14" s="34" t="s">
        <v>13</v>
      </c>
      <c r="F14" s="34" t="s">
        <v>19</v>
      </c>
      <c r="G14" s="35" t="s">
        <v>24</v>
      </c>
      <c r="H14" s="36" t="s">
        <v>25</v>
      </c>
    </row>
    <row r="15" spans="1:8" ht="41.25" customHeight="1" x14ac:dyDescent="0.25">
      <c r="A15" s="4" t="s">
        <v>1</v>
      </c>
      <c r="B15" s="3" t="s">
        <v>2</v>
      </c>
      <c r="C15" s="1"/>
      <c r="D15" s="1"/>
      <c r="E15" s="6"/>
      <c r="F15" s="6"/>
      <c r="G15" s="7"/>
      <c r="H15" s="49"/>
    </row>
    <row r="16" spans="1:8" ht="38.25" customHeight="1" x14ac:dyDescent="0.25">
      <c r="A16" s="4"/>
      <c r="B16" s="3" t="s">
        <v>7</v>
      </c>
      <c r="C16" s="9">
        <v>0</v>
      </c>
      <c r="D16" s="9"/>
      <c r="E16" s="10">
        <f>C19</f>
        <v>2523149.7000000002</v>
      </c>
      <c r="F16" s="10"/>
      <c r="G16" s="11">
        <f>E19</f>
        <v>2523149.7000000002</v>
      </c>
      <c r="H16" s="49"/>
    </row>
    <row r="17" spans="1:8" s="29" customFormat="1" ht="43.5" customHeight="1" x14ac:dyDescent="0.3">
      <c r="A17" s="4"/>
      <c r="B17" s="2" t="s">
        <v>6</v>
      </c>
      <c r="C17" s="12">
        <f>2523149.7+C16</f>
        <v>2523149.7000000002</v>
      </c>
      <c r="D17" s="23" t="s">
        <v>21</v>
      </c>
      <c r="E17" s="9">
        <f>C19</f>
        <v>2523149.7000000002</v>
      </c>
      <c r="F17" s="25" t="s">
        <v>20</v>
      </c>
      <c r="G17" s="11">
        <f>G16</f>
        <v>2523149.7000000002</v>
      </c>
      <c r="H17" s="26" t="s">
        <v>26</v>
      </c>
    </row>
    <row r="18" spans="1:8" ht="42.75" customHeight="1" x14ac:dyDescent="0.25">
      <c r="A18" s="4"/>
      <c r="B18" s="2" t="s">
        <v>10</v>
      </c>
      <c r="C18" s="12"/>
      <c r="D18" s="12"/>
      <c r="E18" s="9">
        <f>C19</f>
        <v>2523149.7000000002</v>
      </c>
      <c r="F18" s="9"/>
      <c r="G18" s="11">
        <f>G16</f>
        <v>2523149.7000000002</v>
      </c>
      <c r="H18" s="49"/>
    </row>
    <row r="19" spans="1:8" ht="45" customHeight="1" x14ac:dyDescent="0.25">
      <c r="A19" s="13"/>
      <c r="B19" s="3" t="s">
        <v>12</v>
      </c>
      <c r="C19" s="12">
        <f>C16+C17-C18</f>
        <v>2523149.7000000002</v>
      </c>
      <c r="D19" s="12"/>
      <c r="E19" s="9">
        <f>E16+E17-E18</f>
        <v>2523149.7000000002</v>
      </c>
      <c r="F19" s="9"/>
      <c r="G19" s="9">
        <f>G16+G17-G18</f>
        <v>2523149.7000000002</v>
      </c>
      <c r="H19" s="49"/>
    </row>
    <row r="20" spans="1:8" s="45" customFormat="1" ht="66" customHeight="1" x14ac:dyDescent="0.25">
      <c r="A20" s="40" t="s">
        <v>9</v>
      </c>
      <c r="B20" s="41" t="s">
        <v>8</v>
      </c>
      <c r="C20" s="42"/>
      <c r="D20" s="42"/>
      <c r="E20" s="43"/>
      <c r="F20" s="43"/>
      <c r="G20" s="44"/>
      <c r="H20" s="50"/>
    </row>
    <row r="21" spans="1:8" s="45" customFormat="1" ht="43.5" customHeight="1" x14ac:dyDescent="0.25">
      <c r="A21" s="46"/>
      <c r="B21" s="3" t="s">
        <v>7</v>
      </c>
      <c r="C21" s="9">
        <f>C27+C32</f>
        <v>2778404</v>
      </c>
      <c r="D21" s="9"/>
      <c r="E21" s="43">
        <f>C24</f>
        <v>2778404</v>
      </c>
      <c r="F21" s="43"/>
      <c r="G21" s="43">
        <f>E24</f>
        <v>2278404</v>
      </c>
      <c r="H21" s="50"/>
    </row>
    <row r="22" spans="1:8" s="45" customFormat="1" ht="40.5" customHeight="1" x14ac:dyDescent="0.25">
      <c r="A22" s="47"/>
      <c r="B22" s="3" t="s">
        <v>6</v>
      </c>
      <c r="C22" s="9">
        <f>C28+C33</f>
        <v>0</v>
      </c>
      <c r="D22" s="9"/>
      <c r="E22" s="9">
        <f>E28+E33</f>
        <v>0</v>
      </c>
      <c r="F22" s="9"/>
      <c r="G22" s="9">
        <f>G28+G33</f>
        <v>0</v>
      </c>
      <c r="H22" s="50"/>
    </row>
    <row r="23" spans="1:8" s="45" customFormat="1" ht="44.25" customHeight="1" x14ac:dyDescent="0.25">
      <c r="A23" s="47"/>
      <c r="B23" s="3" t="s">
        <v>10</v>
      </c>
      <c r="C23" s="9">
        <f>C29+C34</f>
        <v>0</v>
      </c>
      <c r="D23" s="9"/>
      <c r="E23" s="9">
        <f>E29+E34</f>
        <v>500000</v>
      </c>
      <c r="G23" s="9">
        <f>G29+G34</f>
        <v>568221.80000000005</v>
      </c>
      <c r="H23" s="53"/>
    </row>
    <row r="24" spans="1:8" s="45" customFormat="1" ht="43.5" customHeight="1" x14ac:dyDescent="0.25">
      <c r="A24" s="47"/>
      <c r="B24" s="3" t="s">
        <v>12</v>
      </c>
      <c r="C24" s="9">
        <f>C21+C22-C23</f>
        <v>2778404</v>
      </c>
      <c r="D24" s="9"/>
      <c r="E24" s="9">
        <f>E21+E22-E23</f>
        <v>2278404</v>
      </c>
      <c r="F24" s="9"/>
      <c r="G24" s="9">
        <f>G21+G22-G23</f>
        <v>1710182.2</v>
      </c>
      <c r="H24" s="50"/>
    </row>
    <row r="25" spans="1:8" ht="20.25" customHeight="1" x14ac:dyDescent="0.25">
      <c r="A25" s="17"/>
      <c r="B25" s="3" t="s">
        <v>28</v>
      </c>
      <c r="C25" s="12"/>
      <c r="D25" s="12"/>
      <c r="E25" s="9"/>
      <c r="F25" s="9"/>
      <c r="G25" s="9"/>
      <c r="H25" s="49"/>
    </row>
    <row r="26" spans="1:8" ht="60.75" customHeight="1" x14ac:dyDescent="0.25">
      <c r="A26" s="5" t="s">
        <v>14</v>
      </c>
      <c r="B26" s="8" t="s">
        <v>15</v>
      </c>
      <c r="C26" s="14"/>
      <c r="D26" s="14"/>
      <c r="E26" s="11"/>
      <c r="F26" s="11"/>
      <c r="G26" s="15"/>
      <c r="H26" s="49"/>
    </row>
    <row r="27" spans="1:8" ht="42" customHeight="1" x14ac:dyDescent="0.25">
      <c r="A27" s="16"/>
      <c r="B27" s="3" t="s">
        <v>7</v>
      </c>
      <c r="C27" s="9">
        <f>938404+500000+500000</f>
        <v>1938404</v>
      </c>
      <c r="D27" s="9"/>
      <c r="E27" s="11">
        <f>C30</f>
        <v>1938404</v>
      </c>
      <c r="F27" s="11"/>
      <c r="G27" s="11">
        <f>E30</f>
        <v>1438404</v>
      </c>
      <c r="H27" s="49"/>
    </row>
    <row r="28" spans="1:8" ht="42" customHeight="1" x14ac:dyDescent="0.25">
      <c r="A28" s="17"/>
      <c r="B28" s="2" t="s">
        <v>6</v>
      </c>
      <c r="C28" s="12">
        <v>0</v>
      </c>
      <c r="D28" s="23"/>
      <c r="E28" s="11">
        <v>0</v>
      </c>
      <c r="F28" s="11"/>
      <c r="G28" s="11">
        <v>0</v>
      </c>
      <c r="H28" s="49"/>
    </row>
    <row r="29" spans="1:8" ht="37.5" customHeight="1" x14ac:dyDescent="0.35">
      <c r="A29" s="17"/>
      <c r="B29" s="2" t="s">
        <v>10</v>
      </c>
      <c r="C29" s="12">
        <v>0</v>
      </c>
      <c r="D29" s="12"/>
      <c r="E29" s="11">
        <v>500000</v>
      </c>
      <c r="F29" s="9"/>
      <c r="G29" s="11">
        <v>358221.8</v>
      </c>
      <c r="H29" s="52"/>
    </row>
    <row r="30" spans="1:8" ht="36.75" customHeight="1" x14ac:dyDescent="0.25">
      <c r="A30" s="17"/>
      <c r="B30" s="3" t="s">
        <v>12</v>
      </c>
      <c r="C30" s="12">
        <f>C27+C28-C29</f>
        <v>1938404</v>
      </c>
      <c r="D30" s="12"/>
      <c r="E30" s="12">
        <f t="shared" ref="E30:G30" si="0">E27+E28-E29</f>
        <v>1438404</v>
      </c>
      <c r="F30" s="12"/>
      <c r="G30" s="12">
        <f t="shared" si="0"/>
        <v>1080182.2</v>
      </c>
      <c r="H30" s="49"/>
    </row>
    <row r="31" spans="1:8" ht="129" customHeight="1" x14ac:dyDescent="0.35">
      <c r="A31" s="18" t="s">
        <v>16</v>
      </c>
      <c r="B31" s="19" t="s">
        <v>23</v>
      </c>
      <c r="C31" s="20"/>
      <c r="D31" s="20"/>
      <c r="E31" s="20"/>
      <c r="F31" s="20"/>
      <c r="G31" s="20"/>
      <c r="H31" s="50"/>
    </row>
    <row r="32" spans="1:8" ht="42" customHeight="1" x14ac:dyDescent="0.35">
      <c r="A32" s="21"/>
      <c r="B32" s="3" t="s">
        <v>7</v>
      </c>
      <c r="C32" s="20">
        <v>840000</v>
      </c>
      <c r="D32" s="20"/>
      <c r="E32" s="20">
        <f>C35</f>
        <v>840000</v>
      </c>
      <c r="F32" s="20"/>
      <c r="G32" s="20">
        <f>E35</f>
        <v>840000</v>
      </c>
      <c r="H32" s="50"/>
    </row>
    <row r="33" spans="1:8" ht="41.25" customHeight="1" x14ac:dyDescent="0.35">
      <c r="A33" s="22"/>
      <c r="B33" s="3" t="s">
        <v>6</v>
      </c>
      <c r="C33" s="20">
        <v>0</v>
      </c>
      <c r="D33" s="24"/>
      <c r="E33" s="20">
        <v>0</v>
      </c>
      <c r="F33" s="20"/>
      <c r="G33" s="20">
        <v>0</v>
      </c>
      <c r="H33" s="50"/>
    </row>
    <row r="34" spans="1:8" ht="37.5" customHeight="1" x14ac:dyDescent="0.35">
      <c r="A34" s="22"/>
      <c r="B34" s="3" t="s">
        <v>10</v>
      </c>
      <c r="C34" s="20">
        <v>0</v>
      </c>
      <c r="D34" s="20"/>
      <c r="E34" s="20">
        <v>0</v>
      </c>
      <c r="F34" s="20"/>
      <c r="G34" s="20">
        <v>210000</v>
      </c>
      <c r="H34" s="52"/>
    </row>
    <row r="35" spans="1:8" ht="39.75" customHeight="1" x14ac:dyDescent="0.3">
      <c r="A35" s="22"/>
      <c r="B35" s="3" t="s">
        <v>12</v>
      </c>
      <c r="C35" s="20">
        <f>C32+C33-C34</f>
        <v>840000</v>
      </c>
      <c r="D35" s="20"/>
      <c r="E35" s="20">
        <f>E32+E33-E34</f>
        <v>840000</v>
      </c>
      <c r="F35" s="20"/>
      <c r="G35" s="20">
        <f>G32+G33-G34</f>
        <v>630000</v>
      </c>
      <c r="H35" s="50"/>
    </row>
    <row r="37" spans="1:8" hidden="1" x14ac:dyDescent="0.25">
      <c r="C37" s="38">
        <f>C19+C24</f>
        <v>5301553.7</v>
      </c>
      <c r="D37" s="38">
        <f t="shared" ref="D37:H37" si="1">D19+D24</f>
        <v>0</v>
      </c>
      <c r="E37" s="38">
        <f t="shared" si="1"/>
        <v>4801553.7</v>
      </c>
      <c r="F37" s="38">
        <f t="shared" si="1"/>
        <v>0</v>
      </c>
      <c r="G37" s="38">
        <f t="shared" si="1"/>
        <v>4233331.9000000004</v>
      </c>
      <c r="H37" s="51">
        <f t="shared" si="1"/>
        <v>0</v>
      </c>
    </row>
  </sheetData>
  <sheetProtection password="CF5C" sheet="1" objects="1" scenarios="1"/>
  <mergeCells count="7">
    <mergeCell ref="G1:H1"/>
    <mergeCell ref="G3:H3"/>
    <mergeCell ref="A11:H11"/>
    <mergeCell ref="G6:H6"/>
    <mergeCell ref="G8:H8"/>
    <mergeCell ref="G9:H9"/>
    <mergeCell ref="G4:H4"/>
  </mergeCells>
  <pageMargins left="0.9055118110236221" right="0.39370078740157483" top="0.35433070866141736" bottom="0.35433070866141736" header="0.31496062992125984" footer="0.31496062992125984"/>
  <pageSetup paperSize="9" scale="54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2023-02-28T11:43:19Z</dcterms:modified>
</cp:coreProperties>
</file>