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6" sheetId="1" r:id="rId1"/>
  </sheets>
  <definedNames>
    <definedName name="_xlnm.Print_Area" localSheetId="0">'6'!$A$1:$E$49</definedName>
  </definedNames>
  <calcPr calcId="145621"/>
</workbook>
</file>

<file path=xl/sharedStrings.xml><?xml version="1.0" encoding="utf-8"?>
<sst xmlns="http://schemas.openxmlformats.org/spreadsheetml/2006/main" count="76" uniqueCount="76">
  <si>
    <t xml:space="preserve">ПРИЛОЖЕНИЕ 4</t>
  </si>
  <si>
    <t xml:space="preserve">к решению</t>
  </si>
  <si>
    <t xml:space="preserve">Пермской городской Думы</t>
  </si>
  <si>
    <t xml:space="preserve">от 17.12.2024 № 218</t>
  </si>
  <si>
    <t xml:space="preserve">Источники финансирования дефицита бюджета города Перми на 2025 год и на плановый период 2026 и 2027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</si>
  <si>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</si>
  <si>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</si>
  <si>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</si>
  <si>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 xml:space="preserve">2025 год</t>
  </si>
  <si>
    <t xml:space="preserve">2026 год</t>
  </si>
  <si>
    <t xml:space="preserve"> 2027 год</t>
  </si>
  <si>
    <t xml:space="preserve"> 01 00 00 00 00 0000 000</t>
  </si>
  <si>
    <t xml:space="preserve">Источники внутреннего финансирования дефицита бюджета</t>
  </si>
  <si>
    <t xml:space="preserve">000 01 01 00 00 00 0000 000  </t>
  </si>
  <si>
    <t xml:space="preserve">Государственные   (муниципальные)   ценные   бумаги,   номинальная стоимость которых указана в валюте Российской Федерации</t>
  </si>
  <si>
    <t xml:space="preserve"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</si>
  <si>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</si>
  <si>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</si>
  <si>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 xml:space="preserve">Размещение муниципальных ценных бумаг городских округов</t>
  </si>
  <si>
    <t xml:space="preserve">000 01 01 00 00 00 0000 800</t>
  </si>
  <si>
    <t xml:space="preserve"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</si>
  <si>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</si>
  <si>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 xml:space="preserve">Погашение муниципальных ценных бумаг городских округов</t>
  </si>
  <si>
    <t xml:space="preserve"> 01 02 00 00 00 0000 000</t>
  </si>
  <si>
    <t xml:space="preserve"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</si>
  <si>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</si>
  <si>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</si>
  <si>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</si>
  <si>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</si>
  <si>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</si>
  <si>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</si>
  <si>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</si>
  <si>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</si>
  <si>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</si>
  <si>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 xml:space="preserve"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</si>
  <si>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</si>
  <si>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</si>
  <si>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</si>
  <si>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</si>
  <si>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</si>
  <si>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</si>
  <si>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</si>
  <si>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 xml:space="preserve"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</si>
  <si>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</si>
  <si>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 xml:space="preserve">Изменение остатков средств на счетах по учету средств бюджета</t>
  </si>
  <si>
    <t xml:space="preserve"> 01 05 00 00 00 0000 500</t>
  </si>
  <si>
    <t xml:space="preserve">Увеличение остатков средств бюджета</t>
  </si>
  <si>
    <t xml:space="preserve"> 01 05 02 00 00 0000 500</t>
  </si>
  <si>
    <t xml:space="preserve">Увеличение прочих остатков средств бюджета</t>
  </si>
  <si>
    <t xml:space="preserve"> 01 05 02 01 00 0000 510</t>
  </si>
  <si>
    <t xml:space="preserve">Увеличение прочих остатков денежных средств бюджета</t>
  </si>
  <si>
    <t xml:space="preserve"> 01 05 02 01 04 0000 510</t>
  </si>
  <si>
    <t xml:space="preserve">Увеличение прочих остатков денежных средств  бюджета городского округа</t>
  </si>
  <si>
    <t xml:space="preserve"> 01 05 00 00 00 0000 600</t>
  </si>
  <si>
    <t xml:space="preserve">Уменьшение остатков средств бюджета</t>
  </si>
  <si>
    <t xml:space="preserve"> 01 05 02 00 00 0000 600</t>
  </si>
  <si>
    <t xml:space="preserve">Уменьшение прочих остатков средств бюджета</t>
  </si>
  <si>
    <t xml:space="preserve"> 01 05 02 01 00 0000 610</t>
  </si>
  <si>
    <t xml:space="preserve">Уменьшение прочих остатков денежных средств бюджета</t>
  </si>
  <si>
    <t xml:space="preserve"> 01 05 02 01 04 0000 610</t>
  </si>
  <si>
    <t xml:space="preserve">Уменьшение прочих остатков денежных средств  бюджета городского округа</t>
  </si>
  <si>
    <t xml:space="preserve">000 01 06 00 00 00 0000 000</t>
  </si>
  <si>
    <t xml:space="preserve">Иные источники внутреннего финансирования дефицитов бюджетов</t>
  </si>
  <si>
    <t xml:space="preserve">000 01 06 01 00 00 0000 000</t>
  </si>
  <si>
    <t xml:space="preserve">Акции и иные формы участия в капитале, находящиеся в государственной и муниципальной собственности</t>
  </si>
  <si>
    <t xml:space="preserve">000 01 06 01 00 00 0000 630</t>
  </si>
  <si>
    <t xml:space="preserve">Средства от продажи акций и иных форм участия в капитале, находящихся в государственной и муниципальной собственности</t>
  </si>
  <si>
    <t xml:space="preserve">000 01 06 01 00 04 0000 630</t>
  </si>
  <si>
    <t xml:space="preserve">Средства от продажи акций и иных форм участия в капитале, находящихся в собственности городских округов</t>
  </si>
  <si>
    <t xml:space="preserve">000 01 06 10 00 00 0000 000</t>
  </si>
  <si>
    <t xml:space="preserve">Операции по управлению остатками средств на единых счетах бюджетов</t>
  </si>
  <si>
    <t xml:space="preserve">000 01 06 10 02 04 0001 550</t>
  </si>
  <si>
    <t xml:space="preserve">Увеличение финансовых активов в муниципальной собственности за счет средств во временном распоряжении</t>
  </si>
  <si>
    <t xml:space="preserve">000 01 06 10 02 04 0003 550</t>
  </si>
  <si>
    <t xml:space="preserve">Увеличение финансовых активов в муниципальной собственности за счет средств автономных и бюджетных учреждений</t>
  </si>
  <si>
    <t xml:space="preserve">от 24.06.2025 № 115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</si>
</sst>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>
    <font>
      <sz val="10.000000"/>
      <color theme="1"/>
      <name val="Arial Cyr"/>
    </font>
    <font>
      <sz val="12.000000"/>
      <name val="Times New Roman"/>
    </font>
    <font>
      <sz val="14.000000"/>
      <color theme="1"/>
      <name val="Times New Roman"/>
    </font>
    <font>
      <sz val="14.000000"/>
      <name val="Times New Roman"/>
    </font>
    <font>
      <b/>
      <sz val="14.000000"/>
      <name val="Times New Roman"/>
    </font>
    <font>
      <sz val="12.000000"/>
      <color indexed="2"/>
      <name val="Times New Roman"/>
    </font>
    <font>
      <b/>
      <sz val="12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/>
  </cellStyleXfs>
  <cellXfs count="39">
    <xf fontId="0" fillId="0" borderId="0" numFmtId="0" xfId="0"/>
    <xf fontId="1" fillId="0" borderId="0" numFmtId="49" xfId="0" applyNumberFormat="1" applyFont="1" applyAlignment="1">
      <alignment vertical="top" wrapText="1"/>
    </xf>
    <xf fontId="1" fillId="0" borderId="0" numFmtId="164" xfId="0" applyNumberFormat="1" applyFont="1" applyAlignment="1">
      <alignment horizontal="right" vertical="top" wrapText="1"/>
    </xf>
    <xf fontId="2" fillId="0" borderId="0" numFmtId="0" xfId="0" applyFont="1"/>
    <xf fontId="2" fillId="0" borderId="0" numFmtId="0" xfId="0" applyFont="1" applyAlignment="1">
      <alignment horizontal="right"/>
    </xf>
    <xf fontId="3" fillId="0" borderId="0" numFmtId="49" xfId="0" applyNumberFormat="1" applyFont="1" applyAlignment="1">
      <alignment vertical="top" wrapText="1"/>
    </xf>
    <xf fontId="3" fillId="0" borderId="0" numFmtId="49" xfId="0" applyNumberFormat="1" applyFont="1" applyAlignment="1">
      <alignment horizontal="right" vertical="top" wrapText="1"/>
    </xf>
    <xf fontId="3" fillId="0" borderId="0" numFmtId="164" xfId="0" applyNumberFormat="1" applyFont="1" applyAlignment="1">
      <alignment horizontal="right" vertical="top" wrapText="1"/>
    </xf>
    <xf fontId="4" fillId="0" borderId="0" numFmtId="49" xfId="0" applyNumberFormat="1" applyFont="1" applyAlignment="1">
      <alignment horizontal="center" vertical="center" wrapText="1"/>
    </xf>
    <xf fontId="1" fillId="0" borderId="0" numFmtId="49" xfId="0" applyNumberFormat="1" applyFont="1" applyAlignment="1">
      <alignment horizontal="center" vertical="top" wrapText="1"/>
    </xf>
    <xf fontId="3" fillId="0" borderId="1" numFmtId="49" xfId="0" applyNumberFormat="1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1" numFmtId="164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justify" vertical="top" wrapText="1"/>
    </xf>
    <xf fontId="3" fillId="0" borderId="2" numFmtId="164" xfId="0" applyNumberFormat="1" applyFont="1" applyBorder="1" applyAlignment="1">
      <alignment horizontal="right" vertical="center" wrapText="1"/>
    </xf>
    <xf fontId="3" fillId="0" borderId="2" numFmtId="164" xfId="0" applyNumberFormat="1" applyFont="1" applyBorder="1" applyAlignment="1">
      <alignment horizontal="right" vertical="top" wrapText="1"/>
    </xf>
    <xf fontId="3" fillId="0" borderId="2" numFmtId="0" xfId="0" applyFont="1" applyBorder="1" applyAlignment="1">
      <alignment vertical="top" wrapText="1"/>
    </xf>
    <xf fontId="5" fillId="0" borderId="0" numFmtId="49" xfId="0" applyNumberFormat="1" applyFont="1" applyAlignment="1">
      <alignment vertical="top" wrapText="1"/>
    </xf>
    <xf fontId="3" fillId="2" borderId="2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justify" vertical="top" wrapText="1"/>
    </xf>
    <xf fontId="3" fillId="2" borderId="2" numFmtId="164" xfId="0" applyNumberFormat="1" applyFont="1" applyFill="1" applyBorder="1" applyAlignment="1">
      <alignment horizontal="right" vertical="center" wrapText="1"/>
    </xf>
    <xf fontId="0" fillId="2" borderId="0" numFmtId="0" xfId="0" applyFill="1"/>
    <xf fontId="1" fillId="2" borderId="0" numFmtId="164" xfId="0" applyNumberFormat="1" applyFont="1" applyFill="1" applyAlignment="1">
      <alignment vertical="top" wrapText="1"/>
    </xf>
    <xf fontId="6" fillId="0" borderId="0" numFmtId="49" xfId="0" applyNumberFormat="1" applyFont="1" applyAlignment="1">
      <alignment vertical="top" wrapText="1"/>
    </xf>
    <xf fontId="6" fillId="0" borderId="2" numFmtId="0" xfId="0" applyFont="1" applyBorder="1" applyAlignment="1">
      <alignment horizontal="justify" vertical="top" wrapText="1"/>
    </xf>
    <xf fontId="6" fillId="0" borderId="2" numFmtId="164" xfId="0" applyNumberFormat="1" applyFont="1" applyBorder="1" applyAlignment="1">
      <alignment horizontal="right" indent="2" vertical="top" wrapText="1"/>
    </xf>
    <xf fontId="1" fillId="0" borderId="2" numFmtId="0" xfId="0" applyFont="1" applyBorder="1" applyAlignment="1">
      <alignment horizontal="justify" vertical="top" wrapText="1"/>
    </xf>
    <xf fontId="1" fillId="0" borderId="2" numFmtId="164" xfId="0" applyNumberFormat="1" applyFont="1" applyBorder="1" applyAlignment="1">
      <alignment horizontal="right" indent="2" vertical="top" wrapText="1"/>
    </xf>
    <xf fontId="1" fillId="0" borderId="2" numFmtId="0" xfId="0" applyFont="1" applyBorder="1" applyAlignment="1">
      <alignment horizontal="left" vertical="top" wrapText="1"/>
    </xf>
    <xf fontId="1" fillId="0" borderId="2" numFmtId="49" xfId="0" applyNumberFormat="1" applyFont="1" applyBorder="1" applyAlignment="1">
      <alignment vertical="top" wrapText="1"/>
    </xf>
    <xf fontId="1" fillId="0" borderId="0" numFmtId="4" xfId="0" applyNumberFormat="1" applyFont="1" applyAlignment="1">
      <alignment vertical="top" wrapText="1"/>
    </xf>
    <xf fontId="1" fillId="0" borderId="0" numFmtId="4" xfId="0" applyNumberFormat="1" applyFont="1" applyAlignment="1">
      <alignment horizontal="right" vertical="top" wrapText="1"/>
    </xf>
    <xf fontId="1" fillId="0" borderId="0" numFmtId="2" xfId="0" applyNumberFormat="1" applyFont="1" applyAlignment="1">
      <alignment vertical="top" wrapText="1"/>
    </xf>
    <xf fontId="1" fillId="0" borderId="0" numFmtId="2" xfId="0" applyNumberFormat="1" applyFont="1" applyAlignment="1">
      <alignment horizontal="right" vertical="top" wrapText="1"/>
    </xf>
    <xf fontId="4" fillId="0" borderId="0" numFmtId="49" xfId="0" applyNumberFormat="1" applyFont="1" applyAlignment="1">
      <alignment horizontal="center" vertical="center" wrapText="1"/>
    </xf>
    <xf fontId="3" fillId="0" borderId="0" numFmtId="49" xfId="0" applyNumberFormat="1" applyFont="1" applyAlignment="1">
      <alignment horizontal="right" vertical="top" wrapText="1"/>
    </xf>
    <xf fontId="2" fillId="0" borderId="0" numFmtId="0" xfId="0" applyFont="1" applyAlignment="1">
      <alignment horizontal="right"/>
    </xf>
    <xf fontId="3" fillId="0" borderId="0" numFmtId="164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workbookViewId="0">
      <selection activeCell="B4" sqref="B4"/>
    </sheetView>
  </sheetViews>
  <sheetFormatPr defaultRowHeight="15.75" customHeight="1"/>
  <cols>
    <col customWidth="1" min="1" max="1" style="1" width="30.109375"/>
    <col customWidth="1" min="2" max="2" style="1" width="58.88671875"/>
    <col customWidth="1" min="3" max="3" style="1" width="18.44140625"/>
    <col customWidth="1" min="4" max="4" style="2" width="17.88671875"/>
    <col customWidth="1" min="5" max="5" style="2" width="21"/>
    <col customWidth="1" min="6" max="6" style="1" width="7.44140625"/>
    <col customWidth="1" min="7" max="8" style="1" width="9.109375"/>
    <col customWidth="1" min="9" max="9" style="1" width="16.88671875"/>
    <col customWidth="1" min="10" max="11" style="1" width="20.109375"/>
    <col customWidth="1" min="12" max="257" style="1" width="9.109375"/>
  </cols>
  <sheetData>
    <row r="1" s="3" customFormat="1" ht="15.75" customHeight="1">
      <c r="D1" s="37" t="s">
        <v>0</v>
      </c>
      <c r="E1" s="37"/>
    </row>
    <row r="2" s="3" customFormat="1" ht="18">
      <c r="C2" s="5"/>
      <c r="D2" s="5"/>
      <c r="E2" s="6" t="s">
        <v>1</v>
      </c>
    </row>
    <row r="3" s="3" customFormat="1" ht="18">
      <c r="C3" s="36" t="s">
        <v>2</v>
      </c>
      <c r="D3" s="36"/>
      <c r="E3" s="36"/>
    </row>
    <row r="4" s="3" customFormat="1" ht="18">
      <c r="C4" s="6"/>
      <c r="D4" s="36" t="s">
        <v>75</v>
      </c>
      <c r="E4" s="36"/>
    </row>
    <row r="5" s="3" customFormat="1" ht="15.75" customHeight="1">
      <c r="C5" s="36"/>
      <c r="D5" s="36"/>
      <c r="E5" s="36"/>
    </row>
    <row r="6" s="3" customFormat="1" ht="18">
      <c r="C6" s="5"/>
      <c r="D6" s="5"/>
      <c r="E6" s="6" t="s">
        <v>0</v>
      </c>
    </row>
    <row r="7" s="3" customFormat="1" ht="18">
      <c r="E7" s="4" t="s">
        <v>1</v>
      </c>
    </row>
    <row r="8" s="5" customFormat="1" ht="18">
      <c r="D8" s="38" t="s">
        <v>2</v>
      </c>
      <c r="E8" s="38"/>
    </row>
    <row r="9" s="5" customFormat="1" ht="18">
      <c r="D9" s="38" t="s">
        <v>3</v>
      </c>
      <c r="E9" s="38"/>
    </row>
    <row r="10" ht="18">
      <c r="D10" s="7"/>
      <c r="E10" s="7"/>
    </row>
    <row r="11" ht="17.399999999999999">
      <c r="A11" s="35" t="s">
        <v>4</v>
      </c>
      <c r="B11" s="35"/>
      <c r="C11" s="35"/>
      <c r="D11" s="35"/>
      <c r="E11" s="35"/>
    </row>
    <row r="12" ht="17.399999999999999">
      <c r="A12" s="35"/>
      <c r="B12" s="35"/>
      <c r="C12" s="35"/>
      <c r="D12" s="35"/>
      <c r="E12" s="35"/>
    </row>
    <row r="13" ht="18">
      <c r="A13" s="8"/>
      <c r="B13" s="8"/>
      <c r="C13" s="8"/>
      <c r="D13" s="7"/>
      <c r="E13" s="7" t="s">
        <v>5</v>
      </c>
    </row>
    <row r="14" s="9" customFormat="1" ht="77.25" customHeight="1">
      <c r="A14" s="10" t="s">
        <v>6</v>
      </c>
      <c r="B14" s="11" t="s">
        <v>7</v>
      </c>
      <c r="C14" s="12" t="s">
        <v>8</v>
      </c>
      <c r="D14" s="13" t="s">
        <v>9</v>
      </c>
      <c r="E14" s="13" t="s">
        <v>10</v>
      </c>
    </row>
    <row r="15" ht="44.25" customHeight="1">
      <c r="A15" s="12" t="s">
        <v>11</v>
      </c>
      <c r="B15" s="14" t="s">
        <v>12</v>
      </c>
      <c r="C15" s="15">
        <f>C16+C21+C26+C31+C40</f>
        <v>4775936.1090000048</v>
      </c>
      <c r="D15" s="15">
        <f>D16+D21+D26+D31+D40</f>
        <v>597830.19999999995</v>
      </c>
      <c r="E15" s="15">
        <f>E16+E21+E26+E31+E40</f>
        <v>-969841.90000000002</v>
      </c>
    </row>
    <row r="16" ht="54" hidden="1">
      <c r="A16" s="12" t="s">
        <v>13</v>
      </c>
      <c r="B16" s="14" t="s">
        <v>14</v>
      </c>
      <c r="C16" s="16"/>
      <c r="D16" s="15">
        <f>D17-D19</f>
        <v>0</v>
      </c>
      <c r="E16" s="15">
        <f>E17-E19</f>
        <v>0</v>
      </c>
    </row>
    <row r="17" ht="54" hidden="1">
      <c r="A17" s="12" t="s">
        <v>15</v>
      </c>
      <c r="B17" s="14" t="s">
        <v>16</v>
      </c>
      <c r="C17" s="16"/>
      <c r="D17" s="15">
        <f>D18</f>
        <v>0</v>
      </c>
      <c r="E17" s="15">
        <f>E18</f>
        <v>0</v>
      </c>
    </row>
    <row r="18" ht="36" hidden="1">
      <c r="A18" s="12" t="s">
        <v>17</v>
      </c>
      <c r="B18" s="17" t="s">
        <v>18</v>
      </c>
      <c r="C18" s="16"/>
      <c r="D18" s="15"/>
      <c r="E18" s="15"/>
    </row>
    <row r="19" ht="50.25" hidden="1" customHeight="1">
      <c r="A19" s="12" t="s">
        <v>19</v>
      </c>
      <c r="B19" s="14" t="s">
        <v>20</v>
      </c>
      <c r="C19" s="16"/>
      <c r="D19" s="15">
        <f>D20</f>
        <v>0</v>
      </c>
      <c r="E19" s="15">
        <f>E20</f>
        <v>0</v>
      </c>
    </row>
    <row r="20" ht="22.5" hidden="1" customHeight="1">
      <c r="A20" s="12" t="s">
        <v>21</v>
      </c>
      <c r="B20" s="14" t="s">
        <v>22</v>
      </c>
      <c r="C20" s="16"/>
      <c r="D20" s="15"/>
      <c r="E20" s="15"/>
    </row>
    <row r="21" s="18" customFormat="1" ht="40.5" customHeight="1">
      <c r="A21" s="19" t="s">
        <v>23</v>
      </c>
      <c r="B21" s="20" t="s">
        <v>24</v>
      </c>
      <c r="C21" s="21">
        <f>C22-C24</f>
        <v>1096796.5</v>
      </c>
      <c r="D21" s="21">
        <f>D22-D24</f>
        <v>1048692</v>
      </c>
      <c r="E21" s="21">
        <f>E22-E24</f>
        <v>0</v>
      </c>
    </row>
    <row r="22" s="18" customFormat="1" ht="39.75" customHeight="1">
      <c r="A22" s="19" t="s">
        <v>25</v>
      </c>
      <c r="B22" s="20" t="s">
        <v>26</v>
      </c>
      <c r="C22" s="21">
        <f>C23</f>
        <v>1096796.5</v>
      </c>
      <c r="D22" s="21">
        <f>D23</f>
        <v>2145488.5</v>
      </c>
      <c r="E22" s="21">
        <f>E23</f>
        <v>2145488.5</v>
      </c>
    </row>
    <row r="23" s="18" customFormat="1" ht="57.75" customHeight="1">
      <c r="A23" s="19" t="s">
        <v>27</v>
      </c>
      <c r="B23" s="20" t="s">
        <v>28</v>
      </c>
      <c r="C23" s="21">
        <v>1096796.5</v>
      </c>
      <c r="D23" s="21">
        <f>C23+597830.2+450861.8</f>
        <v>2145488.5</v>
      </c>
      <c r="E23" s="21">
        <f>D23</f>
        <v>2145488.5</v>
      </c>
    </row>
    <row r="24" s="18" customFormat="1" ht="60" customHeight="1">
      <c r="A24" s="19" t="s">
        <v>29</v>
      </c>
      <c r="B24" s="20" t="s">
        <v>30</v>
      </c>
      <c r="C24" s="21">
        <f>C25</f>
        <v>0</v>
      </c>
      <c r="D24" s="21">
        <f>D25</f>
        <v>1096796.5</v>
      </c>
      <c r="E24" s="21">
        <f>E25</f>
        <v>2145488.5</v>
      </c>
    </row>
    <row r="25" s="18" customFormat="1" ht="59.25" customHeight="1">
      <c r="A25" s="19" t="s">
        <v>31</v>
      </c>
      <c r="B25" s="20" t="s">
        <v>32</v>
      </c>
      <c r="C25" s="21">
        <v>0</v>
      </c>
      <c r="D25" s="21">
        <f>C23</f>
        <v>1096796.5</v>
      </c>
      <c r="E25" s="21">
        <f>D23</f>
        <v>2145488.5</v>
      </c>
    </row>
    <row r="26" ht="40.5" customHeight="1">
      <c r="A26" s="12" t="s">
        <v>33</v>
      </c>
      <c r="B26" s="14" t="s">
        <v>34</v>
      </c>
      <c r="C26" s="15">
        <f>C27-C29</f>
        <v>-70000</v>
      </c>
      <c r="D26" s="15">
        <f>D27-D29</f>
        <v>-450861.79999999999</v>
      </c>
      <c r="E26" s="15">
        <f>E27-E29</f>
        <v>-969841.90000000002</v>
      </c>
    </row>
    <row r="27" ht="62.25" customHeight="1">
      <c r="A27" s="12" t="s">
        <v>35</v>
      </c>
      <c r="B27" s="17" t="s">
        <v>36</v>
      </c>
      <c r="C27" s="15">
        <f>C28</f>
        <v>0</v>
      </c>
      <c r="D27" s="15">
        <f>D28</f>
        <v>0</v>
      </c>
      <c r="E27" s="15">
        <f>E28</f>
        <v>0</v>
      </c>
    </row>
    <row r="28" ht="72">
      <c r="A28" s="12" t="s">
        <v>37</v>
      </c>
      <c r="B28" s="14" t="s">
        <v>38</v>
      </c>
      <c r="C28" s="15">
        <v>0</v>
      </c>
      <c r="D28" s="15">
        <v>0</v>
      </c>
      <c r="E28" s="15">
        <v>0</v>
      </c>
    </row>
    <row r="29" ht="81" customHeight="1">
      <c r="A29" s="12" t="s">
        <v>39</v>
      </c>
      <c r="B29" s="14" t="s">
        <v>40</v>
      </c>
      <c r="C29" s="15">
        <f>C30</f>
        <v>70000</v>
      </c>
      <c r="D29" s="15">
        <f>D30</f>
        <v>450861.79999999999</v>
      </c>
      <c r="E29" s="15">
        <f>E30</f>
        <v>969841.90000000002</v>
      </c>
    </row>
    <row r="30" ht="81.75" customHeight="1">
      <c r="A30" s="12" t="s">
        <v>41</v>
      </c>
      <c r="B30" s="14" t="s">
        <v>42</v>
      </c>
      <c r="C30" s="15">
        <v>70000</v>
      </c>
      <c r="D30" s="15">
        <v>450861.79999999999</v>
      </c>
      <c r="E30" s="15">
        <v>969841.90000000002</v>
      </c>
    </row>
    <row r="31" ht="39.75" customHeight="1">
      <c r="A31" s="12" t="s">
        <v>43</v>
      </c>
      <c r="B31" s="14" t="s">
        <v>44</v>
      </c>
      <c r="C31" s="15">
        <f>C36-C32</f>
        <v>3749139.6090000048</v>
      </c>
      <c r="D31" s="15">
        <f>D36-D32</f>
        <v>0</v>
      </c>
      <c r="E31" s="15">
        <f>E36-E32</f>
        <v>0</v>
      </c>
    </row>
    <row r="32" ht="30" customHeight="1">
      <c r="A32" s="12" t="s">
        <v>45</v>
      </c>
      <c r="B32" s="14" t="s">
        <v>46</v>
      </c>
      <c r="C32" s="15">
        <f>C35</f>
        <v>60711196.473999992</v>
      </c>
      <c r="D32" s="15">
        <f t="shared" ref="D32:D34" si="0">D33</f>
        <v>64928363.230999999</v>
      </c>
      <c r="E32" s="15">
        <f t="shared" ref="E32:E34" si="1">E33</f>
        <v>64412825.088</v>
      </c>
    </row>
    <row r="33" ht="27.75" customHeight="1">
      <c r="A33" s="12" t="s">
        <v>47</v>
      </c>
      <c r="B33" s="14" t="s">
        <v>48</v>
      </c>
      <c r="C33" s="15">
        <f>C35</f>
        <v>60711196.473999992</v>
      </c>
      <c r="D33" s="15">
        <f t="shared" si="0"/>
        <v>64928363.230999999</v>
      </c>
      <c r="E33" s="15">
        <f t="shared" si="1"/>
        <v>64412825.088</v>
      </c>
    </row>
    <row r="34" ht="40.5" customHeight="1">
      <c r="A34" s="12" t="s">
        <v>49</v>
      </c>
      <c r="B34" s="14" t="s">
        <v>50</v>
      </c>
      <c r="C34" s="15">
        <f>C35</f>
        <v>60711196.473999992</v>
      </c>
      <c r="D34" s="15">
        <f t="shared" si="0"/>
        <v>64928363.230999999</v>
      </c>
      <c r="E34" s="15">
        <f t="shared" si="1"/>
        <v>64412825.088</v>
      </c>
    </row>
    <row r="35" s="22" customFormat="1" ht="41.25" customHeight="1">
      <c r="A35" s="19" t="s">
        <v>51</v>
      </c>
      <c r="B35" s="20" t="s">
        <v>52</v>
      </c>
      <c r="C35" s="21">
        <f>57508022.4+C23+319089.6+854711.208+603333.208+329243.558</f>
        <v>60711196.473999992</v>
      </c>
      <c r="D35" s="21">
        <f>60571775+D23+323791.7+901312+821334.921+164661.11</f>
        <v>64928363.230999999</v>
      </c>
      <c r="E35" s="21">
        <f>59373941.2+E23+328405.4+959975.9+1435448.438+169565.65</f>
        <v>64412825.088</v>
      </c>
      <c r="I35" s="23"/>
      <c r="J35" s="23"/>
      <c r="K35" s="23"/>
    </row>
    <row r="36" s="22" customFormat="1" ht="24.75" customHeight="1">
      <c r="A36" s="19" t="s">
        <v>53</v>
      </c>
      <c r="B36" s="20" t="s">
        <v>54</v>
      </c>
      <c r="C36" s="21">
        <f>C39</f>
        <v>64460336.082999997</v>
      </c>
      <c r="D36" s="21">
        <f t="shared" ref="D36:D38" si="2">D37</f>
        <v>64928363.230999999</v>
      </c>
      <c r="E36" s="21">
        <f t="shared" ref="E36:E38" si="3">E37</f>
        <v>64412825.087999992</v>
      </c>
    </row>
    <row r="37" s="22" customFormat="1" ht="29.25" customHeight="1">
      <c r="A37" s="19" t="s">
        <v>55</v>
      </c>
      <c r="B37" s="20" t="s">
        <v>56</v>
      </c>
      <c r="C37" s="21">
        <f>C39</f>
        <v>64460336.082999997</v>
      </c>
      <c r="D37" s="21">
        <f t="shared" si="2"/>
        <v>64928363.230999999</v>
      </c>
      <c r="E37" s="21">
        <f t="shared" si="3"/>
        <v>64412825.087999992</v>
      </c>
    </row>
    <row r="38" s="22" customFormat="1" ht="37.5" customHeight="1">
      <c r="A38" s="19" t="s">
        <v>57</v>
      </c>
      <c r="B38" s="20" t="s">
        <v>58</v>
      </c>
      <c r="C38" s="21">
        <f>C39</f>
        <v>64460336.082999997</v>
      </c>
      <c r="D38" s="21">
        <f t="shared" si="2"/>
        <v>64928363.230999999</v>
      </c>
      <c r="E38" s="21">
        <f t="shared" si="3"/>
        <v>64412825.087999992</v>
      </c>
    </row>
    <row r="39" s="22" customFormat="1" ht="42.75" customHeight="1">
      <c r="A39" s="19" t="s">
        <v>59</v>
      </c>
      <c r="B39" s="20" t="s">
        <v>60</v>
      </c>
      <c r="C39" s="21">
        <f>58534818.9+C30+C25+319089.6+3953276.536+893441.596+689709.451</f>
        <v>64460336.082999997</v>
      </c>
      <c r="D39" s="21">
        <f>61169605.2+D30+D25+323791.7+901312+821334.921+164661.11</f>
        <v>64928363.230999999</v>
      </c>
      <c r="E39" s="21">
        <f>58404099.3+E30+E25+328405.4+959975.9+1435448.438+169565.65</f>
        <v>64412825.087999992</v>
      </c>
      <c r="I39" s="23"/>
      <c r="J39" s="23"/>
      <c r="K39" s="23"/>
    </row>
    <row r="40" s="24" customFormat="1" ht="32.25" hidden="1" customHeight="1">
      <c r="A40" s="25" t="s">
        <v>61</v>
      </c>
      <c r="B40" s="25" t="s">
        <v>62</v>
      </c>
      <c r="C40" s="25"/>
      <c r="D40" s="26">
        <f t="shared" ref="D40:D42" si="4">D41</f>
        <v>0</v>
      </c>
      <c r="E40" s="26">
        <f t="shared" ref="E40:E42" si="5">E41</f>
        <v>0</v>
      </c>
    </row>
    <row r="41" ht="31.199999999999999" hidden="1">
      <c r="A41" s="27" t="s">
        <v>63</v>
      </c>
      <c r="B41" s="27" t="s">
        <v>64</v>
      </c>
      <c r="C41" s="27"/>
      <c r="D41" s="28">
        <f t="shared" si="4"/>
        <v>0</v>
      </c>
      <c r="E41" s="28">
        <f t="shared" si="5"/>
        <v>0</v>
      </c>
    </row>
    <row r="42" ht="48" hidden="1" customHeight="1">
      <c r="A42" s="29" t="s">
        <v>65</v>
      </c>
      <c r="B42" s="27" t="s">
        <v>66</v>
      </c>
      <c r="C42" s="27"/>
      <c r="D42" s="28">
        <f t="shared" si="4"/>
        <v>0</v>
      </c>
      <c r="E42" s="28">
        <f t="shared" si="5"/>
        <v>0</v>
      </c>
    </row>
    <row r="43" ht="46.5" hidden="1" customHeight="1">
      <c r="A43" s="29" t="s">
        <v>67</v>
      </c>
      <c r="B43" s="27" t="s">
        <v>68</v>
      </c>
      <c r="C43" s="27"/>
      <c r="D43" s="28">
        <v>0</v>
      </c>
      <c r="E43" s="28">
        <v>0</v>
      </c>
    </row>
    <row r="44" ht="31.199999999999999" hidden="1">
      <c r="A44" s="29" t="s">
        <v>69</v>
      </c>
      <c r="B44" s="29" t="s">
        <v>70</v>
      </c>
      <c r="C44" s="29"/>
      <c r="D44" s="28">
        <v>0</v>
      </c>
      <c r="E44" s="28">
        <v>0</v>
      </c>
    </row>
    <row r="45" ht="46.799999999999997" hidden="1">
      <c r="A45" s="30" t="s">
        <v>71</v>
      </c>
      <c r="B45" s="30" t="s">
        <v>72</v>
      </c>
      <c r="C45" s="30"/>
      <c r="D45" s="28">
        <v>0</v>
      </c>
      <c r="E45" s="28">
        <v>0</v>
      </c>
    </row>
    <row r="46" ht="46.799999999999997" hidden="1">
      <c r="A46" s="30" t="s">
        <v>73</v>
      </c>
      <c r="B46" s="30" t="s">
        <v>74</v>
      </c>
      <c r="C46" s="30"/>
      <c r="D46" s="28">
        <v>0</v>
      </c>
      <c r="E46" s="28">
        <v>0</v>
      </c>
    </row>
    <row r="49" ht="15.75" customHeight="1">
      <c r="C49" s="31"/>
      <c r="D49" s="32"/>
      <c r="E49" s="32"/>
    </row>
    <row r="50" ht="15.75" customHeight="1">
      <c r="C50" s="31"/>
      <c r="D50" s="31"/>
      <c r="E50" s="31"/>
    </row>
    <row r="51" ht="15.75" customHeight="1">
      <c r="C51" s="31"/>
      <c r="D51" s="32"/>
      <c r="E51" s="32"/>
    </row>
    <row r="52" ht="15.75" customHeight="1">
      <c r="C52" s="31"/>
      <c r="D52" s="32"/>
      <c r="E52" s="32"/>
    </row>
    <row r="53" ht="15.75" customHeight="1">
      <c r="C53" s="31"/>
      <c r="D53" s="31"/>
      <c r="E53" s="31"/>
    </row>
    <row r="54" ht="15.75" customHeight="1">
      <c r="C54" s="31"/>
      <c r="D54" s="32"/>
      <c r="E54" s="32"/>
    </row>
    <row r="55" ht="15.75" customHeight="1">
      <c r="C55" s="33"/>
      <c r="D55" s="34"/>
      <c r="E55" s="34"/>
    </row>
  </sheetData>
  <sheetProtection password="CF5C" objects="1" scenarios="1" sheet="1"/>
  <mergeCells count="8">
    <mergeCell ref="A11:E11"/>
    <mergeCell ref="A12:E12"/>
    <mergeCell ref="D4:E4"/>
    <mergeCell ref="D1:E1"/>
    <mergeCell ref="C3:E3"/>
    <mergeCell ref="C5:E5"/>
    <mergeCell ref="D8:E8"/>
    <mergeCell ref="D9:E9"/>
  </mergeCells>
  <pageMargins left="0.82677165354330717" right="0.31496062992125984" top="0.42000000000000004" bottom="0.31496062992125984" header="0.51181102362204722" footer="0.51181102362204722"/>
  <pageSetup paperSize="9" scale="60" orientation="portrait" verticalDpi="65534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Dep_Fin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samokhvalova-ev</cp:lastModifiedBy>
  <cp:revision>24</cp:revision>
  <cp:lastPrinted>2025-06-24T09:35:33Z</cp:lastPrinted>
  <dcterms:created xsi:type="dcterms:W3CDTF">2009-10-22T03:48:00Z</dcterms:created>
  <dcterms:modified xsi:type="dcterms:W3CDTF">2025-06-24T09:35:42Z</dcterms:modified>
  <cp:version>983040</cp:version>
</cp:coreProperties>
</file>