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приложение 2" sheetId="1" r:id="rId1"/>
  </sheets>
  <definedNames>
    <definedName name="_xlnm._FilterDatabase" localSheetId="0" hidden="1">'приложение 2'!$A$10:$S$2424</definedName>
    <definedName name="Print_Titles" localSheetId="0">'приложение 2'!$9:$10</definedName>
    <definedName name="_xlnm.Print_Titles" localSheetId="0">'приложение 2'!$9:$10</definedName>
    <definedName name="_xlnm.Print_Area" localSheetId="0">'приложение 2'!$A$1:$O$2423</definedName>
  </definedNames>
  <calcPr calcId="145621"/>
</workbook>
</file>

<file path=xl/calcChain.xml><?xml version="1.0" encoding="utf-8"?>
<calcChain xmlns="http://schemas.openxmlformats.org/spreadsheetml/2006/main">
  <c r="O2422" i="1" l="1"/>
  <c r="N2422" i="1"/>
  <c r="M2422" i="1"/>
  <c r="O2421" i="1"/>
  <c r="N2421" i="1"/>
  <c r="M2421" i="1"/>
  <c r="O2420" i="1"/>
  <c r="N2420" i="1"/>
  <c r="M2420" i="1"/>
  <c r="P2419" i="1"/>
  <c r="P2418" i="1" s="1"/>
  <c r="M2419" i="1"/>
  <c r="L2419" i="1"/>
  <c r="L2418" i="1" s="1"/>
  <c r="K2419" i="1"/>
  <c r="J2419" i="1"/>
  <c r="I2419" i="1"/>
  <c r="H2419" i="1"/>
  <c r="G2419" i="1"/>
  <c r="K2418" i="1"/>
  <c r="J2418" i="1"/>
  <c r="G2418" i="1"/>
  <c r="M2418" i="1" s="1"/>
  <c r="O2417" i="1"/>
  <c r="N2417" i="1"/>
  <c r="M2417" i="1"/>
  <c r="P2416" i="1"/>
  <c r="O2416" i="1"/>
  <c r="L2416" i="1"/>
  <c r="K2416" i="1"/>
  <c r="J2416" i="1"/>
  <c r="I2416" i="1"/>
  <c r="H2416" i="1"/>
  <c r="N2416" i="1" s="1"/>
  <c r="G2416" i="1"/>
  <c r="M2416" i="1" s="1"/>
  <c r="O2415" i="1"/>
  <c r="N2415" i="1"/>
  <c r="M2415" i="1"/>
  <c r="P2414" i="1"/>
  <c r="M2414" i="1"/>
  <c r="L2414" i="1"/>
  <c r="L2408" i="1" s="1"/>
  <c r="L2407" i="1" s="1"/>
  <c r="L2406" i="1" s="1"/>
  <c r="L2405" i="1" s="1"/>
  <c r="L2404" i="1" s="1"/>
  <c r="L2403" i="1" s="1"/>
  <c r="K2414" i="1"/>
  <c r="J2414" i="1"/>
  <c r="I2414" i="1"/>
  <c r="H2414" i="1"/>
  <c r="G2414" i="1"/>
  <c r="O2413" i="1"/>
  <c r="N2413" i="1"/>
  <c r="M2413" i="1"/>
  <c r="P2412" i="1"/>
  <c r="N2412" i="1"/>
  <c r="M2412" i="1"/>
  <c r="L2412" i="1"/>
  <c r="K2412" i="1"/>
  <c r="J2412" i="1"/>
  <c r="I2412" i="1"/>
  <c r="O2412" i="1" s="1"/>
  <c r="H2412" i="1"/>
  <c r="G2412" i="1"/>
  <c r="O2411" i="1"/>
  <c r="N2411" i="1"/>
  <c r="M2411" i="1"/>
  <c r="O2410" i="1"/>
  <c r="N2410" i="1"/>
  <c r="M2410" i="1"/>
  <c r="P2409" i="1"/>
  <c r="N2409" i="1"/>
  <c r="L2409" i="1"/>
  <c r="K2409" i="1"/>
  <c r="J2409" i="1"/>
  <c r="I2409" i="1"/>
  <c r="H2409" i="1"/>
  <c r="G2409" i="1"/>
  <c r="P2408" i="1"/>
  <c r="P2407" i="1" s="1"/>
  <c r="P2406" i="1" s="1"/>
  <c r="P2405" i="1" s="1"/>
  <c r="P2404" i="1" s="1"/>
  <c r="P2403" i="1" s="1"/>
  <c r="K2408" i="1"/>
  <c r="K2407" i="1" s="1"/>
  <c r="K2406" i="1" s="1"/>
  <c r="K2405" i="1" s="1"/>
  <c r="G2408" i="1"/>
  <c r="K2404" i="1"/>
  <c r="K2403" i="1" s="1"/>
  <c r="O2402" i="1"/>
  <c r="N2402" i="1"/>
  <c r="M2402" i="1"/>
  <c r="O2401" i="1"/>
  <c r="N2401" i="1"/>
  <c r="M2401" i="1"/>
  <c r="P2400" i="1"/>
  <c r="N2400" i="1"/>
  <c r="M2400" i="1"/>
  <c r="L2400" i="1"/>
  <c r="K2400" i="1"/>
  <c r="J2400" i="1"/>
  <c r="I2400" i="1"/>
  <c r="O2400" i="1" s="1"/>
  <c r="H2400" i="1"/>
  <c r="G2400" i="1"/>
  <c r="O2399" i="1"/>
  <c r="N2399" i="1"/>
  <c r="M2399" i="1"/>
  <c r="P2398" i="1"/>
  <c r="O2398" i="1"/>
  <c r="L2398" i="1"/>
  <c r="K2398" i="1"/>
  <c r="J2398" i="1"/>
  <c r="J2397" i="1" s="1"/>
  <c r="I2398" i="1"/>
  <c r="H2398" i="1"/>
  <c r="G2398" i="1"/>
  <c r="P2397" i="1"/>
  <c r="P2396" i="1" s="1"/>
  <c r="L2397" i="1"/>
  <c r="L2396" i="1" s="1"/>
  <c r="L2395" i="1" s="1"/>
  <c r="I2397" i="1"/>
  <c r="H2397" i="1"/>
  <c r="J2396" i="1"/>
  <c r="J2395" i="1" s="1"/>
  <c r="P2395" i="1"/>
  <c r="O2394" i="1"/>
  <c r="N2394" i="1"/>
  <c r="M2394" i="1"/>
  <c r="P2393" i="1"/>
  <c r="N2393" i="1"/>
  <c r="L2393" i="1"/>
  <c r="K2393" i="1"/>
  <c r="J2393" i="1"/>
  <c r="I2393" i="1"/>
  <c r="H2393" i="1"/>
  <c r="G2393" i="1"/>
  <c r="P2392" i="1"/>
  <c r="P2391" i="1" s="1"/>
  <c r="P2390" i="1" s="1"/>
  <c r="L2392" i="1"/>
  <c r="L2391" i="1" s="1"/>
  <c r="K2392" i="1"/>
  <c r="K2391" i="1" s="1"/>
  <c r="K2390" i="1" s="1"/>
  <c r="H2392" i="1"/>
  <c r="G2392" i="1"/>
  <c r="L2390" i="1"/>
  <c r="O2388" i="1"/>
  <c r="N2388" i="1"/>
  <c r="M2388" i="1"/>
  <c r="P2387" i="1"/>
  <c r="O2387" i="1"/>
  <c r="L2387" i="1"/>
  <c r="K2387" i="1"/>
  <c r="N2387" i="1" s="1"/>
  <c r="J2387" i="1"/>
  <c r="J2384" i="1" s="1"/>
  <c r="J2383" i="1" s="1"/>
  <c r="I2387" i="1"/>
  <c r="H2387" i="1"/>
  <c r="G2387" i="1"/>
  <c r="M2387" i="1" s="1"/>
  <c r="O2386" i="1"/>
  <c r="N2386" i="1"/>
  <c r="M2386" i="1"/>
  <c r="P2385" i="1"/>
  <c r="P2384" i="1" s="1"/>
  <c r="O2385" i="1"/>
  <c r="L2385" i="1"/>
  <c r="L2384" i="1" s="1"/>
  <c r="K2385" i="1"/>
  <c r="J2385" i="1"/>
  <c r="I2385" i="1"/>
  <c r="H2385" i="1"/>
  <c r="G2385" i="1"/>
  <c r="I2384" i="1"/>
  <c r="P2383" i="1"/>
  <c r="P2382" i="1" s="1"/>
  <c r="P2381" i="1" s="1"/>
  <c r="L2383" i="1"/>
  <c r="L2382" i="1" s="1"/>
  <c r="J2382" i="1"/>
  <c r="J2381" i="1" s="1"/>
  <c r="L2381" i="1"/>
  <c r="O2379" i="1"/>
  <c r="N2379" i="1"/>
  <c r="M2379" i="1"/>
  <c r="O2378" i="1"/>
  <c r="N2378" i="1"/>
  <c r="M2378" i="1"/>
  <c r="O2377" i="1"/>
  <c r="N2377" i="1"/>
  <c r="M2377" i="1"/>
  <c r="P2376" i="1"/>
  <c r="P2372" i="1" s="1"/>
  <c r="P2371" i="1" s="1"/>
  <c r="P2370" i="1" s="1"/>
  <c r="P2369" i="1" s="1"/>
  <c r="M2376" i="1"/>
  <c r="L2376" i="1"/>
  <c r="K2376" i="1"/>
  <c r="J2376" i="1"/>
  <c r="I2376" i="1"/>
  <c r="H2376" i="1"/>
  <c r="G2376" i="1"/>
  <c r="O2375" i="1"/>
  <c r="N2375" i="1"/>
  <c r="M2375" i="1"/>
  <c r="O2374" i="1"/>
  <c r="N2374" i="1"/>
  <c r="M2374" i="1"/>
  <c r="P2373" i="1"/>
  <c r="M2373" i="1"/>
  <c r="L2373" i="1"/>
  <c r="K2373" i="1"/>
  <c r="J2373" i="1"/>
  <c r="I2373" i="1"/>
  <c r="H2373" i="1"/>
  <c r="N2373" i="1" s="1"/>
  <c r="G2373" i="1"/>
  <c r="K2372" i="1"/>
  <c r="K2371" i="1" s="1"/>
  <c r="K2370" i="1" s="1"/>
  <c r="K2369" i="1" s="1"/>
  <c r="J2372" i="1"/>
  <c r="J2371" i="1" s="1"/>
  <c r="G2372" i="1"/>
  <c r="J2370" i="1"/>
  <c r="J2369" i="1" s="1"/>
  <c r="O2368" i="1"/>
  <c r="N2368" i="1"/>
  <c r="M2368" i="1"/>
  <c r="P2367" i="1"/>
  <c r="N2367" i="1"/>
  <c r="M2367" i="1"/>
  <c r="L2367" i="1"/>
  <c r="K2367" i="1"/>
  <c r="J2367" i="1"/>
  <c r="I2367" i="1"/>
  <c r="O2367" i="1" s="1"/>
  <c r="H2367" i="1"/>
  <c r="G2367" i="1"/>
  <c r="O2366" i="1"/>
  <c r="N2366" i="1"/>
  <c r="M2366" i="1"/>
  <c r="O2365" i="1"/>
  <c r="N2365" i="1"/>
  <c r="M2365" i="1"/>
  <c r="P2364" i="1"/>
  <c r="N2364" i="1"/>
  <c r="M2364" i="1"/>
  <c r="L2364" i="1"/>
  <c r="K2364" i="1"/>
  <c r="J2364" i="1"/>
  <c r="I2364" i="1"/>
  <c r="H2364" i="1"/>
  <c r="G2364" i="1"/>
  <c r="P2363" i="1"/>
  <c r="P2362" i="1" s="1"/>
  <c r="L2363" i="1"/>
  <c r="L2362" i="1" s="1"/>
  <c r="K2363" i="1"/>
  <c r="K2362" i="1" s="1"/>
  <c r="H2363" i="1"/>
  <c r="G2363" i="1"/>
  <c r="O2361" i="1"/>
  <c r="N2361" i="1"/>
  <c r="M2361" i="1"/>
  <c r="H2361" i="1"/>
  <c r="P2360" i="1"/>
  <c r="P2359" i="1" s="1"/>
  <c r="O2360" i="1"/>
  <c r="L2360" i="1"/>
  <c r="L2359" i="1" s="1"/>
  <c r="K2360" i="1"/>
  <c r="K2359" i="1" s="1"/>
  <c r="J2360" i="1"/>
  <c r="I2360" i="1"/>
  <c r="H2360" i="1"/>
  <c r="G2360" i="1"/>
  <c r="J2359" i="1"/>
  <c r="J2358" i="1" s="1"/>
  <c r="I2359" i="1"/>
  <c r="P2358" i="1"/>
  <c r="L2358" i="1"/>
  <c r="K2358" i="1"/>
  <c r="O2357" i="1"/>
  <c r="N2357" i="1"/>
  <c r="M2357" i="1"/>
  <c r="P2356" i="1"/>
  <c r="L2356" i="1"/>
  <c r="K2356" i="1"/>
  <c r="J2356" i="1"/>
  <c r="I2356" i="1"/>
  <c r="H2356" i="1"/>
  <c r="N2356" i="1" s="1"/>
  <c r="G2356" i="1"/>
  <c r="P2355" i="1"/>
  <c r="P2354" i="1" s="1"/>
  <c r="L2355" i="1"/>
  <c r="L2354" i="1" s="1"/>
  <c r="K2355" i="1"/>
  <c r="I2355" i="1"/>
  <c r="H2355" i="1"/>
  <c r="G2355" i="1"/>
  <c r="K2354" i="1"/>
  <c r="G2354" i="1"/>
  <c r="O2353" i="1"/>
  <c r="N2353" i="1"/>
  <c r="M2353" i="1"/>
  <c r="P2352" i="1"/>
  <c r="P2351" i="1" s="1"/>
  <c r="O2352" i="1"/>
  <c r="L2352" i="1"/>
  <c r="L2351" i="1" s="1"/>
  <c r="K2352" i="1"/>
  <c r="K2351" i="1" s="1"/>
  <c r="J2352" i="1"/>
  <c r="I2352" i="1"/>
  <c r="H2352" i="1"/>
  <c r="G2352" i="1"/>
  <c r="J2351" i="1"/>
  <c r="J2350" i="1" s="1"/>
  <c r="I2351" i="1"/>
  <c r="P2350" i="1"/>
  <c r="L2350" i="1"/>
  <c r="L2349" i="1" s="1"/>
  <c r="K2350" i="1"/>
  <c r="L2348" i="1"/>
  <c r="O2346" i="1"/>
  <c r="N2346" i="1"/>
  <c r="M2346" i="1"/>
  <c r="P2345" i="1"/>
  <c r="O2345" i="1"/>
  <c r="N2345" i="1"/>
  <c r="L2345" i="1"/>
  <c r="K2345" i="1"/>
  <c r="K2344" i="1" s="1"/>
  <c r="J2345" i="1"/>
  <c r="J2344" i="1" s="1"/>
  <c r="I2345" i="1"/>
  <c r="H2345" i="1"/>
  <c r="G2345" i="1"/>
  <c r="P2344" i="1"/>
  <c r="P2343" i="1" s="1"/>
  <c r="P2342" i="1" s="1"/>
  <c r="P2341" i="1" s="1"/>
  <c r="L2344" i="1"/>
  <c r="L2343" i="1" s="1"/>
  <c r="I2344" i="1"/>
  <c r="H2344" i="1"/>
  <c r="K2343" i="1"/>
  <c r="K2342" i="1" s="1"/>
  <c r="J2343" i="1"/>
  <c r="J2342" i="1" s="1"/>
  <c r="J2341" i="1" s="1"/>
  <c r="L2342" i="1"/>
  <c r="L2341" i="1" s="1"/>
  <c r="K2341" i="1"/>
  <c r="O2339" i="1"/>
  <c r="N2339" i="1"/>
  <c r="M2339" i="1"/>
  <c r="P2338" i="1"/>
  <c r="N2338" i="1"/>
  <c r="L2338" i="1"/>
  <c r="K2338" i="1"/>
  <c r="J2338" i="1"/>
  <c r="M2338" i="1" s="1"/>
  <c r="I2338" i="1"/>
  <c r="O2338" i="1" s="1"/>
  <c r="H2338" i="1"/>
  <c r="G2338" i="1"/>
  <c r="O2337" i="1"/>
  <c r="N2337" i="1"/>
  <c r="M2337" i="1"/>
  <c r="P2336" i="1"/>
  <c r="O2336" i="1"/>
  <c r="L2336" i="1"/>
  <c r="K2336" i="1"/>
  <c r="N2336" i="1" s="1"/>
  <c r="J2336" i="1"/>
  <c r="I2336" i="1"/>
  <c r="H2336" i="1"/>
  <c r="G2336" i="1"/>
  <c r="O2335" i="1"/>
  <c r="N2335" i="1"/>
  <c r="M2335" i="1"/>
  <c r="P2334" i="1"/>
  <c r="P2333" i="1" s="1"/>
  <c r="O2334" i="1"/>
  <c r="L2334" i="1"/>
  <c r="L2333" i="1" s="1"/>
  <c r="K2334" i="1"/>
  <c r="J2334" i="1"/>
  <c r="I2334" i="1"/>
  <c r="H2334" i="1"/>
  <c r="G2334" i="1"/>
  <c r="I2333" i="1"/>
  <c r="P2332" i="1"/>
  <c r="P2331" i="1" s="1"/>
  <c r="L2332" i="1"/>
  <c r="L2331" i="1" s="1"/>
  <c r="O2330" i="1"/>
  <c r="N2330" i="1"/>
  <c r="M2330" i="1"/>
  <c r="O2329" i="1"/>
  <c r="N2329" i="1"/>
  <c r="M2329" i="1"/>
  <c r="P2328" i="1"/>
  <c r="N2328" i="1"/>
  <c r="L2328" i="1"/>
  <c r="K2328" i="1"/>
  <c r="J2328" i="1"/>
  <c r="I2328" i="1"/>
  <c r="H2328" i="1"/>
  <c r="G2328" i="1"/>
  <c r="P2327" i="1"/>
  <c r="L2327" i="1"/>
  <c r="K2327" i="1"/>
  <c r="H2327" i="1"/>
  <c r="N2327" i="1" s="1"/>
  <c r="G2327" i="1"/>
  <c r="O2326" i="1"/>
  <c r="N2326" i="1"/>
  <c r="M2326" i="1"/>
  <c r="P2325" i="1"/>
  <c r="P2324" i="1" s="1"/>
  <c r="P2323" i="1" s="1"/>
  <c r="P2322" i="1" s="1"/>
  <c r="M2325" i="1"/>
  <c r="L2325" i="1"/>
  <c r="L2324" i="1" s="1"/>
  <c r="K2325" i="1"/>
  <c r="J2325" i="1"/>
  <c r="I2325" i="1"/>
  <c r="H2325" i="1"/>
  <c r="G2325" i="1"/>
  <c r="K2324" i="1"/>
  <c r="K2323" i="1" s="1"/>
  <c r="K2322" i="1" s="1"/>
  <c r="J2324" i="1"/>
  <c r="G2324" i="1"/>
  <c r="L2323" i="1"/>
  <c r="L2322" i="1" s="1"/>
  <c r="L2321" i="1" s="1"/>
  <c r="L2320" i="1" s="1"/>
  <c r="P2321" i="1"/>
  <c r="P2320" i="1" s="1"/>
  <c r="O2319" i="1"/>
  <c r="N2319" i="1"/>
  <c r="M2319" i="1"/>
  <c r="O2318" i="1"/>
  <c r="N2318" i="1"/>
  <c r="M2318" i="1"/>
  <c r="O2317" i="1"/>
  <c r="N2317" i="1"/>
  <c r="M2317" i="1"/>
  <c r="P2316" i="1"/>
  <c r="N2316" i="1"/>
  <c r="M2316" i="1"/>
  <c r="L2316" i="1"/>
  <c r="K2316" i="1"/>
  <c r="J2316" i="1"/>
  <c r="J2315" i="1" s="1"/>
  <c r="I2316" i="1"/>
  <c r="H2316" i="1"/>
  <c r="G2316" i="1"/>
  <c r="P2315" i="1"/>
  <c r="L2315" i="1"/>
  <c r="K2315" i="1"/>
  <c r="H2315" i="1"/>
  <c r="G2315" i="1"/>
  <c r="O2314" i="1"/>
  <c r="N2314" i="1"/>
  <c r="M2314" i="1"/>
  <c r="P2313" i="1"/>
  <c r="P2312" i="1" s="1"/>
  <c r="M2313" i="1"/>
  <c r="L2313" i="1"/>
  <c r="L2312" i="1" s="1"/>
  <c r="L2311" i="1" s="1"/>
  <c r="L2310" i="1" s="1"/>
  <c r="L2309" i="1" s="1"/>
  <c r="L2308" i="1" s="1"/>
  <c r="K2313" i="1"/>
  <c r="J2313" i="1"/>
  <c r="I2313" i="1"/>
  <c r="H2313" i="1"/>
  <c r="G2313" i="1"/>
  <c r="K2312" i="1"/>
  <c r="J2312" i="1"/>
  <c r="J2311" i="1" s="1"/>
  <c r="J2310" i="1" s="1"/>
  <c r="J2309" i="1" s="1"/>
  <c r="J2308" i="1" s="1"/>
  <c r="G2312" i="1"/>
  <c r="M2312" i="1" s="1"/>
  <c r="P2311" i="1"/>
  <c r="P2310" i="1" s="1"/>
  <c r="P2309" i="1"/>
  <c r="P2308" i="1" s="1"/>
  <c r="O2307" i="1"/>
  <c r="N2307" i="1"/>
  <c r="M2307" i="1"/>
  <c r="O2306" i="1"/>
  <c r="N2306" i="1"/>
  <c r="M2306" i="1"/>
  <c r="P2305" i="1"/>
  <c r="O2305" i="1"/>
  <c r="N2305" i="1"/>
  <c r="L2305" i="1"/>
  <c r="K2305" i="1"/>
  <c r="K2301" i="1" s="1"/>
  <c r="K2300" i="1" s="1"/>
  <c r="K2299" i="1" s="1"/>
  <c r="K2298" i="1" s="1"/>
  <c r="J2305" i="1"/>
  <c r="J2301" i="1" s="1"/>
  <c r="I2305" i="1"/>
  <c r="H2305" i="1"/>
  <c r="G2305" i="1"/>
  <c r="O2304" i="1"/>
  <c r="N2304" i="1"/>
  <c r="M2304" i="1"/>
  <c r="O2303" i="1"/>
  <c r="N2303" i="1"/>
  <c r="M2303" i="1"/>
  <c r="P2302" i="1"/>
  <c r="O2302" i="1"/>
  <c r="N2302" i="1"/>
  <c r="L2302" i="1"/>
  <c r="K2302" i="1"/>
  <c r="J2302" i="1"/>
  <c r="I2302" i="1"/>
  <c r="H2302" i="1"/>
  <c r="G2302" i="1"/>
  <c r="M2302" i="1" s="1"/>
  <c r="P2301" i="1"/>
  <c r="P2300" i="1" s="1"/>
  <c r="L2301" i="1"/>
  <c r="L2300" i="1" s="1"/>
  <c r="I2301" i="1"/>
  <c r="O2301" i="1" s="1"/>
  <c r="H2301" i="1"/>
  <c r="J2300" i="1"/>
  <c r="J2299" i="1" s="1"/>
  <c r="P2299" i="1"/>
  <c r="P2298" i="1" s="1"/>
  <c r="L2299" i="1"/>
  <c r="L2298" i="1" s="1"/>
  <c r="J2298" i="1"/>
  <c r="O2297" i="1"/>
  <c r="N2297" i="1"/>
  <c r="M2297" i="1"/>
  <c r="P2296" i="1"/>
  <c r="O2296" i="1"/>
  <c r="L2296" i="1"/>
  <c r="K2296" i="1"/>
  <c r="J2296" i="1"/>
  <c r="I2296" i="1"/>
  <c r="H2296" i="1"/>
  <c r="G2296" i="1"/>
  <c r="M2296" i="1" s="1"/>
  <c r="O2295" i="1"/>
  <c r="N2295" i="1"/>
  <c r="M2295" i="1"/>
  <c r="P2294" i="1"/>
  <c r="M2294" i="1"/>
  <c r="L2294" i="1"/>
  <c r="L2287" i="1" s="1"/>
  <c r="K2294" i="1"/>
  <c r="J2294" i="1"/>
  <c r="I2294" i="1"/>
  <c r="O2294" i="1" s="1"/>
  <c r="H2294" i="1"/>
  <c r="N2294" i="1" s="1"/>
  <c r="G2294" i="1"/>
  <c r="O2293" i="1"/>
  <c r="N2293" i="1"/>
  <c r="M2293" i="1"/>
  <c r="P2292" i="1"/>
  <c r="N2292" i="1"/>
  <c r="M2292" i="1"/>
  <c r="L2292" i="1"/>
  <c r="K2292" i="1"/>
  <c r="J2292" i="1"/>
  <c r="I2292" i="1"/>
  <c r="O2292" i="1" s="1"/>
  <c r="H2292" i="1"/>
  <c r="G2292" i="1"/>
  <c r="O2291" i="1"/>
  <c r="N2291" i="1"/>
  <c r="M2291" i="1"/>
  <c r="P2290" i="1"/>
  <c r="O2290" i="1"/>
  <c r="N2290" i="1"/>
  <c r="L2290" i="1"/>
  <c r="K2290" i="1"/>
  <c r="J2290" i="1"/>
  <c r="I2290" i="1"/>
  <c r="H2290" i="1"/>
  <c r="G2290" i="1"/>
  <c r="O2289" i="1"/>
  <c r="I2289" i="1"/>
  <c r="I2288" i="1" s="1"/>
  <c r="H2289" i="1"/>
  <c r="G2289" i="1"/>
  <c r="M2289" i="1" s="1"/>
  <c r="P2288" i="1"/>
  <c r="L2288" i="1"/>
  <c r="K2288" i="1"/>
  <c r="J2288" i="1"/>
  <c r="J2287" i="1" s="1"/>
  <c r="G2288" i="1"/>
  <c r="M2288" i="1" s="1"/>
  <c r="P2287" i="1"/>
  <c r="O2286" i="1"/>
  <c r="N2286" i="1"/>
  <c r="M2286" i="1"/>
  <c r="P2285" i="1"/>
  <c r="N2285" i="1"/>
  <c r="M2285" i="1"/>
  <c r="L2285" i="1"/>
  <c r="K2285" i="1"/>
  <c r="J2285" i="1"/>
  <c r="J2284" i="1" s="1"/>
  <c r="I2285" i="1"/>
  <c r="H2285" i="1"/>
  <c r="G2285" i="1"/>
  <c r="P2284" i="1"/>
  <c r="L2284" i="1"/>
  <c r="K2284" i="1"/>
  <c r="H2284" i="1"/>
  <c r="N2284" i="1" s="1"/>
  <c r="G2284" i="1"/>
  <c r="M2284" i="1" s="1"/>
  <c r="O2283" i="1"/>
  <c r="N2283" i="1"/>
  <c r="M2283" i="1"/>
  <c r="P2282" i="1"/>
  <c r="M2282" i="1"/>
  <c r="L2282" i="1"/>
  <c r="K2282" i="1"/>
  <c r="J2282" i="1"/>
  <c r="I2282" i="1"/>
  <c r="H2282" i="1"/>
  <c r="N2282" i="1" s="1"/>
  <c r="G2282" i="1"/>
  <c r="O2281" i="1"/>
  <c r="N2281" i="1"/>
  <c r="M2281" i="1"/>
  <c r="G2281" i="1"/>
  <c r="P2280" i="1"/>
  <c r="O2280" i="1"/>
  <c r="N2280" i="1"/>
  <c r="L2280" i="1"/>
  <c r="K2280" i="1"/>
  <c r="J2280" i="1"/>
  <c r="I2280" i="1"/>
  <c r="H2280" i="1"/>
  <c r="G2280" i="1"/>
  <c r="M2280" i="1" s="1"/>
  <c r="O2279" i="1"/>
  <c r="N2279" i="1"/>
  <c r="M2279" i="1"/>
  <c r="P2278" i="1"/>
  <c r="O2278" i="1"/>
  <c r="L2278" i="1"/>
  <c r="K2278" i="1"/>
  <c r="K2275" i="1" s="1"/>
  <c r="J2278" i="1"/>
  <c r="I2278" i="1"/>
  <c r="H2278" i="1"/>
  <c r="G2278" i="1"/>
  <c r="O2277" i="1"/>
  <c r="N2277" i="1"/>
  <c r="M2277" i="1"/>
  <c r="P2276" i="1"/>
  <c r="M2276" i="1"/>
  <c r="L2276" i="1"/>
  <c r="K2276" i="1"/>
  <c r="J2276" i="1"/>
  <c r="I2276" i="1"/>
  <c r="O2276" i="1" s="1"/>
  <c r="H2276" i="1"/>
  <c r="G2276" i="1"/>
  <c r="J2275" i="1"/>
  <c r="J2274" i="1" s="1"/>
  <c r="O2273" i="1"/>
  <c r="N2273" i="1"/>
  <c r="M2273" i="1"/>
  <c r="P2272" i="1"/>
  <c r="O2272" i="1"/>
  <c r="N2272" i="1"/>
  <c r="M2272" i="1"/>
  <c r="L2272" i="1"/>
  <c r="K2272" i="1"/>
  <c r="J2272" i="1"/>
  <c r="O2271" i="1"/>
  <c r="N2271" i="1"/>
  <c r="M2271" i="1"/>
  <c r="P2270" i="1"/>
  <c r="P2269" i="1" s="1"/>
  <c r="P2268" i="1" s="1"/>
  <c r="O2270" i="1"/>
  <c r="L2270" i="1"/>
  <c r="L2269" i="1" s="1"/>
  <c r="K2270" i="1"/>
  <c r="J2270" i="1"/>
  <c r="M2270" i="1" s="1"/>
  <c r="J2269" i="1"/>
  <c r="O2265" i="1"/>
  <c r="N2265" i="1"/>
  <c r="M2265" i="1"/>
  <c r="P2264" i="1"/>
  <c r="P2263" i="1" s="1"/>
  <c r="P2262" i="1" s="1"/>
  <c r="P2261" i="1" s="1"/>
  <c r="O2264" i="1"/>
  <c r="L2264" i="1"/>
  <c r="L2263" i="1" s="1"/>
  <c r="L2262" i="1" s="1"/>
  <c r="L2261" i="1" s="1"/>
  <c r="K2264" i="1"/>
  <c r="K2263" i="1" s="1"/>
  <c r="K2262" i="1" s="1"/>
  <c r="K2261" i="1" s="1"/>
  <c r="J2264" i="1"/>
  <c r="I2264" i="1"/>
  <c r="H2264" i="1"/>
  <c r="N2264" i="1" s="1"/>
  <c r="G2264" i="1"/>
  <c r="J2263" i="1"/>
  <c r="J2262" i="1" s="1"/>
  <c r="J2261" i="1" s="1"/>
  <c r="I2263" i="1"/>
  <c r="O2260" i="1"/>
  <c r="N2260" i="1"/>
  <c r="M2260" i="1"/>
  <c r="O2259" i="1"/>
  <c r="N2259" i="1"/>
  <c r="M2259" i="1"/>
  <c r="P2258" i="1"/>
  <c r="N2258" i="1"/>
  <c r="M2258" i="1"/>
  <c r="L2258" i="1"/>
  <c r="K2258" i="1"/>
  <c r="J2258" i="1"/>
  <c r="J2257" i="1" s="1"/>
  <c r="J2256" i="1" s="1"/>
  <c r="J2255" i="1" s="1"/>
  <c r="J2254" i="1" s="1"/>
  <c r="I2258" i="1"/>
  <c r="H2258" i="1"/>
  <c r="G2258" i="1"/>
  <c r="P2257" i="1"/>
  <c r="P2256" i="1" s="1"/>
  <c r="P2255" i="1" s="1"/>
  <c r="P2254" i="1" s="1"/>
  <c r="L2257" i="1"/>
  <c r="L2256" i="1" s="1"/>
  <c r="L2255" i="1" s="1"/>
  <c r="K2257" i="1"/>
  <c r="K2256" i="1" s="1"/>
  <c r="K2255" i="1" s="1"/>
  <c r="K2254" i="1" s="1"/>
  <c r="H2257" i="1"/>
  <c r="G2257" i="1"/>
  <c r="O2253" i="1"/>
  <c r="N2253" i="1"/>
  <c r="M2253" i="1"/>
  <c r="P2252" i="1"/>
  <c r="L2252" i="1"/>
  <c r="K2252" i="1"/>
  <c r="J2252" i="1"/>
  <c r="I2252" i="1"/>
  <c r="O2252" i="1" s="1"/>
  <c r="H2252" i="1"/>
  <c r="G2252" i="1"/>
  <c r="M2252" i="1" s="1"/>
  <c r="O2251" i="1"/>
  <c r="N2251" i="1"/>
  <c r="M2251" i="1"/>
  <c r="P2250" i="1"/>
  <c r="P2249" i="1" s="1"/>
  <c r="M2250" i="1"/>
  <c r="L2250" i="1"/>
  <c r="L2249" i="1" s="1"/>
  <c r="K2250" i="1"/>
  <c r="J2250" i="1"/>
  <c r="I2250" i="1"/>
  <c r="H2250" i="1"/>
  <c r="G2250" i="1"/>
  <c r="J2249" i="1"/>
  <c r="G2249" i="1"/>
  <c r="M2249" i="1" s="1"/>
  <c r="O2248" i="1"/>
  <c r="N2248" i="1"/>
  <c r="M2248" i="1"/>
  <c r="P2247" i="1"/>
  <c r="L2247" i="1"/>
  <c r="O2247" i="1" s="1"/>
  <c r="K2247" i="1"/>
  <c r="J2247" i="1"/>
  <c r="I2247" i="1"/>
  <c r="H2247" i="1"/>
  <c r="G2247" i="1"/>
  <c r="M2247" i="1" s="1"/>
  <c r="O2246" i="1"/>
  <c r="N2246" i="1"/>
  <c r="M2246" i="1"/>
  <c r="P2245" i="1"/>
  <c r="M2245" i="1"/>
  <c r="L2245" i="1"/>
  <c r="K2245" i="1"/>
  <c r="J2245" i="1"/>
  <c r="I2245" i="1"/>
  <c r="O2245" i="1" s="1"/>
  <c r="H2245" i="1"/>
  <c r="N2245" i="1" s="1"/>
  <c r="G2245" i="1"/>
  <c r="O2244" i="1"/>
  <c r="N2244" i="1"/>
  <c r="M2244" i="1"/>
  <c r="P2243" i="1"/>
  <c r="N2243" i="1"/>
  <c r="L2243" i="1"/>
  <c r="K2243" i="1"/>
  <c r="J2243" i="1"/>
  <c r="M2243" i="1" s="1"/>
  <c r="I2243" i="1"/>
  <c r="H2243" i="1"/>
  <c r="G2243" i="1"/>
  <c r="O2242" i="1"/>
  <c r="N2242" i="1"/>
  <c r="M2242" i="1"/>
  <c r="P2241" i="1"/>
  <c r="O2241" i="1"/>
  <c r="N2241" i="1"/>
  <c r="L2241" i="1"/>
  <c r="K2241" i="1"/>
  <c r="J2241" i="1"/>
  <c r="I2241" i="1"/>
  <c r="H2241" i="1"/>
  <c r="G2241" i="1"/>
  <c r="O2240" i="1"/>
  <c r="N2240" i="1"/>
  <c r="M2240" i="1"/>
  <c r="P2239" i="1"/>
  <c r="O2239" i="1"/>
  <c r="L2239" i="1"/>
  <c r="L2238" i="1" s="1"/>
  <c r="K2239" i="1"/>
  <c r="J2239" i="1"/>
  <c r="I2239" i="1"/>
  <c r="H2239" i="1"/>
  <c r="G2239" i="1"/>
  <c r="J2238" i="1"/>
  <c r="O2237" i="1"/>
  <c r="N2237" i="1"/>
  <c r="M2237" i="1"/>
  <c r="P2236" i="1"/>
  <c r="O2236" i="1"/>
  <c r="N2236" i="1"/>
  <c r="L2236" i="1"/>
  <c r="K2236" i="1"/>
  <c r="J2236" i="1"/>
  <c r="I2236" i="1"/>
  <c r="H2236" i="1"/>
  <c r="G2236" i="1"/>
  <c r="O2235" i="1"/>
  <c r="N2235" i="1"/>
  <c r="M2235" i="1"/>
  <c r="P2234" i="1"/>
  <c r="L2234" i="1"/>
  <c r="K2234" i="1"/>
  <c r="K2229" i="1" s="1"/>
  <c r="J2234" i="1"/>
  <c r="I2234" i="1"/>
  <c r="H2234" i="1"/>
  <c r="G2234" i="1"/>
  <c r="O2233" i="1"/>
  <c r="N2233" i="1"/>
  <c r="M2233" i="1"/>
  <c r="P2232" i="1"/>
  <c r="P2229" i="1" s="1"/>
  <c r="M2232" i="1"/>
  <c r="L2232" i="1"/>
  <c r="K2232" i="1"/>
  <c r="J2232" i="1"/>
  <c r="I2232" i="1"/>
  <c r="H2232" i="1"/>
  <c r="N2232" i="1" s="1"/>
  <c r="G2232" i="1"/>
  <c r="O2231" i="1"/>
  <c r="N2231" i="1"/>
  <c r="M2231" i="1"/>
  <c r="P2230" i="1"/>
  <c r="N2230" i="1"/>
  <c r="L2230" i="1"/>
  <c r="K2230" i="1"/>
  <c r="J2230" i="1"/>
  <c r="I2230" i="1"/>
  <c r="H2230" i="1"/>
  <c r="G2230" i="1"/>
  <c r="O2224" i="1"/>
  <c r="N2224" i="1"/>
  <c r="M2224" i="1"/>
  <c r="P2223" i="1"/>
  <c r="M2223" i="1"/>
  <c r="L2223" i="1"/>
  <c r="K2223" i="1"/>
  <c r="J2223" i="1"/>
  <c r="I2223" i="1"/>
  <c r="H2223" i="1"/>
  <c r="G2223" i="1"/>
  <c r="O2222" i="1"/>
  <c r="N2222" i="1"/>
  <c r="M2222" i="1"/>
  <c r="P2221" i="1"/>
  <c r="N2221" i="1"/>
  <c r="M2221" i="1"/>
  <c r="L2221" i="1"/>
  <c r="K2221" i="1"/>
  <c r="J2221" i="1"/>
  <c r="J2220" i="1" s="1"/>
  <c r="I2221" i="1"/>
  <c r="H2221" i="1"/>
  <c r="G2221" i="1"/>
  <c r="P2220" i="1"/>
  <c r="P2219" i="1" s="1"/>
  <c r="L2220" i="1"/>
  <c r="L2219" i="1" s="1"/>
  <c r="L2218" i="1" s="1"/>
  <c r="L2217" i="1" s="1"/>
  <c r="K2220" i="1"/>
  <c r="K2219" i="1" s="1"/>
  <c r="K2218" i="1" s="1"/>
  <c r="K2217" i="1" s="1"/>
  <c r="G2220" i="1"/>
  <c r="J2219" i="1"/>
  <c r="J2218" i="1" s="1"/>
  <c r="P2218" i="1"/>
  <c r="P2217" i="1" s="1"/>
  <c r="P2216" i="1" s="1"/>
  <c r="J2217" i="1"/>
  <c r="J2216" i="1" s="1"/>
  <c r="L2216" i="1"/>
  <c r="K2216" i="1"/>
  <c r="O2214" i="1"/>
  <c r="N2214" i="1"/>
  <c r="M2214" i="1"/>
  <c r="P2213" i="1"/>
  <c r="O2213" i="1"/>
  <c r="N2213" i="1"/>
  <c r="L2213" i="1"/>
  <c r="K2213" i="1"/>
  <c r="K2212" i="1" s="1"/>
  <c r="J2213" i="1"/>
  <c r="J2212" i="1" s="1"/>
  <c r="J2211" i="1" s="1"/>
  <c r="J2210" i="1" s="1"/>
  <c r="J2209" i="1" s="1"/>
  <c r="I2213" i="1"/>
  <c r="H2213" i="1"/>
  <c r="G2213" i="1"/>
  <c r="P2212" i="1"/>
  <c r="P2211" i="1" s="1"/>
  <c r="P2210" i="1" s="1"/>
  <c r="P2209" i="1" s="1"/>
  <c r="L2212" i="1"/>
  <c r="L2211" i="1" s="1"/>
  <c r="I2212" i="1"/>
  <c r="H2212" i="1"/>
  <c r="K2211" i="1"/>
  <c r="K2210" i="1" s="1"/>
  <c r="L2210" i="1"/>
  <c r="L2209" i="1" s="1"/>
  <c r="K2209" i="1"/>
  <c r="O2208" i="1"/>
  <c r="N2208" i="1"/>
  <c r="M2208" i="1"/>
  <c r="P2207" i="1"/>
  <c r="P2206" i="1" s="1"/>
  <c r="L2207" i="1"/>
  <c r="L2206" i="1" s="1"/>
  <c r="L2205" i="1" s="1"/>
  <c r="L2204" i="1" s="1"/>
  <c r="L2203" i="1" s="1"/>
  <c r="K2207" i="1"/>
  <c r="K2206" i="1" s="1"/>
  <c r="J2207" i="1"/>
  <c r="I2207" i="1"/>
  <c r="H2207" i="1"/>
  <c r="G2207" i="1"/>
  <c r="J2206" i="1"/>
  <c r="J2205" i="1" s="1"/>
  <c r="J2204" i="1" s="1"/>
  <c r="J2203" i="1" s="1"/>
  <c r="I2206" i="1"/>
  <c r="P2205" i="1"/>
  <c r="P2204" i="1" s="1"/>
  <c r="K2205" i="1"/>
  <c r="K2204" i="1" s="1"/>
  <c r="P2203" i="1"/>
  <c r="K2203" i="1"/>
  <c r="O2202" i="1"/>
  <c r="N2202" i="1"/>
  <c r="M2202" i="1"/>
  <c r="P2201" i="1"/>
  <c r="P2200" i="1" s="1"/>
  <c r="P2199" i="1" s="1"/>
  <c r="P2198" i="1" s="1"/>
  <c r="M2201" i="1"/>
  <c r="L2201" i="1"/>
  <c r="L2200" i="1" s="1"/>
  <c r="K2201" i="1"/>
  <c r="J2201" i="1"/>
  <c r="I2201" i="1"/>
  <c r="H2201" i="1"/>
  <c r="G2201" i="1"/>
  <c r="K2200" i="1"/>
  <c r="K2199" i="1" s="1"/>
  <c r="K2198" i="1" s="1"/>
  <c r="K2197" i="1" s="1"/>
  <c r="K2196" i="1" s="1"/>
  <c r="J2200" i="1"/>
  <c r="J2199" i="1" s="1"/>
  <c r="J2198" i="1" s="1"/>
  <c r="J2197" i="1" s="1"/>
  <c r="G2200" i="1"/>
  <c r="L2199" i="1"/>
  <c r="L2198" i="1" s="1"/>
  <c r="L2197" i="1" s="1"/>
  <c r="L2196" i="1" s="1"/>
  <c r="P2197" i="1"/>
  <c r="P2196" i="1" s="1"/>
  <c r="J2196" i="1"/>
  <c r="O2195" i="1"/>
  <c r="N2195" i="1"/>
  <c r="M2195" i="1"/>
  <c r="P2194" i="1"/>
  <c r="P2193" i="1" s="1"/>
  <c r="L2194" i="1"/>
  <c r="K2194" i="1"/>
  <c r="K2193" i="1" s="1"/>
  <c r="K2192" i="1" s="1"/>
  <c r="K2191" i="1" s="1"/>
  <c r="K2184" i="1" s="1"/>
  <c r="J2194" i="1"/>
  <c r="I2194" i="1"/>
  <c r="H2194" i="1"/>
  <c r="G2194" i="1"/>
  <c r="J2193" i="1"/>
  <c r="J2192" i="1" s="1"/>
  <c r="J2191" i="1" s="1"/>
  <c r="I2193" i="1"/>
  <c r="P2192" i="1"/>
  <c r="P2191" i="1" s="1"/>
  <c r="O2190" i="1"/>
  <c r="N2190" i="1"/>
  <c r="M2190" i="1"/>
  <c r="P2189" i="1"/>
  <c r="O2189" i="1"/>
  <c r="N2189" i="1"/>
  <c r="L2189" i="1"/>
  <c r="K2189" i="1"/>
  <c r="K2188" i="1" s="1"/>
  <c r="J2189" i="1"/>
  <c r="J2188" i="1" s="1"/>
  <c r="J2187" i="1" s="1"/>
  <c r="J2186" i="1" s="1"/>
  <c r="J2185" i="1" s="1"/>
  <c r="I2189" i="1"/>
  <c r="H2189" i="1"/>
  <c r="G2189" i="1"/>
  <c r="P2188" i="1"/>
  <c r="P2187" i="1" s="1"/>
  <c r="P2186" i="1" s="1"/>
  <c r="P2185" i="1" s="1"/>
  <c r="P2184" i="1" s="1"/>
  <c r="L2188" i="1"/>
  <c r="L2187" i="1" s="1"/>
  <c r="I2188" i="1"/>
  <c r="H2188" i="1"/>
  <c r="K2187" i="1"/>
  <c r="K2186" i="1" s="1"/>
  <c r="L2186" i="1"/>
  <c r="L2185" i="1" s="1"/>
  <c r="K2185" i="1"/>
  <c r="O2183" i="1"/>
  <c r="N2183" i="1"/>
  <c r="M2183" i="1"/>
  <c r="P2182" i="1"/>
  <c r="N2182" i="1"/>
  <c r="L2182" i="1"/>
  <c r="K2182" i="1"/>
  <c r="J2182" i="1"/>
  <c r="M2182" i="1" s="1"/>
  <c r="I2182" i="1"/>
  <c r="O2182" i="1" s="1"/>
  <c r="H2182" i="1"/>
  <c r="G2182" i="1"/>
  <c r="O2181" i="1"/>
  <c r="N2181" i="1"/>
  <c r="M2181" i="1"/>
  <c r="P2180" i="1"/>
  <c r="O2180" i="1"/>
  <c r="L2180" i="1"/>
  <c r="K2180" i="1"/>
  <c r="N2180" i="1" s="1"/>
  <c r="J2180" i="1"/>
  <c r="J2165" i="1" s="1"/>
  <c r="I2180" i="1"/>
  <c r="H2180" i="1"/>
  <c r="G2180" i="1"/>
  <c r="O2179" i="1"/>
  <c r="N2179" i="1"/>
  <c r="M2179" i="1"/>
  <c r="P2178" i="1"/>
  <c r="O2178" i="1"/>
  <c r="L2178" i="1"/>
  <c r="K2178" i="1"/>
  <c r="J2178" i="1"/>
  <c r="I2178" i="1"/>
  <c r="H2178" i="1"/>
  <c r="N2178" i="1" s="1"/>
  <c r="G2178" i="1"/>
  <c r="M2178" i="1" s="1"/>
  <c r="O2177" i="1"/>
  <c r="N2177" i="1"/>
  <c r="M2177" i="1"/>
  <c r="P2176" i="1"/>
  <c r="M2176" i="1"/>
  <c r="L2176" i="1"/>
  <c r="K2176" i="1"/>
  <c r="J2176" i="1"/>
  <c r="I2176" i="1"/>
  <c r="H2176" i="1"/>
  <c r="N2176" i="1" s="1"/>
  <c r="G2176" i="1"/>
  <c r="O2175" i="1"/>
  <c r="N2175" i="1"/>
  <c r="M2175" i="1"/>
  <c r="P2174" i="1"/>
  <c r="N2174" i="1"/>
  <c r="M2174" i="1"/>
  <c r="L2174" i="1"/>
  <c r="K2174" i="1"/>
  <c r="J2174" i="1"/>
  <c r="I2174" i="1"/>
  <c r="O2174" i="1" s="1"/>
  <c r="H2174" i="1"/>
  <c r="G2174" i="1"/>
  <c r="O2173" i="1"/>
  <c r="N2173" i="1"/>
  <c r="M2173" i="1"/>
  <c r="P2172" i="1"/>
  <c r="O2172" i="1"/>
  <c r="N2172" i="1"/>
  <c r="L2172" i="1"/>
  <c r="K2172" i="1"/>
  <c r="J2172" i="1"/>
  <c r="I2172" i="1"/>
  <c r="H2172" i="1"/>
  <c r="G2172" i="1"/>
  <c r="M2172" i="1" s="1"/>
  <c r="O2171" i="1"/>
  <c r="N2171" i="1"/>
  <c r="M2171" i="1"/>
  <c r="P2170" i="1"/>
  <c r="L2170" i="1"/>
  <c r="O2170" i="1" s="1"/>
  <c r="K2170" i="1"/>
  <c r="J2170" i="1"/>
  <c r="I2170" i="1"/>
  <c r="H2170" i="1"/>
  <c r="N2170" i="1" s="1"/>
  <c r="G2170" i="1"/>
  <c r="M2170" i="1" s="1"/>
  <c r="M2169" i="1"/>
  <c r="I2169" i="1"/>
  <c r="H2169" i="1"/>
  <c r="N2169" i="1" s="1"/>
  <c r="G2169" i="1"/>
  <c r="P2168" i="1"/>
  <c r="L2168" i="1"/>
  <c r="K2168" i="1"/>
  <c r="J2168" i="1"/>
  <c r="H2168" i="1"/>
  <c r="G2168" i="1"/>
  <c r="M2168" i="1" s="1"/>
  <c r="M2167" i="1"/>
  <c r="I2167" i="1"/>
  <c r="H2167" i="1"/>
  <c r="N2167" i="1" s="1"/>
  <c r="G2167" i="1"/>
  <c r="P2166" i="1"/>
  <c r="P2165" i="1" s="1"/>
  <c r="P2147" i="1" s="1"/>
  <c r="L2166" i="1"/>
  <c r="K2166" i="1"/>
  <c r="K2165" i="1" s="1"/>
  <c r="J2166" i="1"/>
  <c r="H2166" i="1"/>
  <c r="G2166" i="1"/>
  <c r="O2164" i="1"/>
  <c r="N2164" i="1"/>
  <c r="M2164" i="1"/>
  <c r="P2163" i="1"/>
  <c r="O2163" i="1"/>
  <c r="N2163" i="1"/>
  <c r="L2163" i="1"/>
  <c r="K2163" i="1"/>
  <c r="J2163" i="1"/>
  <c r="I2163" i="1"/>
  <c r="H2163" i="1"/>
  <c r="G2163" i="1"/>
  <c r="O2162" i="1"/>
  <c r="N2162" i="1"/>
  <c r="M2162" i="1"/>
  <c r="P2161" i="1"/>
  <c r="O2161" i="1"/>
  <c r="L2161" i="1"/>
  <c r="K2161" i="1"/>
  <c r="J2161" i="1"/>
  <c r="I2161" i="1"/>
  <c r="H2161" i="1"/>
  <c r="N2161" i="1" s="1"/>
  <c r="G2161" i="1"/>
  <c r="M2161" i="1" s="1"/>
  <c r="O2160" i="1"/>
  <c r="N2160" i="1"/>
  <c r="M2160" i="1"/>
  <c r="P2159" i="1"/>
  <c r="P2158" i="1" s="1"/>
  <c r="M2159" i="1"/>
  <c r="L2159" i="1"/>
  <c r="L2158" i="1" s="1"/>
  <c r="K2159" i="1"/>
  <c r="J2159" i="1"/>
  <c r="I2159" i="1"/>
  <c r="H2159" i="1"/>
  <c r="G2159" i="1"/>
  <c r="K2158" i="1"/>
  <c r="J2158" i="1"/>
  <c r="G2158" i="1"/>
  <c r="O2157" i="1"/>
  <c r="N2157" i="1"/>
  <c r="M2157" i="1"/>
  <c r="P2156" i="1"/>
  <c r="L2156" i="1"/>
  <c r="O2156" i="1" s="1"/>
  <c r="K2156" i="1"/>
  <c r="J2156" i="1"/>
  <c r="I2156" i="1"/>
  <c r="H2156" i="1"/>
  <c r="G2156" i="1"/>
  <c r="M2156" i="1" s="1"/>
  <c r="O2155" i="1"/>
  <c r="N2155" i="1"/>
  <c r="M2155" i="1"/>
  <c r="O2154" i="1"/>
  <c r="N2154" i="1"/>
  <c r="M2154" i="1"/>
  <c r="P2153" i="1"/>
  <c r="P2148" i="1" s="1"/>
  <c r="O2153" i="1"/>
  <c r="L2153" i="1"/>
  <c r="K2153" i="1"/>
  <c r="J2153" i="1"/>
  <c r="I2153" i="1"/>
  <c r="H2153" i="1"/>
  <c r="N2153" i="1" s="1"/>
  <c r="G2153" i="1"/>
  <c r="M2153" i="1" s="1"/>
  <c r="O2152" i="1"/>
  <c r="N2152" i="1"/>
  <c r="M2152" i="1"/>
  <c r="O2151" i="1"/>
  <c r="N2151" i="1"/>
  <c r="M2151" i="1"/>
  <c r="O2150" i="1"/>
  <c r="N2150" i="1"/>
  <c r="M2150" i="1"/>
  <c r="P2149" i="1"/>
  <c r="O2149" i="1"/>
  <c r="L2149" i="1"/>
  <c r="K2149" i="1"/>
  <c r="J2149" i="1"/>
  <c r="J2148" i="1" s="1"/>
  <c r="I2149" i="1"/>
  <c r="H2149" i="1"/>
  <c r="G2149" i="1"/>
  <c r="L2148" i="1"/>
  <c r="I2148" i="1"/>
  <c r="O2146" i="1"/>
  <c r="N2146" i="1"/>
  <c r="M2146" i="1"/>
  <c r="P2145" i="1"/>
  <c r="P2144" i="1" s="1"/>
  <c r="O2145" i="1"/>
  <c r="L2145" i="1"/>
  <c r="L2144" i="1" s="1"/>
  <c r="K2145" i="1"/>
  <c r="K2144" i="1" s="1"/>
  <c r="J2145" i="1"/>
  <c r="I2145" i="1"/>
  <c r="H2145" i="1"/>
  <c r="G2145" i="1"/>
  <c r="J2144" i="1"/>
  <c r="J2143" i="1" s="1"/>
  <c r="J2142" i="1" s="1"/>
  <c r="I2144" i="1"/>
  <c r="P2143" i="1"/>
  <c r="P2142" i="1" s="1"/>
  <c r="L2143" i="1"/>
  <c r="L2142" i="1" s="1"/>
  <c r="K2143" i="1"/>
  <c r="K2142" i="1" s="1"/>
  <c r="O2141" i="1"/>
  <c r="N2141" i="1"/>
  <c r="M2141" i="1"/>
  <c r="P2140" i="1"/>
  <c r="O2140" i="1"/>
  <c r="L2140" i="1"/>
  <c r="K2140" i="1"/>
  <c r="N2140" i="1" s="1"/>
  <c r="J2140" i="1"/>
  <c r="J2137" i="1" s="1"/>
  <c r="J2136" i="1" s="1"/>
  <c r="I2140" i="1"/>
  <c r="H2140" i="1"/>
  <c r="G2140" i="1"/>
  <c r="O2139" i="1"/>
  <c r="N2139" i="1"/>
  <c r="M2139" i="1"/>
  <c r="P2138" i="1"/>
  <c r="P2137" i="1" s="1"/>
  <c r="P2136" i="1" s="1"/>
  <c r="O2138" i="1"/>
  <c r="L2138" i="1"/>
  <c r="L2137" i="1" s="1"/>
  <c r="K2138" i="1"/>
  <c r="J2138" i="1"/>
  <c r="I2138" i="1"/>
  <c r="H2138" i="1"/>
  <c r="N2138" i="1" s="1"/>
  <c r="G2138" i="1"/>
  <c r="M2138" i="1" s="1"/>
  <c r="I2137" i="1"/>
  <c r="H2137" i="1"/>
  <c r="H2136" i="1" s="1"/>
  <c r="G2137" i="1"/>
  <c r="G2136" i="1" s="1"/>
  <c r="M2136" i="1" s="1"/>
  <c r="L2136" i="1"/>
  <c r="I2136" i="1"/>
  <c r="O2136" i="1" s="1"/>
  <c r="O2135" i="1"/>
  <c r="N2135" i="1"/>
  <c r="M2135" i="1"/>
  <c r="P2134" i="1"/>
  <c r="O2134" i="1"/>
  <c r="L2134" i="1"/>
  <c r="K2134" i="1"/>
  <c r="N2134" i="1" s="1"/>
  <c r="J2134" i="1"/>
  <c r="I2134" i="1"/>
  <c r="H2134" i="1"/>
  <c r="G2134" i="1"/>
  <c r="O2133" i="1"/>
  <c r="N2133" i="1"/>
  <c r="M2133" i="1"/>
  <c r="P2132" i="1"/>
  <c r="L2132" i="1"/>
  <c r="O2132" i="1" s="1"/>
  <c r="K2132" i="1"/>
  <c r="K2129" i="1" s="1"/>
  <c r="K2128" i="1" s="1"/>
  <c r="J2132" i="1"/>
  <c r="I2132" i="1"/>
  <c r="H2132" i="1"/>
  <c r="N2132" i="1" s="1"/>
  <c r="G2132" i="1"/>
  <c r="M2132" i="1" s="1"/>
  <c r="O2131" i="1"/>
  <c r="N2131" i="1"/>
  <c r="M2131" i="1"/>
  <c r="P2130" i="1"/>
  <c r="M2130" i="1"/>
  <c r="L2130" i="1"/>
  <c r="K2130" i="1"/>
  <c r="J2130" i="1"/>
  <c r="I2130" i="1"/>
  <c r="H2130" i="1"/>
  <c r="G2130" i="1"/>
  <c r="J2129" i="1"/>
  <c r="J2128" i="1" s="1"/>
  <c r="J2127" i="1"/>
  <c r="O2125" i="1"/>
  <c r="N2125" i="1"/>
  <c r="M2125" i="1"/>
  <c r="P2124" i="1"/>
  <c r="N2124" i="1"/>
  <c r="M2124" i="1"/>
  <c r="L2124" i="1"/>
  <c r="K2124" i="1"/>
  <c r="J2124" i="1"/>
  <c r="J2123" i="1" s="1"/>
  <c r="I2124" i="1"/>
  <c r="H2124" i="1"/>
  <c r="G2124" i="1"/>
  <c r="P2123" i="1"/>
  <c r="P2122" i="1" s="1"/>
  <c r="P2121" i="1" s="1"/>
  <c r="L2123" i="1"/>
  <c r="L2122" i="1" s="1"/>
  <c r="K2123" i="1"/>
  <c r="K2122" i="1" s="1"/>
  <c r="H2123" i="1"/>
  <c r="G2123" i="1"/>
  <c r="J2122" i="1"/>
  <c r="J2121" i="1" s="1"/>
  <c r="L2121" i="1"/>
  <c r="K2121" i="1"/>
  <c r="O2120" i="1"/>
  <c r="N2120" i="1"/>
  <c r="M2120" i="1"/>
  <c r="O2119" i="1"/>
  <c r="N2119" i="1"/>
  <c r="M2119" i="1"/>
  <c r="O2118" i="1"/>
  <c r="N2118" i="1"/>
  <c r="M2118" i="1"/>
  <c r="P2117" i="1"/>
  <c r="O2117" i="1"/>
  <c r="L2117" i="1"/>
  <c r="K2117" i="1"/>
  <c r="J2117" i="1"/>
  <c r="J2116" i="1" s="1"/>
  <c r="I2117" i="1"/>
  <c r="H2117" i="1"/>
  <c r="G2117" i="1"/>
  <c r="P2116" i="1"/>
  <c r="P2115" i="1" s="1"/>
  <c r="L2116" i="1"/>
  <c r="L2115" i="1" s="1"/>
  <c r="L2114" i="1" s="1"/>
  <c r="I2116" i="1"/>
  <c r="H2116" i="1"/>
  <c r="J2115" i="1"/>
  <c r="J2114" i="1" s="1"/>
  <c r="P2114" i="1"/>
  <c r="O2113" i="1"/>
  <c r="N2113" i="1"/>
  <c r="M2113" i="1"/>
  <c r="P2112" i="1"/>
  <c r="N2112" i="1"/>
  <c r="L2112" i="1"/>
  <c r="K2112" i="1"/>
  <c r="J2112" i="1"/>
  <c r="I2112" i="1"/>
  <c r="H2112" i="1"/>
  <c r="G2112" i="1"/>
  <c r="P2111" i="1"/>
  <c r="P2110" i="1" s="1"/>
  <c r="P2109" i="1" s="1"/>
  <c r="L2111" i="1"/>
  <c r="L2110" i="1" s="1"/>
  <c r="K2111" i="1"/>
  <c r="K2110" i="1" s="1"/>
  <c r="K2109" i="1" s="1"/>
  <c r="H2111" i="1"/>
  <c r="G2111" i="1"/>
  <c r="L2109" i="1"/>
  <c r="O2106" i="1"/>
  <c r="N2106" i="1"/>
  <c r="M2106" i="1"/>
  <c r="O2105" i="1"/>
  <c r="N2105" i="1"/>
  <c r="M2105" i="1"/>
  <c r="O2104" i="1"/>
  <c r="N2104" i="1"/>
  <c r="M2104" i="1"/>
  <c r="P2103" i="1"/>
  <c r="O2103" i="1"/>
  <c r="L2103" i="1"/>
  <c r="K2103" i="1"/>
  <c r="K2102" i="1" s="1"/>
  <c r="J2103" i="1"/>
  <c r="J2102" i="1" s="1"/>
  <c r="J2101" i="1" s="1"/>
  <c r="J2089" i="1" s="1"/>
  <c r="I2103" i="1"/>
  <c r="H2103" i="1"/>
  <c r="G2103" i="1"/>
  <c r="P2102" i="1"/>
  <c r="P2101" i="1" s="1"/>
  <c r="L2102" i="1"/>
  <c r="L2101" i="1" s="1"/>
  <c r="I2102" i="1"/>
  <c r="H2102" i="1"/>
  <c r="K2101" i="1"/>
  <c r="O2100" i="1"/>
  <c r="N2100" i="1"/>
  <c r="M2100" i="1"/>
  <c r="O2099" i="1"/>
  <c r="N2099" i="1"/>
  <c r="M2099" i="1"/>
  <c r="P2098" i="1"/>
  <c r="O2098" i="1"/>
  <c r="L2098" i="1"/>
  <c r="K2098" i="1"/>
  <c r="J2098" i="1"/>
  <c r="J2097" i="1" s="1"/>
  <c r="I2098" i="1"/>
  <c r="H2098" i="1"/>
  <c r="G2098" i="1"/>
  <c r="P2097" i="1"/>
  <c r="L2097" i="1"/>
  <c r="I2097" i="1"/>
  <c r="O2097" i="1" s="1"/>
  <c r="H2097" i="1"/>
  <c r="N2096" i="1"/>
  <c r="I2096" i="1"/>
  <c r="O2096" i="1" s="1"/>
  <c r="H2096" i="1"/>
  <c r="G2096" i="1"/>
  <c r="G2095" i="1" s="1"/>
  <c r="G2092" i="1" s="1"/>
  <c r="P2095" i="1"/>
  <c r="M2095" i="1"/>
  <c r="L2095" i="1"/>
  <c r="K2095" i="1"/>
  <c r="J2095" i="1"/>
  <c r="I2095" i="1"/>
  <c r="H2095" i="1"/>
  <c r="N2095" i="1" s="1"/>
  <c r="O2094" i="1"/>
  <c r="N2094" i="1"/>
  <c r="M2094" i="1"/>
  <c r="P2093" i="1"/>
  <c r="N2093" i="1"/>
  <c r="L2093" i="1"/>
  <c r="K2093" i="1"/>
  <c r="J2093" i="1"/>
  <c r="J2092" i="1" s="1"/>
  <c r="I2093" i="1"/>
  <c r="O2093" i="1" s="1"/>
  <c r="H2093" i="1"/>
  <c r="G2093" i="1"/>
  <c r="P2092" i="1"/>
  <c r="P2091" i="1" s="1"/>
  <c r="L2092" i="1"/>
  <c r="L2091" i="1" s="1"/>
  <c r="L2090" i="1" s="1"/>
  <c r="L2089" i="1" s="1"/>
  <c r="K2092" i="1"/>
  <c r="H2092" i="1"/>
  <c r="J2091" i="1"/>
  <c r="J2090" i="1" s="1"/>
  <c r="P2090" i="1"/>
  <c r="P2089" i="1" s="1"/>
  <c r="P2061" i="1" s="1"/>
  <c r="P2054" i="1" s="1"/>
  <c r="O2088" i="1"/>
  <c r="N2088" i="1"/>
  <c r="M2088" i="1"/>
  <c r="P2087" i="1"/>
  <c r="O2087" i="1"/>
  <c r="N2087" i="1"/>
  <c r="L2087" i="1"/>
  <c r="K2087" i="1"/>
  <c r="J2087" i="1"/>
  <c r="J2075" i="1" s="1"/>
  <c r="J2074" i="1" s="1"/>
  <c r="J2073" i="1" s="1"/>
  <c r="J2072" i="1" s="1"/>
  <c r="I2087" i="1"/>
  <c r="H2087" i="1"/>
  <c r="G2087" i="1"/>
  <c r="O2086" i="1"/>
  <c r="N2086" i="1"/>
  <c r="M2086" i="1"/>
  <c r="P2085" i="1"/>
  <c r="O2085" i="1"/>
  <c r="L2085" i="1"/>
  <c r="L2075" i="1" s="1"/>
  <c r="L2074" i="1" s="1"/>
  <c r="L2073" i="1" s="1"/>
  <c r="K2085" i="1"/>
  <c r="K2075" i="1" s="1"/>
  <c r="K2074" i="1" s="1"/>
  <c r="K2073" i="1" s="1"/>
  <c r="K2072" i="1" s="1"/>
  <c r="J2085" i="1"/>
  <c r="I2085" i="1"/>
  <c r="H2085" i="1"/>
  <c r="G2085" i="1"/>
  <c r="M2085" i="1" s="1"/>
  <c r="O2084" i="1"/>
  <c r="N2084" i="1"/>
  <c r="M2084" i="1"/>
  <c r="O2083" i="1"/>
  <c r="N2083" i="1"/>
  <c r="M2083" i="1"/>
  <c r="P2082" i="1"/>
  <c r="O2082" i="1"/>
  <c r="L2082" i="1"/>
  <c r="K2082" i="1"/>
  <c r="J2082" i="1"/>
  <c r="I2082" i="1"/>
  <c r="H2082" i="1"/>
  <c r="G2082" i="1"/>
  <c r="M2082" i="1" s="1"/>
  <c r="O2081" i="1"/>
  <c r="N2081" i="1"/>
  <c r="M2081" i="1"/>
  <c r="P2080" i="1"/>
  <c r="M2080" i="1"/>
  <c r="L2080" i="1"/>
  <c r="K2080" i="1"/>
  <c r="J2080" i="1"/>
  <c r="I2080" i="1"/>
  <c r="H2080" i="1"/>
  <c r="N2080" i="1" s="1"/>
  <c r="G2080" i="1"/>
  <c r="O2079" i="1"/>
  <c r="N2079" i="1"/>
  <c r="M2079" i="1"/>
  <c r="M2078" i="1"/>
  <c r="I2078" i="1"/>
  <c r="O2078" i="1" s="1"/>
  <c r="H2078" i="1"/>
  <c r="N2078" i="1" s="1"/>
  <c r="G2078" i="1"/>
  <c r="O2077" i="1"/>
  <c r="I2077" i="1"/>
  <c r="H2077" i="1"/>
  <c r="G2077" i="1"/>
  <c r="P2076" i="1"/>
  <c r="L2076" i="1"/>
  <c r="K2076" i="1"/>
  <c r="J2076" i="1"/>
  <c r="I2076" i="1"/>
  <c r="P2075" i="1"/>
  <c r="P2074" i="1"/>
  <c r="P2073" i="1" s="1"/>
  <c r="P2072" i="1" s="1"/>
  <c r="L2072" i="1"/>
  <c r="O2071" i="1"/>
  <c r="N2071" i="1"/>
  <c r="M2071" i="1"/>
  <c r="P2070" i="1"/>
  <c r="O2070" i="1"/>
  <c r="L2070" i="1"/>
  <c r="K2070" i="1"/>
  <c r="J2070" i="1"/>
  <c r="I2070" i="1"/>
  <c r="H2070" i="1"/>
  <c r="G2070" i="1"/>
  <c r="O2069" i="1"/>
  <c r="N2069" i="1"/>
  <c r="M2069" i="1"/>
  <c r="O2068" i="1"/>
  <c r="N2068" i="1"/>
  <c r="M2068" i="1"/>
  <c r="O2067" i="1"/>
  <c r="N2067" i="1"/>
  <c r="M2067" i="1"/>
  <c r="P2066" i="1"/>
  <c r="P2065" i="1" s="1"/>
  <c r="P2064" i="1" s="1"/>
  <c r="P2063" i="1" s="1"/>
  <c r="P2062" i="1" s="1"/>
  <c r="N2066" i="1"/>
  <c r="M2066" i="1"/>
  <c r="L2066" i="1"/>
  <c r="K2066" i="1"/>
  <c r="J2066" i="1"/>
  <c r="I2066" i="1"/>
  <c r="H2066" i="1"/>
  <c r="G2066" i="1"/>
  <c r="L2065" i="1"/>
  <c r="J2065" i="1"/>
  <c r="J2064" i="1" s="1"/>
  <c r="J2063" i="1" s="1"/>
  <c r="J2062" i="1" s="1"/>
  <c r="H2065" i="1"/>
  <c r="L2064" i="1"/>
  <c r="L2063" i="1" s="1"/>
  <c r="L2062" i="1" s="1"/>
  <c r="H2064" i="1"/>
  <c r="H2063" i="1"/>
  <c r="H2062" i="1"/>
  <c r="O2060" i="1"/>
  <c r="N2060" i="1"/>
  <c r="M2060" i="1"/>
  <c r="P2059" i="1"/>
  <c r="P2058" i="1" s="1"/>
  <c r="L2059" i="1"/>
  <c r="L2058" i="1" s="1"/>
  <c r="K2059" i="1"/>
  <c r="K2058" i="1" s="1"/>
  <c r="K2057" i="1" s="1"/>
  <c r="K2056" i="1" s="1"/>
  <c r="K2055" i="1" s="1"/>
  <c r="J2059" i="1"/>
  <c r="I2059" i="1"/>
  <c r="O2059" i="1" s="1"/>
  <c r="H2059" i="1"/>
  <c r="G2059" i="1"/>
  <c r="J2058" i="1"/>
  <c r="I2058" i="1"/>
  <c r="O2058" i="1" s="1"/>
  <c r="P2057" i="1"/>
  <c r="P2056" i="1" s="1"/>
  <c r="P2055" i="1" s="1"/>
  <c r="L2057" i="1"/>
  <c r="L2056" i="1" s="1"/>
  <c r="J2057" i="1"/>
  <c r="J2056" i="1"/>
  <c r="J2055" i="1" s="1"/>
  <c r="L2055" i="1"/>
  <c r="O2053" i="1"/>
  <c r="N2053" i="1"/>
  <c r="M2053" i="1"/>
  <c r="O2052" i="1"/>
  <c r="N2052" i="1"/>
  <c r="M2052" i="1"/>
  <c r="P2051" i="1"/>
  <c r="N2051" i="1"/>
  <c r="L2051" i="1"/>
  <c r="O2051" i="1" s="1"/>
  <c r="K2051" i="1"/>
  <c r="K2050" i="1" s="1"/>
  <c r="J2051" i="1"/>
  <c r="J2050" i="1" s="1"/>
  <c r="I2051" i="1"/>
  <c r="H2051" i="1"/>
  <c r="G2051" i="1"/>
  <c r="M2051" i="1" s="1"/>
  <c r="P2050" i="1"/>
  <c r="L2050" i="1"/>
  <c r="I2050" i="1"/>
  <c r="O2050" i="1" s="1"/>
  <c r="H2050" i="1"/>
  <c r="N2050" i="1" s="1"/>
  <c r="O2049" i="1"/>
  <c r="N2049" i="1"/>
  <c r="M2049" i="1"/>
  <c r="O2048" i="1"/>
  <c r="N2048" i="1"/>
  <c r="M2048" i="1"/>
  <c r="P2047" i="1"/>
  <c r="P2046" i="1" s="1"/>
  <c r="P2030" i="1" s="1"/>
  <c r="P2029" i="1" s="1"/>
  <c r="P2028" i="1" s="1"/>
  <c r="L2047" i="1"/>
  <c r="L2046" i="1" s="1"/>
  <c r="K2047" i="1"/>
  <c r="J2047" i="1"/>
  <c r="M2047" i="1" s="1"/>
  <c r="I2047" i="1"/>
  <c r="O2047" i="1" s="1"/>
  <c r="H2047" i="1"/>
  <c r="G2047" i="1"/>
  <c r="K2046" i="1"/>
  <c r="J2046" i="1"/>
  <c r="I2046" i="1"/>
  <c r="G2046" i="1"/>
  <c r="O2045" i="1"/>
  <c r="N2045" i="1"/>
  <c r="M2045" i="1"/>
  <c r="P2044" i="1"/>
  <c r="O2044" i="1"/>
  <c r="L2044" i="1"/>
  <c r="K2044" i="1"/>
  <c r="J2044" i="1"/>
  <c r="I2044" i="1"/>
  <c r="H2044" i="1"/>
  <c r="N2044" i="1" s="1"/>
  <c r="G2044" i="1"/>
  <c r="M2044" i="1" s="1"/>
  <c r="O2043" i="1"/>
  <c r="N2043" i="1"/>
  <c r="M2043" i="1"/>
  <c r="O2042" i="1"/>
  <c r="N2042" i="1"/>
  <c r="M2042" i="1"/>
  <c r="P2041" i="1"/>
  <c r="O2041" i="1"/>
  <c r="L2041" i="1"/>
  <c r="K2041" i="1"/>
  <c r="J2041" i="1"/>
  <c r="I2041" i="1"/>
  <c r="I2038" i="1" s="1"/>
  <c r="H2041" i="1"/>
  <c r="G2041" i="1"/>
  <c r="O2040" i="1"/>
  <c r="N2040" i="1"/>
  <c r="M2040" i="1"/>
  <c r="P2039" i="1"/>
  <c r="P2038" i="1" s="1"/>
  <c r="L2039" i="1"/>
  <c r="K2039" i="1"/>
  <c r="J2039" i="1"/>
  <c r="I2039" i="1"/>
  <c r="H2039" i="1"/>
  <c r="G2039" i="1"/>
  <c r="M2039" i="1" s="1"/>
  <c r="J2038" i="1"/>
  <c r="O2037" i="1"/>
  <c r="N2037" i="1"/>
  <c r="M2037" i="1"/>
  <c r="P2036" i="1"/>
  <c r="O2036" i="1"/>
  <c r="L2036" i="1"/>
  <c r="K2036" i="1"/>
  <c r="N2036" i="1" s="1"/>
  <c r="J2036" i="1"/>
  <c r="I2036" i="1"/>
  <c r="H2036" i="1"/>
  <c r="G2036" i="1"/>
  <c r="M2036" i="1" s="1"/>
  <c r="O2035" i="1"/>
  <c r="N2035" i="1"/>
  <c r="M2035" i="1"/>
  <c r="P2034" i="1"/>
  <c r="P2031" i="1" s="1"/>
  <c r="L2034" i="1"/>
  <c r="L2031" i="1" s="1"/>
  <c r="K2034" i="1"/>
  <c r="J2034" i="1"/>
  <c r="J2031" i="1" s="1"/>
  <c r="I2034" i="1"/>
  <c r="H2034" i="1"/>
  <c r="G2034" i="1"/>
  <c r="M2034" i="1" s="1"/>
  <c r="O2033" i="1"/>
  <c r="N2033" i="1"/>
  <c r="M2033" i="1"/>
  <c r="P2032" i="1"/>
  <c r="M2032" i="1"/>
  <c r="L2032" i="1"/>
  <c r="K2032" i="1"/>
  <c r="J2032" i="1"/>
  <c r="I2032" i="1"/>
  <c r="H2032" i="1"/>
  <c r="N2032" i="1" s="1"/>
  <c r="G2032" i="1"/>
  <c r="G2031" i="1"/>
  <c r="O2027" i="1"/>
  <c r="N2027" i="1"/>
  <c r="M2027" i="1"/>
  <c r="P2026" i="1"/>
  <c r="N2026" i="1"/>
  <c r="L2026" i="1"/>
  <c r="K2026" i="1"/>
  <c r="J2026" i="1"/>
  <c r="J2025" i="1" s="1"/>
  <c r="I2026" i="1"/>
  <c r="O2026" i="1" s="1"/>
  <c r="H2026" i="1"/>
  <c r="G2026" i="1"/>
  <c r="M2026" i="1" s="1"/>
  <c r="P2025" i="1"/>
  <c r="P2024" i="1" s="1"/>
  <c r="L2025" i="1"/>
  <c r="L2024" i="1" s="1"/>
  <c r="L2023" i="1" s="1"/>
  <c r="L2022" i="1" s="1"/>
  <c r="K2025" i="1"/>
  <c r="I2025" i="1"/>
  <c r="O2025" i="1" s="1"/>
  <c r="H2025" i="1"/>
  <c r="G2025" i="1"/>
  <c r="M2025" i="1" s="1"/>
  <c r="K2024" i="1"/>
  <c r="J2024" i="1"/>
  <c r="J2023" i="1" s="1"/>
  <c r="I2024" i="1"/>
  <c r="O2024" i="1" s="1"/>
  <c r="G2024" i="1"/>
  <c r="M2024" i="1" s="1"/>
  <c r="P2023" i="1"/>
  <c r="P2022" i="1" s="1"/>
  <c r="K2023" i="1"/>
  <c r="I2023" i="1"/>
  <c r="O2023" i="1" s="1"/>
  <c r="G2023" i="1"/>
  <c r="M2023" i="1" s="1"/>
  <c r="K2022" i="1"/>
  <c r="J2022" i="1"/>
  <c r="I2022" i="1"/>
  <c r="G2022" i="1"/>
  <c r="O2021" i="1"/>
  <c r="N2021" i="1"/>
  <c r="M2021" i="1"/>
  <c r="P2020" i="1"/>
  <c r="O2020" i="1"/>
  <c r="L2020" i="1"/>
  <c r="K2020" i="1"/>
  <c r="J2020" i="1"/>
  <c r="I2020" i="1"/>
  <c r="H2020" i="1"/>
  <c r="G2020" i="1"/>
  <c r="O2019" i="1"/>
  <c r="N2019" i="1"/>
  <c r="M2019" i="1"/>
  <c r="P2018" i="1"/>
  <c r="P2017" i="1" s="1"/>
  <c r="L2018" i="1"/>
  <c r="L2017" i="1" s="1"/>
  <c r="K2018" i="1"/>
  <c r="J2018" i="1"/>
  <c r="I2018" i="1"/>
  <c r="H2018" i="1"/>
  <c r="G2018" i="1"/>
  <c r="M2018" i="1" s="1"/>
  <c r="J2017" i="1"/>
  <c r="J2016" i="1" s="1"/>
  <c r="I2017" i="1"/>
  <c r="O2017" i="1" s="1"/>
  <c r="P2016" i="1"/>
  <c r="P2015" i="1" s="1"/>
  <c r="P2001" i="1" s="1"/>
  <c r="L2016" i="1"/>
  <c r="L2015" i="1" s="1"/>
  <c r="J2015" i="1"/>
  <c r="O2014" i="1"/>
  <c r="N2014" i="1"/>
  <c r="M2014" i="1"/>
  <c r="P2013" i="1"/>
  <c r="O2013" i="1"/>
  <c r="L2013" i="1"/>
  <c r="K2013" i="1"/>
  <c r="N2013" i="1" s="1"/>
  <c r="J2013" i="1"/>
  <c r="I2013" i="1"/>
  <c r="H2013" i="1"/>
  <c r="G2013" i="1"/>
  <c r="M2013" i="1" s="1"/>
  <c r="O2012" i="1"/>
  <c r="N2012" i="1"/>
  <c r="M2012" i="1"/>
  <c r="P2011" i="1"/>
  <c r="P2004" i="1" s="1"/>
  <c r="P2003" i="1" s="1"/>
  <c r="P2002" i="1" s="1"/>
  <c r="L2011" i="1"/>
  <c r="K2011" i="1"/>
  <c r="J2011" i="1"/>
  <c r="I2011" i="1"/>
  <c r="H2011" i="1"/>
  <c r="G2011" i="1"/>
  <c r="M2011" i="1" s="1"/>
  <c r="O2010" i="1"/>
  <c r="N2010" i="1"/>
  <c r="M2010" i="1"/>
  <c r="P2009" i="1"/>
  <c r="M2009" i="1"/>
  <c r="L2009" i="1"/>
  <c r="K2009" i="1"/>
  <c r="J2009" i="1"/>
  <c r="I2009" i="1"/>
  <c r="O2009" i="1" s="1"/>
  <c r="H2009" i="1"/>
  <c r="N2009" i="1" s="1"/>
  <c r="G2009" i="1"/>
  <c r="O2008" i="1"/>
  <c r="N2008" i="1"/>
  <c r="M2008" i="1"/>
  <c r="P2007" i="1"/>
  <c r="N2007" i="1"/>
  <c r="L2007" i="1"/>
  <c r="K2007" i="1"/>
  <c r="J2007" i="1"/>
  <c r="M2007" i="1" s="1"/>
  <c r="I2007" i="1"/>
  <c r="O2007" i="1" s="1"/>
  <c r="H2007" i="1"/>
  <c r="G2007" i="1"/>
  <c r="O2006" i="1"/>
  <c r="N2006" i="1"/>
  <c r="M2006" i="1"/>
  <c r="P2005" i="1"/>
  <c r="O2005" i="1"/>
  <c r="L2005" i="1"/>
  <c r="K2005" i="1"/>
  <c r="J2005" i="1"/>
  <c r="I2005" i="1"/>
  <c r="H2005" i="1"/>
  <c r="G2005" i="1"/>
  <c r="I2004" i="1"/>
  <c r="O2000" i="1"/>
  <c r="N2000" i="1"/>
  <c r="M2000" i="1"/>
  <c r="O1999" i="1"/>
  <c r="N1999" i="1"/>
  <c r="M1999" i="1"/>
  <c r="P1998" i="1"/>
  <c r="O1998" i="1"/>
  <c r="L1998" i="1"/>
  <c r="K1998" i="1"/>
  <c r="K1997" i="1" s="1"/>
  <c r="J1998" i="1"/>
  <c r="I1998" i="1"/>
  <c r="H1998" i="1"/>
  <c r="N1998" i="1" s="1"/>
  <c r="G1998" i="1"/>
  <c r="P1997" i="1"/>
  <c r="L1997" i="1"/>
  <c r="J1997" i="1"/>
  <c r="I1997" i="1"/>
  <c r="H1997" i="1"/>
  <c r="N1997" i="1" s="1"/>
  <c r="P1996" i="1"/>
  <c r="L1996" i="1"/>
  <c r="K1996" i="1"/>
  <c r="K1995" i="1" s="1"/>
  <c r="J1996" i="1"/>
  <c r="H1996" i="1"/>
  <c r="P1995" i="1"/>
  <c r="L1995" i="1"/>
  <c r="J1995" i="1"/>
  <c r="H1995" i="1"/>
  <c r="O1993" i="1"/>
  <c r="N1993" i="1"/>
  <c r="M1993" i="1"/>
  <c r="O1992" i="1"/>
  <c r="N1992" i="1"/>
  <c r="M1992" i="1"/>
  <c r="P1991" i="1"/>
  <c r="O1991" i="1"/>
  <c r="L1991" i="1"/>
  <c r="K1991" i="1"/>
  <c r="J1991" i="1"/>
  <c r="I1991" i="1"/>
  <c r="H1991" i="1"/>
  <c r="N1991" i="1" s="1"/>
  <c r="G1991" i="1"/>
  <c r="M1991" i="1" s="1"/>
  <c r="O1990" i="1"/>
  <c r="N1990" i="1"/>
  <c r="M1990" i="1"/>
  <c r="O1989" i="1"/>
  <c r="N1989" i="1"/>
  <c r="M1989" i="1"/>
  <c r="P1988" i="1"/>
  <c r="O1988" i="1"/>
  <c r="L1988" i="1"/>
  <c r="K1988" i="1"/>
  <c r="J1988" i="1"/>
  <c r="I1988" i="1"/>
  <c r="H1988" i="1"/>
  <c r="G1988" i="1"/>
  <c r="M1988" i="1" s="1"/>
  <c r="O1987" i="1"/>
  <c r="N1987" i="1"/>
  <c r="M1987" i="1"/>
  <c r="O1986" i="1"/>
  <c r="N1986" i="1"/>
  <c r="M1986" i="1"/>
  <c r="O1985" i="1"/>
  <c r="N1985" i="1"/>
  <c r="M1985" i="1"/>
  <c r="P1984" i="1"/>
  <c r="N1984" i="1"/>
  <c r="L1984" i="1"/>
  <c r="K1984" i="1"/>
  <c r="J1984" i="1"/>
  <c r="J1981" i="1" s="1"/>
  <c r="J1980" i="1" s="1"/>
  <c r="J1979" i="1" s="1"/>
  <c r="J1978" i="1" s="1"/>
  <c r="J1977" i="1" s="1"/>
  <c r="I1984" i="1"/>
  <c r="O1984" i="1" s="1"/>
  <c r="H1984" i="1"/>
  <c r="G1984" i="1"/>
  <c r="M1984" i="1" s="1"/>
  <c r="O1983" i="1"/>
  <c r="N1983" i="1"/>
  <c r="M1983" i="1"/>
  <c r="P1982" i="1"/>
  <c r="O1982" i="1"/>
  <c r="L1982" i="1"/>
  <c r="K1982" i="1"/>
  <c r="K1981" i="1" s="1"/>
  <c r="K1980" i="1" s="1"/>
  <c r="K1979" i="1" s="1"/>
  <c r="K1978" i="1" s="1"/>
  <c r="K1977" i="1" s="1"/>
  <c r="J1982" i="1"/>
  <c r="I1982" i="1"/>
  <c r="H1982" i="1"/>
  <c r="G1982" i="1"/>
  <c r="P1981" i="1"/>
  <c r="L1981" i="1"/>
  <c r="L1980" i="1" s="1"/>
  <c r="L1979" i="1" s="1"/>
  <c r="L1978" i="1" s="1"/>
  <c r="L1977" i="1" s="1"/>
  <c r="I1981" i="1"/>
  <c r="H1981" i="1"/>
  <c r="P1980" i="1"/>
  <c r="P1979" i="1"/>
  <c r="P1978" i="1" s="1"/>
  <c r="P1977" i="1" s="1"/>
  <c r="O1975" i="1"/>
  <c r="N1975" i="1"/>
  <c r="M1975" i="1"/>
  <c r="O1974" i="1"/>
  <c r="N1974" i="1"/>
  <c r="M1974" i="1"/>
  <c r="P1973" i="1"/>
  <c r="O1973" i="1"/>
  <c r="L1973" i="1"/>
  <c r="K1973" i="1"/>
  <c r="J1973" i="1"/>
  <c r="J1972" i="1" s="1"/>
  <c r="I1973" i="1"/>
  <c r="H1973" i="1"/>
  <c r="G1973" i="1"/>
  <c r="P1972" i="1"/>
  <c r="L1972" i="1"/>
  <c r="I1972" i="1"/>
  <c r="O1972" i="1" s="1"/>
  <c r="H1972" i="1"/>
  <c r="O1971" i="1"/>
  <c r="N1971" i="1"/>
  <c r="M1971" i="1"/>
  <c r="P1970" i="1"/>
  <c r="N1970" i="1"/>
  <c r="L1970" i="1"/>
  <c r="K1970" i="1"/>
  <c r="J1970" i="1"/>
  <c r="J1967" i="1" s="1"/>
  <c r="I1970" i="1"/>
  <c r="O1970" i="1" s="1"/>
  <c r="H1970" i="1"/>
  <c r="G1970" i="1"/>
  <c r="O1969" i="1"/>
  <c r="N1969" i="1"/>
  <c r="M1969" i="1"/>
  <c r="P1968" i="1"/>
  <c r="O1968" i="1"/>
  <c r="L1968" i="1"/>
  <c r="K1968" i="1"/>
  <c r="J1968" i="1"/>
  <c r="I1968" i="1"/>
  <c r="H1968" i="1"/>
  <c r="G1968" i="1"/>
  <c r="P1967" i="1"/>
  <c r="L1967" i="1"/>
  <c r="I1967" i="1"/>
  <c r="H1967" i="1"/>
  <c r="O1966" i="1"/>
  <c r="N1966" i="1"/>
  <c r="M1966" i="1"/>
  <c r="P1965" i="1"/>
  <c r="N1965" i="1"/>
  <c r="L1965" i="1"/>
  <c r="K1965" i="1"/>
  <c r="J1965" i="1"/>
  <c r="M1965" i="1" s="1"/>
  <c r="I1965" i="1"/>
  <c r="O1965" i="1" s="1"/>
  <c r="H1965" i="1"/>
  <c r="G1965" i="1"/>
  <c r="O1964" i="1"/>
  <c r="N1964" i="1"/>
  <c r="M1964" i="1"/>
  <c r="P1963" i="1"/>
  <c r="O1963" i="1"/>
  <c r="L1963" i="1"/>
  <c r="K1963" i="1"/>
  <c r="J1963" i="1"/>
  <c r="I1963" i="1"/>
  <c r="H1963" i="1"/>
  <c r="G1963" i="1"/>
  <c r="O1962" i="1"/>
  <c r="N1962" i="1"/>
  <c r="M1962" i="1"/>
  <c r="O1961" i="1"/>
  <c r="N1961" i="1"/>
  <c r="M1961" i="1"/>
  <c r="O1960" i="1"/>
  <c r="N1960" i="1"/>
  <c r="M1960" i="1"/>
  <c r="P1959" i="1"/>
  <c r="N1959" i="1"/>
  <c r="L1959" i="1"/>
  <c r="K1959" i="1"/>
  <c r="J1959" i="1"/>
  <c r="J1958" i="1" s="1"/>
  <c r="I1959" i="1"/>
  <c r="O1959" i="1" s="1"/>
  <c r="H1959" i="1"/>
  <c r="G1959" i="1"/>
  <c r="M1959" i="1" s="1"/>
  <c r="P1958" i="1"/>
  <c r="P1957" i="1" s="1"/>
  <c r="L1958" i="1"/>
  <c r="L1957" i="1" s="1"/>
  <c r="I1958" i="1"/>
  <c r="O1958" i="1" s="1"/>
  <c r="H1958" i="1"/>
  <c r="J1957" i="1"/>
  <c r="J1956" i="1" s="1"/>
  <c r="P1956" i="1"/>
  <c r="P1955" i="1" s="1"/>
  <c r="P1954" i="1" s="1"/>
  <c r="L1956" i="1"/>
  <c r="L1955" i="1" s="1"/>
  <c r="L1954" i="1" s="1"/>
  <c r="J1955" i="1"/>
  <c r="J1954" i="1" s="1"/>
  <c r="O1953" i="1"/>
  <c r="N1953" i="1"/>
  <c r="M1953" i="1"/>
  <c r="P1952" i="1"/>
  <c r="N1952" i="1"/>
  <c r="L1952" i="1"/>
  <c r="K1952" i="1"/>
  <c r="J1952" i="1"/>
  <c r="I1952" i="1"/>
  <c r="O1952" i="1" s="1"/>
  <c r="H1952" i="1"/>
  <c r="G1952" i="1"/>
  <c r="P1951" i="1"/>
  <c r="P1950" i="1" s="1"/>
  <c r="P1949" i="1" s="1"/>
  <c r="P1948" i="1" s="1"/>
  <c r="L1951" i="1"/>
  <c r="L1950" i="1" s="1"/>
  <c r="K1951" i="1"/>
  <c r="K1950" i="1" s="1"/>
  <c r="K1949" i="1" s="1"/>
  <c r="K1948" i="1" s="1"/>
  <c r="K1947" i="1" s="1"/>
  <c r="H1951" i="1"/>
  <c r="G1951" i="1"/>
  <c r="L1949" i="1"/>
  <c r="L1948" i="1" s="1"/>
  <c r="L1947" i="1" s="1"/>
  <c r="P1947" i="1"/>
  <c r="O1946" i="1"/>
  <c r="N1946" i="1"/>
  <c r="M1946" i="1"/>
  <c r="P1945" i="1"/>
  <c r="P1944" i="1" s="1"/>
  <c r="P1943" i="1" s="1"/>
  <c r="P1942" i="1" s="1"/>
  <c r="P1941" i="1" s="1"/>
  <c r="M1945" i="1"/>
  <c r="L1945" i="1"/>
  <c r="L1944" i="1" s="1"/>
  <c r="L1943" i="1" s="1"/>
  <c r="L1942" i="1" s="1"/>
  <c r="L1941" i="1" s="1"/>
  <c r="K1945" i="1"/>
  <c r="J1945" i="1"/>
  <c r="I1945" i="1"/>
  <c r="H1945" i="1"/>
  <c r="N1945" i="1" s="1"/>
  <c r="G1945" i="1"/>
  <c r="K1944" i="1"/>
  <c r="K1943" i="1" s="1"/>
  <c r="J1944" i="1"/>
  <c r="J1943" i="1" s="1"/>
  <c r="J1942" i="1" s="1"/>
  <c r="J1941" i="1" s="1"/>
  <c r="G1944" i="1"/>
  <c r="K1942" i="1"/>
  <c r="K1941" i="1" s="1"/>
  <c r="O1939" i="1"/>
  <c r="N1939" i="1"/>
  <c r="M1939" i="1"/>
  <c r="P1938" i="1"/>
  <c r="P1937" i="1" s="1"/>
  <c r="L1938" i="1"/>
  <c r="K1938" i="1"/>
  <c r="K1937" i="1" s="1"/>
  <c r="K1936" i="1" s="1"/>
  <c r="K1935" i="1" s="1"/>
  <c r="K1934" i="1" s="1"/>
  <c r="J1938" i="1"/>
  <c r="I1938" i="1"/>
  <c r="H1938" i="1"/>
  <c r="G1938" i="1"/>
  <c r="M1938" i="1" s="1"/>
  <c r="J1937" i="1"/>
  <c r="J1936" i="1" s="1"/>
  <c r="I1937" i="1"/>
  <c r="P1936" i="1"/>
  <c r="P1935" i="1" s="1"/>
  <c r="P1934" i="1" s="1"/>
  <c r="J1935" i="1"/>
  <c r="J1934" i="1" s="1"/>
  <c r="O1933" i="1"/>
  <c r="N1933" i="1"/>
  <c r="M1933" i="1"/>
  <c r="O1932" i="1"/>
  <c r="N1932" i="1"/>
  <c r="M1932" i="1"/>
  <c r="P1931" i="1"/>
  <c r="P1930" i="1" s="1"/>
  <c r="L1931" i="1"/>
  <c r="K1931" i="1"/>
  <c r="K1930" i="1" s="1"/>
  <c r="K1929" i="1" s="1"/>
  <c r="J1931" i="1"/>
  <c r="I1931" i="1"/>
  <c r="H1931" i="1"/>
  <c r="G1931" i="1"/>
  <c r="M1931" i="1" s="1"/>
  <c r="J1930" i="1"/>
  <c r="J1929" i="1" s="1"/>
  <c r="I1930" i="1"/>
  <c r="P1929" i="1"/>
  <c r="O1928" i="1"/>
  <c r="N1928" i="1"/>
  <c r="M1928" i="1"/>
  <c r="O1927" i="1"/>
  <c r="N1927" i="1"/>
  <c r="M1927" i="1"/>
  <c r="O1926" i="1"/>
  <c r="N1926" i="1"/>
  <c r="M1926" i="1"/>
  <c r="P1925" i="1"/>
  <c r="O1925" i="1"/>
  <c r="L1925" i="1"/>
  <c r="K1925" i="1"/>
  <c r="J1925" i="1"/>
  <c r="J1924" i="1" s="1"/>
  <c r="J1923" i="1" s="1"/>
  <c r="J1922" i="1" s="1"/>
  <c r="J1921" i="1" s="1"/>
  <c r="J1920" i="1" s="1"/>
  <c r="I1925" i="1"/>
  <c r="H1925" i="1"/>
  <c r="G1925" i="1"/>
  <c r="P1924" i="1"/>
  <c r="P1923" i="1" s="1"/>
  <c r="P1922" i="1" s="1"/>
  <c r="P1921" i="1" s="1"/>
  <c r="L1924" i="1"/>
  <c r="L1923" i="1" s="1"/>
  <c r="I1924" i="1"/>
  <c r="H1924" i="1"/>
  <c r="O1919" i="1"/>
  <c r="N1919" i="1"/>
  <c r="M1919" i="1"/>
  <c r="P1918" i="1"/>
  <c r="N1918" i="1"/>
  <c r="L1918" i="1"/>
  <c r="K1918" i="1"/>
  <c r="J1918" i="1"/>
  <c r="M1918" i="1" s="1"/>
  <c r="I1918" i="1"/>
  <c r="O1918" i="1" s="1"/>
  <c r="H1918" i="1"/>
  <c r="G1918" i="1"/>
  <c r="O1917" i="1"/>
  <c r="N1917" i="1"/>
  <c r="J1917" i="1"/>
  <c r="M1917" i="1" s="1"/>
  <c r="P1916" i="1"/>
  <c r="P1915" i="1" s="1"/>
  <c r="L1916" i="1"/>
  <c r="K1916" i="1"/>
  <c r="K1915" i="1" s="1"/>
  <c r="K1914" i="1" s="1"/>
  <c r="K1913" i="1" s="1"/>
  <c r="K1912" i="1" s="1"/>
  <c r="I1916" i="1"/>
  <c r="H1916" i="1"/>
  <c r="G1916" i="1"/>
  <c r="I1915" i="1"/>
  <c r="P1914" i="1"/>
  <c r="P1913" i="1" s="1"/>
  <c r="P1912" i="1"/>
  <c r="O1911" i="1"/>
  <c r="N1911" i="1"/>
  <c r="M1911" i="1"/>
  <c r="P1910" i="1"/>
  <c r="P1909" i="1" s="1"/>
  <c r="P1908" i="1" s="1"/>
  <c r="M1910" i="1"/>
  <c r="L1910" i="1"/>
  <c r="L1909" i="1" s="1"/>
  <c r="L1908" i="1" s="1"/>
  <c r="K1910" i="1"/>
  <c r="J1910" i="1"/>
  <c r="I1910" i="1"/>
  <c r="H1910" i="1"/>
  <c r="N1910" i="1" s="1"/>
  <c r="G1910" i="1"/>
  <c r="K1909" i="1"/>
  <c r="K1908" i="1" s="1"/>
  <c r="J1909" i="1"/>
  <c r="J1908" i="1" s="1"/>
  <c r="G1909" i="1"/>
  <c r="O1907" i="1"/>
  <c r="N1907" i="1"/>
  <c r="M1907" i="1"/>
  <c r="O1906" i="1"/>
  <c r="N1906" i="1"/>
  <c r="M1906" i="1"/>
  <c r="O1905" i="1"/>
  <c r="N1905" i="1"/>
  <c r="M1905" i="1"/>
  <c r="P1904" i="1"/>
  <c r="P1900" i="1" s="1"/>
  <c r="L1904" i="1"/>
  <c r="K1904" i="1"/>
  <c r="K1900" i="1" s="1"/>
  <c r="J1904" i="1"/>
  <c r="I1904" i="1"/>
  <c r="H1904" i="1"/>
  <c r="G1904" i="1"/>
  <c r="M1904" i="1" s="1"/>
  <c r="O1903" i="1"/>
  <c r="N1903" i="1"/>
  <c r="M1903" i="1"/>
  <c r="O1902" i="1"/>
  <c r="N1902" i="1"/>
  <c r="M1902" i="1"/>
  <c r="P1901" i="1"/>
  <c r="L1901" i="1"/>
  <c r="O1901" i="1" s="1"/>
  <c r="K1901" i="1"/>
  <c r="J1901" i="1"/>
  <c r="I1901" i="1"/>
  <c r="H1901" i="1"/>
  <c r="N1901" i="1" s="1"/>
  <c r="G1901" i="1"/>
  <c r="M1901" i="1" s="1"/>
  <c r="J1900" i="1"/>
  <c r="I1900" i="1"/>
  <c r="O1899" i="1"/>
  <c r="N1899" i="1"/>
  <c r="M1899" i="1"/>
  <c r="P1898" i="1"/>
  <c r="O1898" i="1"/>
  <c r="L1898" i="1"/>
  <c r="K1898" i="1"/>
  <c r="N1898" i="1" s="1"/>
  <c r="J1898" i="1"/>
  <c r="I1898" i="1"/>
  <c r="H1898" i="1"/>
  <c r="G1898" i="1"/>
  <c r="M1898" i="1" s="1"/>
  <c r="O1897" i="1"/>
  <c r="N1897" i="1"/>
  <c r="M1897" i="1"/>
  <c r="P1896" i="1"/>
  <c r="M1896" i="1"/>
  <c r="L1896" i="1"/>
  <c r="O1896" i="1" s="1"/>
  <c r="K1896" i="1"/>
  <c r="N1896" i="1" s="1"/>
  <c r="J1896" i="1"/>
  <c r="O1895" i="1"/>
  <c r="N1895" i="1"/>
  <c r="M1895" i="1"/>
  <c r="O1894" i="1"/>
  <c r="N1894" i="1"/>
  <c r="M1894" i="1"/>
  <c r="O1893" i="1"/>
  <c r="N1893" i="1"/>
  <c r="M1893" i="1"/>
  <c r="P1892" i="1"/>
  <c r="P1887" i="1" s="1"/>
  <c r="P1886" i="1" s="1"/>
  <c r="L1892" i="1"/>
  <c r="K1892" i="1"/>
  <c r="J1892" i="1"/>
  <c r="I1892" i="1"/>
  <c r="H1892" i="1"/>
  <c r="G1892" i="1"/>
  <c r="M1892" i="1" s="1"/>
  <c r="O1891" i="1"/>
  <c r="N1891" i="1"/>
  <c r="M1891" i="1"/>
  <c r="G1891" i="1"/>
  <c r="G1890" i="1" s="1"/>
  <c r="P1890" i="1"/>
  <c r="N1890" i="1"/>
  <c r="L1890" i="1"/>
  <c r="K1890" i="1"/>
  <c r="J1890" i="1"/>
  <c r="I1890" i="1"/>
  <c r="O1890" i="1" s="1"/>
  <c r="H1890" i="1"/>
  <c r="O1889" i="1"/>
  <c r="N1889" i="1"/>
  <c r="M1889" i="1"/>
  <c r="P1888" i="1"/>
  <c r="O1888" i="1"/>
  <c r="L1888" i="1"/>
  <c r="K1888" i="1"/>
  <c r="J1888" i="1"/>
  <c r="J1887" i="1" s="1"/>
  <c r="J1886" i="1" s="1"/>
  <c r="I1888" i="1"/>
  <c r="H1888" i="1"/>
  <c r="G1888" i="1"/>
  <c r="I1887" i="1"/>
  <c r="O1885" i="1"/>
  <c r="N1885" i="1"/>
  <c r="G1885" i="1"/>
  <c r="P1884" i="1"/>
  <c r="P1883" i="1" s="1"/>
  <c r="P1882" i="1" s="1"/>
  <c r="L1884" i="1"/>
  <c r="L1883" i="1" s="1"/>
  <c r="L1882" i="1" s="1"/>
  <c r="K1884" i="1"/>
  <c r="J1884" i="1"/>
  <c r="I1884" i="1"/>
  <c r="H1884" i="1"/>
  <c r="N1884" i="1" s="1"/>
  <c r="K1883" i="1"/>
  <c r="K1882" i="1" s="1"/>
  <c r="J1883" i="1"/>
  <c r="J1882" i="1" s="1"/>
  <c r="O1881" i="1"/>
  <c r="N1881" i="1"/>
  <c r="M1881" i="1"/>
  <c r="P1880" i="1"/>
  <c r="N1880" i="1"/>
  <c r="L1880" i="1"/>
  <c r="K1880" i="1"/>
  <c r="J1880" i="1"/>
  <c r="I1880" i="1"/>
  <c r="O1880" i="1" s="1"/>
  <c r="H1880" i="1"/>
  <c r="G1880" i="1"/>
  <c r="P1879" i="1"/>
  <c r="P1878" i="1" s="1"/>
  <c r="L1879" i="1"/>
  <c r="L1878" i="1" s="1"/>
  <c r="K1879" i="1"/>
  <c r="K1878" i="1" s="1"/>
  <c r="H1879" i="1"/>
  <c r="G1879" i="1"/>
  <c r="P1877" i="1"/>
  <c r="P1876" i="1" s="1"/>
  <c r="O1874" i="1"/>
  <c r="N1874" i="1"/>
  <c r="M1874" i="1"/>
  <c r="O1873" i="1"/>
  <c r="N1873" i="1"/>
  <c r="M1873" i="1"/>
  <c r="P1872" i="1"/>
  <c r="L1872" i="1"/>
  <c r="O1872" i="1" s="1"/>
  <c r="K1872" i="1"/>
  <c r="J1872" i="1"/>
  <c r="I1872" i="1"/>
  <c r="H1872" i="1"/>
  <c r="N1872" i="1" s="1"/>
  <c r="G1872" i="1"/>
  <c r="M1872" i="1" s="1"/>
  <c r="O1871" i="1"/>
  <c r="N1871" i="1"/>
  <c r="M1871" i="1"/>
  <c r="P1870" i="1"/>
  <c r="P1869" i="1" s="1"/>
  <c r="P1868" i="1" s="1"/>
  <c r="P1867" i="1" s="1"/>
  <c r="P1866" i="1" s="1"/>
  <c r="M1870" i="1"/>
  <c r="L1870" i="1"/>
  <c r="L1869" i="1" s="1"/>
  <c r="L1868" i="1" s="1"/>
  <c r="L1867" i="1" s="1"/>
  <c r="L1866" i="1" s="1"/>
  <c r="K1870" i="1"/>
  <c r="J1870" i="1"/>
  <c r="I1870" i="1"/>
  <c r="H1870" i="1"/>
  <c r="N1870" i="1" s="1"/>
  <c r="G1870" i="1"/>
  <c r="K1869" i="1"/>
  <c r="K1868" i="1" s="1"/>
  <c r="K1867" i="1" s="1"/>
  <c r="K1866" i="1" s="1"/>
  <c r="J1869" i="1"/>
  <c r="J1868" i="1" s="1"/>
  <c r="J1867" i="1" s="1"/>
  <c r="J1866" i="1" s="1"/>
  <c r="G1869" i="1"/>
  <c r="O1864" i="1"/>
  <c r="N1864" i="1"/>
  <c r="M1864" i="1"/>
  <c r="P1863" i="1"/>
  <c r="P1862" i="1" s="1"/>
  <c r="P1861" i="1" s="1"/>
  <c r="P1860" i="1" s="1"/>
  <c r="P1859" i="1" s="1"/>
  <c r="P1858" i="1" s="1"/>
  <c r="L1863" i="1"/>
  <c r="K1863" i="1"/>
  <c r="K1862" i="1" s="1"/>
  <c r="K1861" i="1" s="1"/>
  <c r="K1860" i="1" s="1"/>
  <c r="K1859" i="1" s="1"/>
  <c r="K1858" i="1" s="1"/>
  <c r="J1863" i="1"/>
  <c r="I1863" i="1"/>
  <c r="H1863" i="1"/>
  <c r="G1863" i="1"/>
  <c r="M1863" i="1" s="1"/>
  <c r="J1862" i="1"/>
  <c r="J1861" i="1" s="1"/>
  <c r="J1860" i="1" s="1"/>
  <c r="J1859" i="1" s="1"/>
  <c r="I1862" i="1"/>
  <c r="J1858" i="1"/>
  <c r="O1857" i="1"/>
  <c r="N1857" i="1"/>
  <c r="M1857" i="1"/>
  <c r="P1856" i="1"/>
  <c r="O1856" i="1"/>
  <c r="L1856" i="1"/>
  <c r="K1856" i="1"/>
  <c r="J1856" i="1"/>
  <c r="J1855" i="1" s="1"/>
  <c r="J1854" i="1" s="1"/>
  <c r="I1856" i="1"/>
  <c r="H1856" i="1"/>
  <c r="G1856" i="1"/>
  <c r="P1855" i="1"/>
  <c r="P1854" i="1" s="1"/>
  <c r="L1855" i="1"/>
  <c r="L1854" i="1" s="1"/>
  <c r="I1855" i="1"/>
  <c r="H1855" i="1"/>
  <c r="O1853" i="1"/>
  <c r="N1853" i="1"/>
  <c r="M1853" i="1"/>
  <c r="O1852" i="1"/>
  <c r="N1852" i="1"/>
  <c r="M1852" i="1"/>
  <c r="O1851" i="1"/>
  <c r="N1851" i="1"/>
  <c r="M1851" i="1"/>
  <c r="P1850" i="1"/>
  <c r="N1850" i="1"/>
  <c r="L1850" i="1"/>
  <c r="K1850" i="1"/>
  <c r="J1850" i="1"/>
  <c r="I1850" i="1"/>
  <c r="O1850" i="1" s="1"/>
  <c r="H1850" i="1"/>
  <c r="G1850" i="1"/>
  <c r="O1849" i="1"/>
  <c r="N1849" i="1"/>
  <c r="M1849" i="1"/>
  <c r="O1848" i="1"/>
  <c r="N1848" i="1"/>
  <c r="M1848" i="1"/>
  <c r="P1847" i="1"/>
  <c r="N1847" i="1"/>
  <c r="L1847" i="1"/>
  <c r="K1847" i="1"/>
  <c r="J1847" i="1"/>
  <c r="M1847" i="1" s="1"/>
  <c r="I1847" i="1"/>
  <c r="O1847" i="1" s="1"/>
  <c r="H1847" i="1"/>
  <c r="G1847" i="1"/>
  <c r="P1846" i="1"/>
  <c r="P1845" i="1" s="1"/>
  <c r="P1844" i="1" s="1"/>
  <c r="L1846" i="1"/>
  <c r="L1845" i="1" s="1"/>
  <c r="L1844" i="1" s="1"/>
  <c r="L1843" i="1" s="1"/>
  <c r="K1846" i="1"/>
  <c r="K1845" i="1" s="1"/>
  <c r="K1844" i="1" s="1"/>
  <c r="H1846" i="1"/>
  <c r="G1846" i="1"/>
  <c r="O1842" i="1"/>
  <c r="N1842" i="1"/>
  <c r="M1842" i="1"/>
  <c r="P1841" i="1"/>
  <c r="O1841" i="1"/>
  <c r="L1841" i="1"/>
  <c r="K1841" i="1"/>
  <c r="N1841" i="1" s="1"/>
  <c r="J1841" i="1"/>
  <c r="I1841" i="1"/>
  <c r="H1841" i="1"/>
  <c r="G1841" i="1"/>
  <c r="M1841" i="1" s="1"/>
  <c r="O1840" i="1"/>
  <c r="N1840" i="1"/>
  <c r="M1840" i="1"/>
  <c r="P1839" i="1"/>
  <c r="L1839" i="1"/>
  <c r="O1839" i="1" s="1"/>
  <c r="K1839" i="1"/>
  <c r="J1839" i="1"/>
  <c r="I1839" i="1"/>
  <c r="H1839" i="1"/>
  <c r="N1839" i="1" s="1"/>
  <c r="G1839" i="1"/>
  <c r="M1839" i="1" s="1"/>
  <c r="O1838" i="1"/>
  <c r="N1838" i="1"/>
  <c r="M1838" i="1"/>
  <c r="P1837" i="1"/>
  <c r="M1837" i="1"/>
  <c r="L1837" i="1"/>
  <c r="K1837" i="1"/>
  <c r="J1837" i="1"/>
  <c r="I1837" i="1"/>
  <c r="H1837" i="1"/>
  <c r="N1837" i="1" s="1"/>
  <c r="G1837" i="1"/>
  <c r="O1836" i="1"/>
  <c r="N1836" i="1"/>
  <c r="M1836" i="1"/>
  <c r="P1835" i="1"/>
  <c r="N1835" i="1"/>
  <c r="L1835" i="1"/>
  <c r="K1835" i="1"/>
  <c r="J1835" i="1"/>
  <c r="M1835" i="1" s="1"/>
  <c r="I1835" i="1"/>
  <c r="O1835" i="1" s="1"/>
  <c r="H1835" i="1"/>
  <c r="G1835" i="1"/>
  <c r="O1834" i="1"/>
  <c r="N1834" i="1"/>
  <c r="M1834" i="1"/>
  <c r="P1833" i="1"/>
  <c r="O1833" i="1"/>
  <c r="L1833" i="1"/>
  <c r="K1833" i="1"/>
  <c r="N1833" i="1" s="1"/>
  <c r="J1833" i="1"/>
  <c r="I1833" i="1"/>
  <c r="H1833" i="1"/>
  <c r="G1833" i="1"/>
  <c r="M1833" i="1" s="1"/>
  <c r="O1832" i="1"/>
  <c r="N1832" i="1"/>
  <c r="M1832" i="1"/>
  <c r="P1831" i="1"/>
  <c r="P1830" i="1" s="1"/>
  <c r="L1831" i="1"/>
  <c r="K1831" i="1"/>
  <c r="J1831" i="1"/>
  <c r="I1831" i="1"/>
  <c r="H1831" i="1"/>
  <c r="G1831" i="1"/>
  <c r="M1831" i="1" s="1"/>
  <c r="J1830" i="1"/>
  <c r="O1829" i="1"/>
  <c r="N1829" i="1"/>
  <c r="M1829" i="1"/>
  <c r="P1828" i="1"/>
  <c r="O1828" i="1"/>
  <c r="L1828" i="1"/>
  <c r="K1828" i="1"/>
  <c r="N1828" i="1" s="1"/>
  <c r="J1828" i="1"/>
  <c r="I1828" i="1"/>
  <c r="H1828" i="1"/>
  <c r="G1828" i="1"/>
  <c r="M1828" i="1" s="1"/>
  <c r="O1827" i="1"/>
  <c r="N1827" i="1"/>
  <c r="M1827" i="1"/>
  <c r="P1826" i="1"/>
  <c r="P1816" i="1" s="1"/>
  <c r="L1826" i="1"/>
  <c r="K1826" i="1"/>
  <c r="J1826" i="1"/>
  <c r="I1826" i="1"/>
  <c r="H1826" i="1"/>
  <c r="G1826" i="1"/>
  <c r="M1826" i="1" s="1"/>
  <c r="O1825" i="1"/>
  <c r="N1825" i="1"/>
  <c r="M1825" i="1"/>
  <c r="P1824" i="1"/>
  <c r="M1824" i="1"/>
  <c r="L1824" i="1"/>
  <c r="K1824" i="1"/>
  <c r="J1824" i="1"/>
  <c r="I1824" i="1"/>
  <c r="O1824" i="1" s="1"/>
  <c r="H1824" i="1"/>
  <c r="N1824" i="1" s="1"/>
  <c r="G1824" i="1"/>
  <c r="O1823" i="1"/>
  <c r="N1823" i="1"/>
  <c r="M1823" i="1"/>
  <c r="P1822" i="1"/>
  <c r="N1822" i="1"/>
  <c r="L1822" i="1"/>
  <c r="K1822" i="1"/>
  <c r="J1822" i="1"/>
  <c r="M1822" i="1" s="1"/>
  <c r="I1822" i="1"/>
  <c r="O1822" i="1" s="1"/>
  <c r="H1822" i="1"/>
  <c r="G1822" i="1"/>
  <c r="O1821" i="1"/>
  <c r="N1821" i="1"/>
  <c r="M1821" i="1"/>
  <c r="P1820" i="1"/>
  <c r="O1820" i="1"/>
  <c r="L1820" i="1"/>
  <c r="K1820" i="1"/>
  <c r="J1820" i="1"/>
  <c r="I1820" i="1"/>
  <c r="H1820" i="1"/>
  <c r="G1820" i="1"/>
  <c r="O1819" i="1"/>
  <c r="N1819" i="1"/>
  <c r="M1819" i="1"/>
  <c r="O1818" i="1"/>
  <c r="N1818" i="1"/>
  <c r="M1818" i="1"/>
  <c r="P1817" i="1"/>
  <c r="O1817" i="1"/>
  <c r="L1817" i="1"/>
  <c r="K1817" i="1"/>
  <c r="N1817" i="1" s="1"/>
  <c r="J1817" i="1"/>
  <c r="I1817" i="1"/>
  <c r="H1817" i="1"/>
  <c r="G1817" i="1"/>
  <c r="M1817" i="1" s="1"/>
  <c r="I1816" i="1"/>
  <c r="O1814" i="1"/>
  <c r="N1814" i="1"/>
  <c r="M1814" i="1"/>
  <c r="O1813" i="1"/>
  <c r="N1813" i="1"/>
  <c r="M1813" i="1"/>
  <c r="P1812" i="1"/>
  <c r="O1812" i="1"/>
  <c r="L1812" i="1"/>
  <c r="K1812" i="1"/>
  <c r="J1812" i="1"/>
  <c r="J1811" i="1" s="1"/>
  <c r="I1812" i="1"/>
  <c r="H1812" i="1"/>
  <c r="G1812" i="1"/>
  <c r="P1811" i="1"/>
  <c r="L1811" i="1"/>
  <c r="I1811" i="1"/>
  <c r="O1811" i="1" s="1"/>
  <c r="H1811" i="1"/>
  <c r="O1810" i="1"/>
  <c r="N1810" i="1"/>
  <c r="M1810" i="1"/>
  <c r="P1809" i="1"/>
  <c r="N1809" i="1"/>
  <c r="L1809" i="1"/>
  <c r="K1809" i="1"/>
  <c r="J1809" i="1"/>
  <c r="I1809" i="1"/>
  <c r="O1809" i="1" s="1"/>
  <c r="H1809" i="1"/>
  <c r="G1809" i="1"/>
  <c r="P1808" i="1"/>
  <c r="P1807" i="1" s="1"/>
  <c r="L1808" i="1"/>
  <c r="L1807" i="1" s="1"/>
  <c r="K1808" i="1"/>
  <c r="H1808" i="1"/>
  <c r="G1808" i="1"/>
  <c r="O1806" i="1"/>
  <c r="N1806" i="1"/>
  <c r="M1806" i="1"/>
  <c r="P1805" i="1"/>
  <c r="O1805" i="1"/>
  <c r="L1805" i="1"/>
  <c r="K1805" i="1"/>
  <c r="J1805" i="1"/>
  <c r="I1805" i="1"/>
  <c r="H1805" i="1"/>
  <c r="G1805" i="1"/>
  <c r="O1804" i="1"/>
  <c r="N1804" i="1"/>
  <c r="M1804" i="1"/>
  <c r="P1803" i="1"/>
  <c r="P1798" i="1" s="1"/>
  <c r="P1797" i="1" s="1"/>
  <c r="L1803" i="1"/>
  <c r="O1803" i="1" s="1"/>
  <c r="K1803" i="1"/>
  <c r="J1803" i="1"/>
  <c r="I1803" i="1"/>
  <c r="H1803" i="1"/>
  <c r="N1803" i="1" s="1"/>
  <c r="G1803" i="1"/>
  <c r="M1803" i="1" s="1"/>
  <c r="O1802" i="1"/>
  <c r="N1802" i="1"/>
  <c r="M1802" i="1"/>
  <c r="P1801" i="1"/>
  <c r="M1801" i="1"/>
  <c r="L1801" i="1"/>
  <c r="K1801" i="1"/>
  <c r="J1801" i="1"/>
  <c r="I1801" i="1"/>
  <c r="O1801" i="1" s="1"/>
  <c r="H1801" i="1"/>
  <c r="N1801" i="1" s="1"/>
  <c r="G1801" i="1"/>
  <c r="O1800" i="1"/>
  <c r="N1800" i="1"/>
  <c r="M1800" i="1"/>
  <c r="P1799" i="1"/>
  <c r="N1799" i="1"/>
  <c r="L1799" i="1"/>
  <c r="K1799" i="1"/>
  <c r="J1799" i="1"/>
  <c r="I1799" i="1"/>
  <c r="O1799" i="1" s="1"/>
  <c r="H1799" i="1"/>
  <c r="G1799" i="1"/>
  <c r="L1798" i="1"/>
  <c r="L1797" i="1" s="1"/>
  <c r="H1798" i="1"/>
  <c r="O1796" i="1"/>
  <c r="N1796" i="1"/>
  <c r="M1796" i="1"/>
  <c r="P1795" i="1"/>
  <c r="O1795" i="1"/>
  <c r="L1795" i="1"/>
  <c r="K1795" i="1"/>
  <c r="J1795" i="1"/>
  <c r="M1795" i="1" s="1"/>
  <c r="P1794" i="1"/>
  <c r="L1794" i="1"/>
  <c r="O1794" i="1" s="1"/>
  <c r="J1794" i="1"/>
  <c r="P1793" i="1"/>
  <c r="L1793" i="1"/>
  <c r="O1793" i="1" s="1"/>
  <c r="O1789" i="1"/>
  <c r="N1789" i="1"/>
  <c r="M1789" i="1"/>
  <c r="P1788" i="1"/>
  <c r="P1787" i="1" s="1"/>
  <c r="P1786" i="1" s="1"/>
  <c r="P1785" i="1" s="1"/>
  <c r="M1788" i="1"/>
  <c r="L1788" i="1"/>
  <c r="L1787" i="1" s="1"/>
  <c r="L1786" i="1" s="1"/>
  <c r="L1785" i="1" s="1"/>
  <c r="K1788" i="1"/>
  <c r="J1788" i="1"/>
  <c r="I1788" i="1"/>
  <c r="H1788" i="1"/>
  <c r="N1788" i="1" s="1"/>
  <c r="G1788" i="1"/>
  <c r="K1787" i="1"/>
  <c r="K1786" i="1" s="1"/>
  <c r="J1787" i="1"/>
  <c r="J1786" i="1" s="1"/>
  <c r="J1785" i="1" s="1"/>
  <c r="G1787" i="1"/>
  <c r="K1785" i="1"/>
  <c r="O1784" i="1"/>
  <c r="N1784" i="1"/>
  <c r="M1784" i="1"/>
  <c r="P1783" i="1"/>
  <c r="P1782" i="1" s="1"/>
  <c r="L1783" i="1"/>
  <c r="K1783" i="1"/>
  <c r="K1782" i="1" s="1"/>
  <c r="J1783" i="1"/>
  <c r="I1783" i="1"/>
  <c r="H1783" i="1"/>
  <c r="G1783" i="1"/>
  <c r="M1783" i="1" s="1"/>
  <c r="J1782" i="1"/>
  <c r="I1782" i="1"/>
  <c r="O1781" i="1"/>
  <c r="N1781" i="1"/>
  <c r="M1781" i="1"/>
  <c r="G1781" i="1"/>
  <c r="P1780" i="1"/>
  <c r="L1780" i="1"/>
  <c r="O1780" i="1" s="1"/>
  <c r="K1780" i="1"/>
  <c r="J1780" i="1"/>
  <c r="I1780" i="1"/>
  <c r="H1780" i="1"/>
  <c r="N1780" i="1" s="1"/>
  <c r="G1780" i="1"/>
  <c r="M1780" i="1" s="1"/>
  <c r="O1779" i="1"/>
  <c r="N1779" i="1"/>
  <c r="M1779" i="1"/>
  <c r="G1779" i="1"/>
  <c r="G1778" i="1" s="1"/>
  <c r="M1778" i="1" s="1"/>
  <c r="P1778" i="1"/>
  <c r="N1778" i="1"/>
  <c r="L1778" i="1"/>
  <c r="K1778" i="1"/>
  <c r="J1778" i="1"/>
  <c r="I1778" i="1"/>
  <c r="O1778" i="1" s="1"/>
  <c r="H1778" i="1"/>
  <c r="O1777" i="1"/>
  <c r="N1777" i="1"/>
  <c r="M1777" i="1"/>
  <c r="P1776" i="1"/>
  <c r="O1776" i="1"/>
  <c r="L1776" i="1"/>
  <c r="K1776" i="1"/>
  <c r="N1776" i="1" s="1"/>
  <c r="J1776" i="1"/>
  <c r="I1776" i="1"/>
  <c r="H1776" i="1"/>
  <c r="G1776" i="1"/>
  <c r="M1776" i="1" s="1"/>
  <c r="O1775" i="1"/>
  <c r="N1775" i="1"/>
  <c r="M1775" i="1"/>
  <c r="P1774" i="1"/>
  <c r="P1773" i="1" s="1"/>
  <c r="L1774" i="1"/>
  <c r="K1774" i="1"/>
  <c r="K1773" i="1" s="1"/>
  <c r="J1774" i="1"/>
  <c r="I1774" i="1"/>
  <c r="H1774" i="1"/>
  <c r="G1774" i="1"/>
  <c r="M1774" i="1" s="1"/>
  <c r="J1773" i="1"/>
  <c r="I1773" i="1"/>
  <c r="O1772" i="1"/>
  <c r="N1772" i="1"/>
  <c r="M1772" i="1"/>
  <c r="O1771" i="1"/>
  <c r="N1771" i="1"/>
  <c r="M1771" i="1"/>
  <c r="O1770" i="1"/>
  <c r="N1770" i="1"/>
  <c r="M1770" i="1"/>
  <c r="P1769" i="1"/>
  <c r="M1769" i="1"/>
  <c r="L1769" i="1"/>
  <c r="K1769" i="1"/>
  <c r="J1769" i="1"/>
  <c r="I1769" i="1"/>
  <c r="O1769" i="1" s="1"/>
  <c r="H1769" i="1"/>
  <c r="N1769" i="1" s="1"/>
  <c r="G1769" i="1"/>
  <c r="O1768" i="1"/>
  <c r="N1768" i="1"/>
  <c r="M1768" i="1"/>
  <c r="P1767" i="1"/>
  <c r="N1767" i="1"/>
  <c r="L1767" i="1"/>
  <c r="K1767" i="1"/>
  <c r="J1767" i="1"/>
  <c r="M1767" i="1" s="1"/>
  <c r="I1767" i="1"/>
  <c r="O1767" i="1" s="1"/>
  <c r="H1767" i="1"/>
  <c r="G1767" i="1"/>
  <c r="O1766" i="1"/>
  <c r="N1766" i="1"/>
  <c r="M1766" i="1"/>
  <c r="P1765" i="1"/>
  <c r="O1765" i="1"/>
  <c r="L1765" i="1"/>
  <c r="K1765" i="1"/>
  <c r="N1765" i="1" s="1"/>
  <c r="J1765" i="1"/>
  <c r="I1765" i="1"/>
  <c r="H1765" i="1"/>
  <c r="G1765" i="1"/>
  <c r="M1765" i="1" s="1"/>
  <c r="O1764" i="1"/>
  <c r="N1764" i="1"/>
  <c r="M1764" i="1"/>
  <c r="O1763" i="1"/>
  <c r="N1763" i="1"/>
  <c r="M1763" i="1"/>
  <c r="P1762" i="1"/>
  <c r="O1762" i="1"/>
  <c r="L1762" i="1"/>
  <c r="K1762" i="1"/>
  <c r="J1762" i="1"/>
  <c r="I1762" i="1"/>
  <c r="H1762" i="1"/>
  <c r="G1762" i="1"/>
  <c r="O1761" i="1"/>
  <c r="N1761" i="1"/>
  <c r="M1761" i="1"/>
  <c r="P1760" i="1"/>
  <c r="P1755" i="1" s="1"/>
  <c r="P1754" i="1" s="1"/>
  <c r="L1760" i="1"/>
  <c r="O1760" i="1" s="1"/>
  <c r="K1760" i="1"/>
  <c r="J1760" i="1"/>
  <c r="I1760" i="1"/>
  <c r="H1760" i="1"/>
  <c r="N1760" i="1" s="1"/>
  <c r="G1760" i="1"/>
  <c r="M1760" i="1" s="1"/>
  <c r="O1759" i="1"/>
  <c r="N1759" i="1"/>
  <c r="M1759" i="1"/>
  <c r="P1758" i="1"/>
  <c r="M1758" i="1"/>
  <c r="L1758" i="1"/>
  <c r="K1758" i="1"/>
  <c r="J1758" i="1"/>
  <c r="I1758" i="1"/>
  <c r="O1758" i="1" s="1"/>
  <c r="H1758" i="1"/>
  <c r="N1758" i="1" s="1"/>
  <c r="G1758" i="1"/>
  <c r="O1757" i="1"/>
  <c r="N1757" i="1"/>
  <c r="M1757" i="1"/>
  <c r="P1756" i="1"/>
  <c r="N1756" i="1"/>
  <c r="L1756" i="1"/>
  <c r="K1756" i="1"/>
  <c r="J1756" i="1"/>
  <c r="I1756" i="1"/>
  <c r="O1756" i="1" s="1"/>
  <c r="H1756" i="1"/>
  <c r="G1756" i="1"/>
  <c r="L1755" i="1"/>
  <c r="H1755" i="1"/>
  <c r="O1753" i="1"/>
  <c r="N1753" i="1"/>
  <c r="M1753" i="1"/>
  <c r="P1752" i="1"/>
  <c r="O1752" i="1"/>
  <c r="L1752" i="1"/>
  <c r="K1752" i="1"/>
  <c r="J1752" i="1"/>
  <c r="J1751" i="1" s="1"/>
  <c r="I1752" i="1"/>
  <c r="H1752" i="1"/>
  <c r="G1752" i="1"/>
  <c r="P1751" i="1"/>
  <c r="L1751" i="1"/>
  <c r="I1751" i="1"/>
  <c r="O1751" i="1" s="1"/>
  <c r="H1751" i="1"/>
  <c r="O1750" i="1"/>
  <c r="N1750" i="1"/>
  <c r="M1750" i="1"/>
  <c r="P1749" i="1"/>
  <c r="N1749" i="1"/>
  <c r="L1749" i="1"/>
  <c r="K1749" i="1"/>
  <c r="J1749" i="1"/>
  <c r="M1749" i="1" s="1"/>
  <c r="I1749" i="1"/>
  <c r="O1749" i="1" s="1"/>
  <c r="H1749" i="1"/>
  <c r="G1749" i="1"/>
  <c r="O1748" i="1"/>
  <c r="N1748" i="1"/>
  <c r="M1748" i="1"/>
  <c r="P1747" i="1"/>
  <c r="O1747" i="1"/>
  <c r="L1747" i="1"/>
  <c r="K1747" i="1"/>
  <c r="N1747" i="1" s="1"/>
  <c r="J1747" i="1"/>
  <c r="I1747" i="1"/>
  <c r="H1747" i="1"/>
  <c r="G1747" i="1"/>
  <c r="M1747" i="1" s="1"/>
  <c r="O1746" i="1"/>
  <c r="N1746" i="1"/>
  <c r="M1746" i="1"/>
  <c r="P1745" i="1"/>
  <c r="P1738" i="1" s="1"/>
  <c r="P1737" i="1" s="1"/>
  <c r="L1745" i="1"/>
  <c r="K1745" i="1"/>
  <c r="J1745" i="1"/>
  <c r="I1745" i="1"/>
  <c r="H1745" i="1"/>
  <c r="G1745" i="1"/>
  <c r="M1745" i="1" s="1"/>
  <c r="O1744" i="1"/>
  <c r="N1744" i="1"/>
  <c r="M1744" i="1"/>
  <c r="P1743" i="1"/>
  <c r="M1743" i="1"/>
  <c r="L1743" i="1"/>
  <c r="K1743" i="1"/>
  <c r="J1743" i="1"/>
  <c r="I1743" i="1"/>
  <c r="O1743" i="1" s="1"/>
  <c r="H1743" i="1"/>
  <c r="N1743" i="1" s="1"/>
  <c r="G1743" i="1"/>
  <c r="O1742" i="1"/>
  <c r="N1742" i="1"/>
  <c r="M1742" i="1"/>
  <c r="P1741" i="1"/>
  <c r="N1741" i="1"/>
  <c r="L1741" i="1"/>
  <c r="K1741" i="1"/>
  <c r="J1741" i="1"/>
  <c r="M1741" i="1" s="1"/>
  <c r="I1741" i="1"/>
  <c r="O1741" i="1" s="1"/>
  <c r="H1741" i="1"/>
  <c r="G1741" i="1"/>
  <c r="O1740" i="1"/>
  <c r="N1740" i="1"/>
  <c r="M1740" i="1"/>
  <c r="P1739" i="1"/>
  <c r="O1739" i="1"/>
  <c r="L1739" i="1"/>
  <c r="K1739" i="1"/>
  <c r="J1739" i="1"/>
  <c r="J1738" i="1" s="1"/>
  <c r="J1737" i="1" s="1"/>
  <c r="I1739" i="1"/>
  <c r="H1739" i="1"/>
  <c r="G1739" i="1"/>
  <c r="I1738" i="1"/>
  <c r="O1736" i="1"/>
  <c r="N1736" i="1"/>
  <c r="M1736" i="1"/>
  <c r="O1735" i="1"/>
  <c r="N1735" i="1"/>
  <c r="M1735" i="1"/>
  <c r="P1734" i="1"/>
  <c r="O1734" i="1"/>
  <c r="L1734" i="1"/>
  <c r="K1734" i="1"/>
  <c r="J1734" i="1"/>
  <c r="J1733" i="1" s="1"/>
  <c r="J1732" i="1" s="1"/>
  <c r="I1734" i="1"/>
  <c r="H1734" i="1"/>
  <c r="G1734" i="1"/>
  <c r="P1733" i="1"/>
  <c r="P1732" i="1" s="1"/>
  <c r="L1733" i="1"/>
  <c r="L1732" i="1" s="1"/>
  <c r="I1733" i="1"/>
  <c r="H1733" i="1"/>
  <c r="O1731" i="1"/>
  <c r="N1731" i="1"/>
  <c r="M1731" i="1"/>
  <c r="P1730" i="1"/>
  <c r="L1730" i="1"/>
  <c r="O1730" i="1" s="1"/>
  <c r="K1730" i="1"/>
  <c r="J1730" i="1"/>
  <c r="I1730" i="1"/>
  <c r="H1730" i="1"/>
  <c r="N1730" i="1" s="1"/>
  <c r="G1730" i="1"/>
  <c r="M1730" i="1" s="1"/>
  <c r="O1729" i="1"/>
  <c r="N1729" i="1"/>
  <c r="M1729" i="1"/>
  <c r="P1728" i="1"/>
  <c r="P1727" i="1" s="1"/>
  <c r="P1726" i="1" s="1"/>
  <c r="M1728" i="1"/>
  <c r="L1728" i="1"/>
  <c r="K1728" i="1"/>
  <c r="J1728" i="1"/>
  <c r="I1728" i="1"/>
  <c r="H1728" i="1"/>
  <c r="N1728" i="1" s="1"/>
  <c r="G1728" i="1"/>
  <c r="K1727" i="1"/>
  <c r="K1726" i="1" s="1"/>
  <c r="J1727" i="1"/>
  <c r="J1726" i="1" s="1"/>
  <c r="G1727" i="1"/>
  <c r="O1723" i="1"/>
  <c r="N1723" i="1"/>
  <c r="M1723" i="1"/>
  <c r="P1722" i="1"/>
  <c r="N1722" i="1"/>
  <c r="L1722" i="1"/>
  <c r="O1722" i="1" s="1"/>
  <c r="K1722" i="1"/>
  <c r="J1722" i="1"/>
  <c r="M1722" i="1" s="1"/>
  <c r="O1721" i="1"/>
  <c r="N1721" i="1"/>
  <c r="M1721" i="1"/>
  <c r="P1720" i="1"/>
  <c r="P1719" i="1" s="1"/>
  <c r="L1720" i="1"/>
  <c r="L1719" i="1" s="1"/>
  <c r="K1720" i="1"/>
  <c r="J1720" i="1"/>
  <c r="I1720" i="1"/>
  <c r="H1720" i="1"/>
  <c r="G1720" i="1"/>
  <c r="M1720" i="1" s="1"/>
  <c r="K1719" i="1"/>
  <c r="J1719" i="1"/>
  <c r="J1718" i="1" s="1"/>
  <c r="J1717" i="1" s="1"/>
  <c r="J1716" i="1" s="1"/>
  <c r="I1719" i="1"/>
  <c r="O1719" i="1" s="1"/>
  <c r="G1719" i="1"/>
  <c r="M1719" i="1" s="1"/>
  <c r="P1718" i="1"/>
  <c r="P1717" i="1" s="1"/>
  <c r="L1718" i="1"/>
  <c r="L1717" i="1" s="1"/>
  <c r="L1716" i="1" s="1"/>
  <c r="K1718" i="1"/>
  <c r="I1718" i="1"/>
  <c r="O1718" i="1" s="1"/>
  <c r="G1718" i="1"/>
  <c r="M1718" i="1" s="1"/>
  <c r="K1717" i="1"/>
  <c r="I1717" i="1"/>
  <c r="O1717" i="1" s="1"/>
  <c r="G1717" i="1"/>
  <c r="P1716" i="1"/>
  <c r="K1716" i="1"/>
  <c r="I1716" i="1"/>
  <c r="G1716" i="1"/>
  <c r="O1714" i="1"/>
  <c r="N1714" i="1"/>
  <c r="M1714" i="1"/>
  <c r="O1713" i="1"/>
  <c r="N1713" i="1"/>
  <c r="M1713" i="1"/>
  <c r="P1712" i="1"/>
  <c r="N1712" i="1"/>
  <c r="L1712" i="1"/>
  <c r="K1712" i="1"/>
  <c r="J1712" i="1"/>
  <c r="J1709" i="1" s="1"/>
  <c r="J1708" i="1" s="1"/>
  <c r="J1707" i="1" s="1"/>
  <c r="J1706" i="1" s="1"/>
  <c r="I1712" i="1"/>
  <c r="O1712" i="1" s="1"/>
  <c r="H1712" i="1"/>
  <c r="G1712" i="1"/>
  <c r="O1711" i="1"/>
  <c r="N1711" i="1"/>
  <c r="M1711" i="1"/>
  <c r="P1710" i="1"/>
  <c r="O1710" i="1"/>
  <c r="L1710" i="1"/>
  <c r="K1710" i="1"/>
  <c r="J1710" i="1"/>
  <c r="I1710" i="1"/>
  <c r="H1710" i="1"/>
  <c r="G1710" i="1"/>
  <c r="P1709" i="1"/>
  <c r="L1709" i="1"/>
  <c r="I1709" i="1"/>
  <c r="H1709" i="1"/>
  <c r="P1708" i="1"/>
  <c r="L1708" i="1"/>
  <c r="H1708" i="1"/>
  <c r="P1707" i="1"/>
  <c r="L1707" i="1"/>
  <c r="H1707" i="1"/>
  <c r="P1706" i="1"/>
  <c r="L1706" i="1"/>
  <c r="H1706" i="1"/>
  <c r="O1704" i="1"/>
  <c r="N1704" i="1"/>
  <c r="M1704" i="1"/>
  <c r="P1703" i="1"/>
  <c r="N1703" i="1"/>
  <c r="L1703" i="1"/>
  <c r="K1703" i="1"/>
  <c r="J1703" i="1"/>
  <c r="J1700" i="1" s="1"/>
  <c r="I1703" i="1"/>
  <c r="O1703" i="1" s="1"/>
  <c r="H1703" i="1"/>
  <c r="G1703" i="1"/>
  <c r="M1703" i="1" s="1"/>
  <c r="O1702" i="1"/>
  <c r="N1702" i="1"/>
  <c r="M1702" i="1"/>
  <c r="P1701" i="1"/>
  <c r="O1701" i="1"/>
  <c r="L1701" i="1"/>
  <c r="K1701" i="1"/>
  <c r="K1700" i="1" s="1"/>
  <c r="J1701" i="1"/>
  <c r="I1701" i="1"/>
  <c r="H1701" i="1"/>
  <c r="G1701" i="1"/>
  <c r="P1700" i="1"/>
  <c r="L1700" i="1"/>
  <c r="I1700" i="1"/>
  <c r="O1700" i="1" s="1"/>
  <c r="H1700" i="1"/>
  <c r="N1700" i="1" s="1"/>
  <c r="P1699" i="1"/>
  <c r="L1699" i="1"/>
  <c r="K1699" i="1"/>
  <c r="K1698" i="1" s="1"/>
  <c r="J1699" i="1"/>
  <c r="J1698" i="1" s="1"/>
  <c r="J1697" i="1" s="1"/>
  <c r="J1696" i="1" s="1"/>
  <c r="H1699" i="1"/>
  <c r="P1698" i="1"/>
  <c r="P1697" i="1" s="1"/>
  <c r="P1696" i="1" s="1"/>
  <c r="L1698" i="1"/>
  <c r="L1697" i="1" s="1"/>
  <c r="L1696" i="1" s="1"/>
  <c r="H1698" i="1"/>
  <c r="N1698" i="1" s="1"/>
  <c r="K1697" i="1"/>
  <c r="K1696" i="1" s="1"/>
  <c r="O1695" i="1"/>
  <c r="N1695" i="1"/>
  <c r="M1695" i="1"/>
  <c r="P1694" i="1"/>
  <c r="N1694" i="1"/>
  <c r="L1694" i="1"/>
  <c r="K1694" i="1"/>
  <c r="J1694" i="1"/>
  <c r="M1694" i="1" s="1"/>
  <c r="I1694" i="1"/>
  <c r="O1694" i="1" s="1"/>
  <c r="H1694" i="1"/>
  <c r="G1694" i="1"/>
  <c r="O1693" i="1"/>
  <c r="N1693" i="1"/>
  <c r="M1693" i="1"/>
  <c r="P1692" i="1"/>
  <c r="O1692" i="1"/>
  <c r="L1692" i="1"/>
  <c r="K1692" i="1"/>
  <c r="J1692" i="1"/>
  <c r="I1692" i="1"/>
  <c r="H1692" i="1"/>
  <c r="G1692" i="1"/>
  <c r="P1691" i="1"/>
  <c r="P1690" i="1" s="1"/>
  <c r="L1691" i="1"/>
  <c r="L1690" i="1" s="1"/>
  <c r="I1691" i="1"/>
  <c r="H1691" i="1"/>
  <c r="O1689" i="1"/>
  <c r="N1689" i="1"/>
  <c r="M1689" i="1"/>
  <c r="P1688" i="1"/>
  <c r="L1688" i="1"/>
  <c r="O1688" i="1" s="1"/>
  <c r="K1688" i="1"/>
  <c r="J1688" i="1"/>
  <c r="I1688" i="1"/>
  <c r="H1688" i="1"/>
  <c r="N1688" i="1" s="1"/>
  <c r="G1688" i="1"/>
  <c r="M1688" i="1" s="1"/>
  <c r="O1687" i="1"/>
  <c r="N1687" i="1"/>
  <c r="M1687" i="1"/>
  <c r="P1686" i="1"/>
  <c r="M1686" i="1"/>
  <c r="L1686" i="1"/>
  <c r="K1686" i="1"/>
  <c r="J1686" i="1"/>
  <c r="I1686" i="1"/>
  <c r="H1686" i="1"/>
  <c r="N1686" i="1" s="1"/>
  <c r="G1686" i="1"/>
  <c r="O1685" i="1"/>
  <c r="N1685" i="1"/>
  <c r="M1685" i="1"/>
  <c r="P1684" i="1"/>
  <c r="N1684" i="1"/>
  <c r="L1684" i="1"/>
  <c r="K1684" i="1"/>
  <c r="J1684" i="1"/>
  <c r="M1684" i="1" s="1"/>
  <c r="I1684" i="1"/>
  <c r="O1684" i="1" s="1"/>
  <c r="H1684" i="1"/>
  <c r="G1684" i="1"/>
  <c r="O1683" i="1"/>
  <c r="N1683" i="1"/>
  <c r="M1683" i="1"/>
  <c r="P1682" i="1"/>
  <c r="O1682" i="1"/>
  <c r="L1682" i="1"/>
  <c r="K1682" i="1"/>
  <c r="N1682" i="1" s="1"/>
  <c r="J1682" i="1"/>
  <c r="I1682" i="1"/>
  <c r="H1682" i="1"/>
  <c r="G1682" i="1"/>
  <c r="M1682" i="1" s="1"/>
  <c r="O1681" i="1"/>
  <c r="N1681" i="1"/>
  <c r="M1681" i="1"/>
  <c r="P1680" i="1"/>
  <c r="L1680" i="1"/>
  <c r="K1680" i="1"/>
  <c r="K1679" i="1" s="1"/>
  <c r="K1678" i="1" s="1"/>
  <c r="J1680" i="1"/>
  <c r="I1680" i="1"/>
  <c r="H1680" i="1"/>
  <c r="G1680" i="1"/>
  <c r="M1680" i="1" s="1"/>
  <c r="J1679" i="1"/>
  <c r="J1678" i="1" s="1"/>
  <c r="O1674" i="1"/>
  <c r="N1674" i="1"/>
  <c r="M1674" i="1"/>
  <c r="P1673" i="1"/>
  <c r="O1673" i="1"/>
  <c r="L1673" i="1"/>
  <c r="K1673" i="1"/>
  <c r="J1673" i="1"/>
  <c r="J1672" i="1" s="1"/>
  <c r="J1671" i="1" s="1"/>
  <c r="J1670" i="1" s="1"/>
  <c r="J1669" i="1" s="1"/>
  <c r="I1673" i="1"/>
  <c r="H1673" i="1"/>
  <c r="G1673" i="1"/>
  <c r="P1672" i="1"/>
  <c r="P1671" i="1" s="1"/>
  <c r="P1670" i="1" s="1"/>
  <c r="P1669" i="1" s="1"/>
  <c r="L1672" i="1"/>
  <c r="L1671" i="1" s="1"/>
  <c r="L1670" i="1" s="1"/>
  <c r="L1669" i="1" s="1"/>
  <c r="I1672" i="1"/>
  <c r="H1672" i="1"/>
  <c r="O1668" i="1"/>
  <c r="N1668" i="1"/>
  <c r="M1668" i="1"/>
  <c r="P1667" i="1"/>
  <c r="L1667" i="1"/>
  <c r="K1667" i="1"/>
  <c r="J1667" i="1"/>
  <c r="I1667" i="1"/>
  <c r="H1667" i="1"/>
  <c r="G1667" i="1"/>
  <c r="M1667" i="1" s="1"/>
  <c r="O1666" i="1"/>
  <c r="N1666" i="1"/>
  <c r="M1666" i="1"/>
  <c r="P1665" i="1"/>
  <c r="M1665" i="1"/>
  <c r="L1665" i="1"/>
  <c r="K1665" i="1"/>
  <c r="J1665" i="1"/>
  <c r="I1665" i="1"/>
  <c r="H1665" i="1"/>
  <c r="N1665" i="1" s="1"/>
  <c r="G1665" i="1"/>
  <c r="O1664" i="1"/>
  <c r="N1664" i="1"/>
  <c r="M1664" i="1"/>
  <c r="G1664" i="1"/>
  <c r="P1663" i="1"/>
  <c r="O1663" i="1"/>
  <c r="L1663" i="1"/>
  <c r="K1663" i="1"/>
  <c r="N1663" i="1" s="1"/>
  <c r="J1663" i="1"/>
  <c r="I1663" i="1"/>
  <c r="H1663" i="1"/>
  <c r="G1663" i="1"/>
  <c r="M1663" i="1" s="1"/>
  <c r="O1662" i="1"/>
  <c r="N1662" i="1"/>
  <c r="M1662" i="1"/>
  <c r="P1661" i="1"/>
  <c r="L1661" i="1"/>
  <c r="O1661" i="1" s="1"/>
  <c r="K1661" i="1"/>
  <c r="J1661" i="1"/>
  <c r="I1661" i="1"/>
  <c r="H1661" i="1"/>
  <c r="N1661" i="1" s="1"/>
  <c r="G1661" i="1"/>
  <c r="M1661" i="1" s="1"/>
  <c r="O1660" i="1"/>
  <c r="N1660" i="1"/>
  <c r="M1660" i="1"/>
  <c r="P1659" i="1"/>
  <c r="M1659" i="1"/>
  <c r="L1659" i="1"/>
  <c r="K1659" i="1"/>
  <c r="J1659" i="1"/>
  <c r="I1659" i="1"/>
  <c r="O1659" i="1" s="1"/>
  <c r="H1659" i="1"/>
  <c r="N1659" i="1" s="1"/>
  <c r="G1659" i="1"/>
  <c r="O1658" i="1"/>
  <c r="N1658" i="1"/>
  <c r="M1658" i="1"/>
  <c r="P1657" i="1"/>
  <c r="N1657" i="1"/>
  <c r="L1657" i="1"/>
  <c r="K1657" i="1"/>
  <c r="J1657" i="1"/>
  <c r="I1657" i="1"/>
  <c r="O1657" i="1" s="1"/>
  <c r="H1657" i="1"/>
  <c r="G1657" i="1"/>
  <c r="M1657" i="1" s="1"/>
  <c r="O1656" i="1"/>
  <c r="N1656" i="1"/>
  <c r="M1656" i="1"/>
  <c r="P1655" i="1"/>
  <c r="O1655" i="1"/>
  <c r="L1655" i="1"/>
  <c r="K1655" i="1"/>
  <c r="J1655" i="1"/>
  <c r="I1655" i="1"/>
  <c r="H1655" i="1"/>
  <c r="G1655" i="1"/>
  <c r="O1654" i="1"/>
  <c r="N1654" i="1"/>
  <c r="M1654" i="1"/>
  <c r="P1653" i="1"/>
  <c r="L1653" i="1"/>
  <c r="K1653" i="1"/>
  <c r="J1653" i="1"/>
  <c r="I1653" i="1"/>
  <c r="H1653" i="1"/>
  <c r="N1653" i="1" s="1"/>
  <c r="G1653" i="1"/>
  <c r="M1653" i="1" s="1"/>
  <c r="J1652" i="1"/>
  <c r="J1651" i="1" s="1"/>
  <c r="J1650" i="1"/>
  <c r="J1649" i="1" s="1"/>
  <c r="O1648" i="1"/>
  <c r="N1648" i="1"/>
  <c r="M1648" i="1"/>
  <c r="P1647" i="1"/>
  <c r="M1647" i="1"/>
  <c r="L1647" i="1"/>
  <c r="K1647" i="1"/>
  <c r="N1647" i="1" s="1"/>
  <c r="J1647" i="1"/>
  <c r="J1646" i="1" s="1"/>
  <c r="J1645" i="1" s="1"/>
  <c r="J1644" i="1" s="1"/>
  <c r="J1643" i="1" s="1"/>
  <c r="I1647" i="1"/>
  <c r="H1647" i="1"/>
  <c r="G1647" i="1"/>
  <c r="P1646" i="1"/>
  <c r="P1645" i="1" s="1"/>
  <c r="P1644" i="1" s="1"/>
  <c r="P1643" i="1" s="1"/>
  <c r="L1646" i="1"/>
  <c r="L1645" i="1" s="1"/>
  <c r="L1644" i="1" s="1"/>
  <c r="L1643" i="1" s="1"/>
  <c r="K1646" i="1"/>
  <c r="K1645" i="1" s="1"/>
  <c r="H1646" i="1"/>
  <c r="N1646" i="1" s="1"/>
  <c r="G1646" i="1"/>
  <c r="K1644" i="1"/>
  <c r="K1643" i="1" s="1"/>
  <c r="O1641" i="1"/>
  <c r="N1641" i="1"/>
  <c r="M1641" i="1"/>
  <c r="P1640" i="1"/>
  <c r="P1639" i="1" s="1"/>
  <c r="L1640" i="1"/>
  <c r="L1639" i="1" s="1"/>
  <c r="K1640" i="1"/>
  <c r="J1640" i="1"/>
  <c r="I1640" i="1"/>
  <c r="O1640" i="1" s="1"/>
  <c r="H1640" i="1"/>
  <c r="G1640" i="1"/>
  <c r="M1640" i="1" s="1"/>
  <c r="K1639" i="1"/>
  <c r="J1639" i="1"/>
  <c r="I1639" i="1"/>
  <c r="O1639" i="1" s="1"/>
  <c r="G1639" i="1"/>
  <c r="O1638" i="1"/>
  <c r="N1638" i="1"/>
  <c r="M1638" i="1"/>
  <c r="P1637" i="1"/>
  <c r="O1637" i="1"/>
  <c r="L1637" i="1"/>
  <c r="K1637" i="1"/>
  <c r="J1637" i="1"/>
  <c r="I1637" i="1"/>
  <c r="H1637" i="1"/>
  <c r="G1637" i="1"/>
  <c r="M1637" i="1" s="1"/>
  <c r="O1636" i="1"/>
  <c r="N1636" i="1"/>
  <c r="M1636" i="1"/>
  <c r="P1635" i="1"/>
  <c r="L1635" i="1"/>
  <c r="O1635" i="1" s="1"/>
  <c r="K1635" i="1"/>
  <c r="J1635" i="1"/>
  <c r="I1635" i="1"/>
  <c r="H1635" i="1"/>
  <c r="N1635" i="1" s="1"/>
  <c r="G1635" i="1"/>
  <c r="M1635" i="1" s="1"/>
  <c r="O1634" i="1"/>
  <c r="N1634" i="1"/>
  <c r="M1634" i="1"/>
  <c r="P1633" i="1"/>
  <c r="M1633" i="1"/>
  <c r="L1633" i="1"/>
  <c r="K1633" i="1"/>
  <c r="J1633" i="1"/>
  <c r="I1633" i="1"/>
  <c r="O1633" i="1" s="1"/>
  <c r="H1633" i="1"/>
  <c r="N1633" i="1" s="1"/>
  <c r="G1633" i="1"/>
  <c r="O1632" i="1"/>
  <c r="N1632" i="1"/>
  <c r="M1632" i="1"/>
  <c r="P1631" i="1"/>
  <c r="N1631" i="1"/>
  <c r="L1631" i="1"/>
  <c r="K1631" i="1"/>
  <c r="J1631" i="1"/>
  <c r="I1631" i="1"/>
  <c r="O1631" i="1" s="1"/>
  <c r="H1631" i="1"/>
  <c r="G1631" i="1"/>
  <c r="M1631" i="1" s="1"/>
  <c r="O1630" i="1"/>
  <c r="N1630" i="1"/>
  <c r="M1630" i="1"/>
  <c r="P1629" i="1"/>
  <c r="O1629" i="1"/>
  <c r="L1629" i="1"/>
  <c r="K1629" i="1"/>
  <c r="J1629" i="1"/>
  <c r="I1629" i="1"/>
  <c r="H1629" i="1"/>
  <c r="N1629" i="1" s="1"/>
  <c r="G1629" i="1"/>
  <c r="M1629" i="1" s="1"/>
  <c r="O1628" i="1"/>
  <c r="N1628" i="1"/>
  <c r="M1628" i="1"/>
  <c r="P1627" i="1"/>
  <c r="L1627" i="1"/>
  <c r="K1627" i="1"/>
  <c r="J1627" i="1"/>
  <c r="I1627" i="1"/>
  <c r="H1627" i="1"/>
  <c r="N1627" i="1" s="1"/>
  <c r="G1627" i="1"/>
  <c r="M1627" i="1" s="1"/>
  <c r="O1626" i="1"/>
  <c r="N1626" i="1"/>
  <c r="M1626" i="1"/>
  <c r="P1625" i="1"/>
  <c r="M1625" i="1"/>
  <c r="L1625" i="1"/>
  <c r="K1625" i="1"/>
  <c r="J1625" i="1"/>
  <c r="I1625" i="1"/>
  <c r="O1625" i="1" s="1"/>
  <c r="H1625" i="1"/>
  <c r="N1625" i="1" s="1"/>
  <c r="G1625" i="1"/>
  <c r="O1624" i="1"/>
  <c r="N1624" i="1"/>
  <c r="M1624" i="1"/>
  <c r="P1623" i="1"/>
  <c r="N1623" i="1"/>
  <c r="L1623" i="1"/>
  <c r="K1623" i="1"/>
  <c r="J1623" i="1"/>
  <c r="I1623" i="1"/>
  <c r="O1623" i="1" s="1"/>
  <c r="H1623" i="1"/>
  <c r="G1623" i="1"/>
  <c r="O1622" i="1"/>
  <c r="N1622" i="1"/>
  <c r="M1622" i="1"/>
  <c r="P1621" i="1"/>
  <c r="O1621" i="1"/>
  <c r="L1621" i="1"/>
  <c r="K1621" i="1"/>
  <c r="J1621" i="1"/>
  <c r="I1621" i="1"/>
  <c r="H1621" i="1"/>
  <c r="G1621" i="1"/>
  <c r="M1621" i="1" s="1"/>
  <c r="O1620" i="1"/>
  <c r="N1620" i="1"/>
  <c r="M1620" i="1"/>
  <c r="P1619" i="1"/>
  <c r="L1619" i="1"/>
  <c r="K1619" i="1"/>
  <c r="J1619" i="1"/>
  <c r="I1619" i="1"/>
  <c r="O1619" i="1" s="1"/>
  <c r="H1619" i="1"/>
  <c r="G1619" i="1"/>
  <c r="M1619" i="1" s="1"/>
  <c r="O1618" i="1"/>
  <c r="N1618" i="1"/>
  <c r="M1618" i="1"/>
  <c r="P1617" i="1"/>
  <c r="M1617" i="1"/>
  <c r="L1617" i="1"/>
  <c r="K1617" i="1"/>
  <c r="J1617" i="1"/>
  <c r="I1617" i="1"/>
  <c r="O1617" i="1" s="1"/>
  <c r="H1617" i="1"/>
  <c r="N1617" i="1" s="1"/>
  <c r="G1617" i="1"/>
  <c r="O1616" i="1"/>
  <c r="N1616" i="1"/>
  <c r="M1616" i="1"/>
  <c r="P1615" i="1"/>
  <c r="N1615" i="1"/>
  <c r="L1615" i="1"/>
  <c r="K1615" i="1"/>
  <c r="J1615" i="1"/>
  <c r="I1615" i="1"/>
  <c r="O1615" i="1" s="1"/>
  <c r="H1615" i="1"/>
  <c r="G1615" i="1"/>
  <c r="M1615" i="1" s="1"/>
  <c r="O1614" i="1"/>
  <c r="N1614" i="1"/>
  <c r="M1614" i="1"/>
  <c r="P1613" i="1"/>
  <c r="O1613" i="1"/>
  <c r="L1613" i="1"/>
  <c r="K1613" i="1"/>
  <c r="J1613" i="1"/>
  <c r="I1613" i="1"/>
  <c r="H1613" i="1"/>
  <c r="N1613" i="1" s="1"/>
  <c r="G1613" i="1"/>
  <c r="I1612" i="1"/>
  <c r="O1607" i="1"/>
  <c r="N1607" i="1"/>
  <c r="M1607" i="1"/>
  <c r="O1606" i="1"/>
  <c r="N1606" i="1"/>
  <c r="M1606" i="1"/>
  <c r="O1605" i="1"/>
  <c r="N1605" i="1"/>
  <c r="M1605" i="1"/>
  <c r="P1604" i="1"/>
  <c r="P1603" i="1" s="1"/>
  <c r="L1604" i="1"/>
  <c r="L1603" i="1" s="1"/>
  <c r="L1602" i="1" s="1"/>
  <c r="K1604" i="1"/>
  <c r="J1604" i="1"/>
  <c r="I1604" i="1"/>
  <c r="H1604" i="1"/>
  <c r="G1604" i="1"/>
  <c r="M1604" i="1" s="1"/>
  <c r="K1603" i="1"/>
  <c r="J1603" i="1"/>
  <c r="J1602" i="1" s="1"/>
  <c r="I1603" i="1"/>
  <c r="G1603" i="1"/>
  <c r="P1602" i="1"/>
  <c r="K1602" i="1"/>
  <c r="I1602" i="1"/>
  <c r="G1602" i="1"/>
  <c r="O1601" i="1"/>
  <c r="N1601" i="1"/>
  <c r="M1601" i="1"/>
  <c r="O1600" i="1"/>
  <c r="N1600" i="1"/>
  <c r="M1600" i="1"/>
  <c r="P1599" i="1"/>
  <c r="P1598" i="1" s="1"/>
  <c r="L1599" i="1"/>
  <c r="L1598" i="1" s="1"/>
  <c r="K1599" i="1"/>
  <c r="J1599" i="1"/>
  <c r="I1599" i="1"/>
  <c r="H1599" i="1"/>
  <c r="G1599" i="1"/>
  <c r="M1599" i="1" s="1"/>
  <c r="K1598" i="1"/>
  <c r="J1598" i="1"/>
  <c r="J1597" i="1" s="1"/>
  <c r="I1598" i="1"/>
  <c r="G1598" i="1"/>
  <c r="P1597" i="1"/>
  <c r="L1597" i="1"/>
  <c r="K1597" i="1"/>
  <c r="I1597" i="1"/>
  <c r="G1597" i="1"/>
  <c r="O1596" i="1"/>
  <c r="N1596" i="1"/>
  <c r="M1596" i="1"/>
  <c r="P1595" i="1"/>
  <c r="M1595" i="1"/>
  <c r="L1595" i="1"/>
  <c r="K1595" i="1"/>
  <c r="J1595" i="1"/>
  <c r="I1595" i="1"/>
  <c r="H1595" i="1"/>
  <c r="N1595" i="1" s="1"/>
  <c r="G1595" i="1"/>
  <c r="O1594" i="1"/>
  <c r="N1594" i="1"/>
  <c r="M1594" i="1"/>
  <c r="P1593" i="1"/>
  <c r="N1593" i="1"/>
  <c r="L1593" i="1"/>
  <c r="K1593" i="1"/>
  <c r="J1593" i="1"/>
  <c r="J1592" i="1" s="1"/>
  <c r="J1591" i="1" s="1"/>
  <c r="I1593" i="1"/>
  <c r="O1593" i="1" s="1"/>
  <c r="H1593" i="1"/>
  <c r="G1593" i="1"/>
  <c r="P1592" i="1"/>
  <c r="P1591" i="1" s="1"/>
  <c r="L1592" i="1"/>
  <c r="L1591" i="1" s="1"/>
  <c r="K1592" i="1"/>
  <c r="H1592" i="1"/>
  <c r="G1592" i="1"/>
  <c r="M1592" i="1" s="1"/>
  <c r="K1591" i="1"/>
  <c r="G1591" i="1"/>
  <c r="O1590" i="1"/>
  <c r="N1590" i="1"/>
  <c r="M1590" i="1"/>
  <c r="P1589" i="1"/>
  <c r="O1589" i="1"/>
  <c r="L1589" i="1"/>
  <c r="K1589" i="1"/>
  <c r="J1589" i="1"/>
  <c r="I1589" i="1"/>
  <c r="H1589" i="1"/>
  <c r="G1589" i="1"/>
  <c r="M1589" i="1" s="1"/>
  <c r="O1588" i="1"/>
  <c r="N1588" i="1"/>
  <c r="M1588" i="1"/>
  <c r="P1587" i="1"/>
  <c r="P1580" i="1" s="1"/>
  <c r="P1579" i="1" s="1"/>
  <c r="P1578" i="1" s="1"/>
  <c r="L1587" i="1"/>
  <c r="L1580" i="1" s="1"/>
  <c r="L1579" i="1" s="1"/>
  <c r="L1578" i="1" s="1"/>
  <c r="K1587" i="1"/>
  <c r="J1587" i="1"/>
  <c r="I1587" i="1"/>
  <c r="H1587" i="1"/>
  <c r="G1587" i="1"/>
  <c r="M1587" i="1" s="1"/>
  <c r="O1586" i="1"/>
  <c r="N1586" i="1"/>
  <c r="M1586" i="1"/>
  <c r="P1585" i="1"/>
  <c r="M1585" i="1"/>
  <c r="L1585" i="1"/>
  <c r="K1585" i="1"/>
  <c r="J1585" i="1"/>
  <c r="I1585" i="1"/>
  <c r="O1585" i="1" s="1"/>
  <c r="H1585" i="1"/>
  <c r="N1585" i="1" s="1"/>
  <c r="G1585" i="1"/>
  <c r="O1584" i="1"/>
  <c r="N1584" i="1"/>
  <c r="G1584" i="1"/>
  <c r="M1584" i="1" s="1"/>
  <c r="P1583" i="1"/>
  <c r="O1583" i="1"/>
  <c r="L1583" i="1"/>
  <c r="K1583" i="1"/>
  <c r="J1583" i="1"/>
  <c r="I1583" i="1"/>
  <c r="H1583" i="1"/>
  <c r="G1583" i="1"/>
  <c r="M1583" i="1" s="1"/>
  <c r="O1582" i="1"/>
  <c r="N1582" i="1"/>
  <c r="G1582" i="1"/>
  <c r="P1581" i="1"/>
  <c r="L1581" i="1"/>
  <c r="K1581" i="1"/>
  <c r="J1581" i="1"/>
  <c r="I1581" i="1"/>
  <c r="H1581" i="1"/>
  <c r="N1581" i="1" s="1"/>
  <c r="K1580" i="1"/>
  <c r="K1579" i="1" s="1"/>
  <c r="K1578" i="1" s="1"/>
  <c r="K1577" i="1" s="1"/>
  <c r="K1576" i="1" s="1"/>
  <c r="J1580" i="1"/>
  <c r="J1579" i="1"/>
  <c r="J1578" i="1"/>
  <c r="O1574" i="1"/>
  <c r="N1574" i="1"/>
  <c r="M1574" i="1"/>
  <c r="P1573" i="1"/>
  <c r="N1573" i="1"/>
  <c r="L1573" i="1"/>
  <c r="K1573" i="1"/>
  <c r="J1573" i="1"/>
  <c r="J1572" i="1" s="1"/>
  <c r="I1573" i="1"/>
  <c r="O1573" i="1" s="1"/>
  <c r="H1573" i="1"/>
  <c r="G1573" i="1"/>
  <c r="P1572" i="1"/>
  <c r="P1571" i="1" s="1"/>
  <c r="P1570" i="1" s="1"/>
  <c r="P1569" i="1" s="1"/>
  <c r="L1572" i="1"/>
  <c r="L1571" i="1" s="1"/>
  <c r="L1570" i="1" s="1"/>
  <c r="L1569" i="1" s="1"/>
  <c r="L1568" i="1" s="1"/>
  <c r="K1572" i="1"/>
  <c r="I1572" i="1"/>
  <c r="H1572" i="1"/>
  <c r="G1572" i="1"/>
  <c r="M1572" i="1" s="1"/>
  <c r="K1571" i="1"/>
  <c r="J1571" i="1"/>
  <c r="J1570" i="1" s="1"/>
  <c r="J1569" i="1" s="1"/>
  <c r="J1568" i="1" s="1"/>
  <c r="I1571" i="1"/>
  <c r="O1571" i="1" s="1"/>
  <c r="G1571" i="1"/>
  <c r="M1571" i="1" s="1"/>
  <c r="K1570" i="1"/>
  <c r="I1570" i="1"/>
  <c r="G1570" i="1"/>
  <c r="M1570" i="1" s="1"/>
  <c r="K1569" i="1"/>
  <c r="I1569" i="1"/>
  <c r="G1569" i="1"/>
  <c r="P1568" i="1"/>
  <c r="K1568" i="1"/>
  <c r="I1568" i="1"/>
  <c r="G1568" i="1"/>
  <c r="O1567" i="1"/>
  <c r="N1567" i="1"/>
  <c r="M1567" i="1"/>
  <c r="O1566" i="1"/>
  <c r="N1566" i="1"/>
  <c r="M1566" i="1"/>
  <c r="P1565" i="1"/>
  <c r="P1564" i="1" s="1"/>
  <c r="P1558" i="1" s="1"/>
  <c r="P1557" i="1" s="1"/>
  <c r="P1556" i="1" s="1"/>
  <c r="L1565" i="1"/>
  <c r="L1564" i="1" s="1"/>
  <c r="L1558" i="1" s="1"/>
  <c r="L1557" i="1" s="1"/>
  <c r="L1556" i="1" s="1"/>
  <c r="K1565" i="1"/>
  <c r="J1565" i="1"/>
  <c r="I1565" i="1"/>
  <c r="O1565" i="1" s="1"/>
  <c r="H1565" i="1"/>
  <c r="G1565" i="1"/>
  <c r="M1565" i="1" s="1"/>
  <c r="K1564" i="1"/>
  <c r="J1564" i="1"/>
  <c r="J1558" i="1" s="1"/>
  <c r="J1557" i="1" s="1"/>
  <c r="J1556" i="1" s="1"/>
  <c r="I1564" i="1"/>
  <c r="O1564" i="1" s="1"/>
  <c r="G1564" i="1"/>
  <c r="M1564" i="1" s="1"/>
  <c r="O1563" i="1"/>
  <c r="N1563" i="1"/>
  <c r="M1563" i="1"/>
  <c r="O1562" i="1"/>
  <c r="N1562" i="1"/>
  <c r="M1562" i="1"/>
  <c r="O1561" i="1"/>
  <c r="N1561" i="1"/>
  <c r="M1561" i="1"/>
  <c r="P1560" i="1"/>
  <c r="M1560" i="1"/>
  <c r="L1560" i="1"/>
  <c r="K1560" i="1"/>
  <c r="J1560" i="1"/>
  <c r="I1560" i="1"/>
  <c r="H1560" i="1"/>
  <c r="N1560" i="1" s="1"/>
  <c r="G1560" i="1"/>
  <c r="P1559" i="1"/>
  <c r="L1559" i="1"/>
  <c r="K1559" i="1"/>
  <c r="K1558" i="1" s="1"/>
  <c r="K1557" i="1" s="1"/>
  <c r="K1556" i="1" s="1"/>
  <c r="J1559" i="1"/>
  <c r="H1559" i="1"/>
  <c r="G1559" i="1"/>
  <c r="O1555" i="1"/>
  <c r="N1555" i="1"/>
  <c r="M1555" i="1"/>
  <c r="P1554" i="1"/>
  <c r="N1554" i="1"/>
  <c r="L1554" i="1"/>
  <c r="K1554" i="1"/>
  <c r="J1554" i="1"/>
  <c r="J1553" i="1" s="1"/>
  <c r="I1554" i="1"/>
  <c r="O1554" i="1" s="1"/>
  <c r="H1554" i="1"/>
  <c r="G1554" i="1"/>
  <c r="P1553" i="1"/>
  <c r="P1552" i="1" s="1"/>
  <c r="P1551" i="1" s="1"/>
  <c r="P1550" i="1" s="1"/>
  <c r="L1553" i="1"/>
  <c r="L1552" i="1" s="1"/>
  <c r="K1553" i="1"/>
  <c r="I1553" i="1"/>
  <c r="H1553" i="1"/>
  <c r="G1553" i="1"/>
  <c r="M1553" i="1" s="1"/>
  <c r="K1552" i="1"/>
  <c r="J1552" i="1"/>
  <c r="I1552" i="1"/>
  <c r="O1552" i="1" s="1"/>
  <c r="G1552" i="1"/>
  <c r="L1551" i="1"/>
  <c r="L1550" i="1" s="1"/>
  <c r="K1551" i="1"/>
  <c r="I1551" i="1"/>
  <c r="O1551" i="1" s="1"/>
  <c r="G1551" i="1"/>
  <c r="K1550" i="1"/>
  <c r="I1550" i="1"/>
  <c r="O1550" i="1" s="1"/>
  <c r="G1550" i="1"/>
  <c r="O1549" i="1"/>
  <c r="N1549" i="1"/>
  <c r="M1549" i="1"/>
  <c r="P1548" i="1"/>
  <c r="O1548" i="1"/>
  <c r="L1548" i="1"/>
  <c r="K1548" i="1"/>
  <c r="J1548" i="1"/>
  <c r="I1548" i="1"/>
  <c r="H1548" i="1"/>
  <c r="G1548" i="1"/>
  <c r="O1547" i="1"/>
  <c r="N1547" i="1"/>
  <c r="M1547" i="1"/>
  <c r="P1546" i="1"/>
  <c r="P1545" i="1" s="1"/>
  <c r="P1541" i="1" s="1"/>
  <c r="P1540" i="1" s="1"/>
  <c r="P1539" i="1" s="1"/>
  <c r="L1546" i="1"/>
  <c r="L1545" i="1" s="1"/>
  <c r="L1541" i="1" s="1"/>
  <c r="L1540" i="1" s="1"/>
  <c r="L1539" i="1" s="1"/>
  <c r="K1546" i="1"/>
  <c r="J1546" i="1"/>
  <c r="I1546" i="1"/>
  <c r="O1546" i="1" s="1"/>
  <c r="H1546" i="1"/>
  <c r="G1546" i="1"/>
  <c r="M1546" i="1" s="1"/>
  <c r="J1545" i="1"/>
  <c r="J1541" i="1" s="1"/>
  <c r="J1540" i="1" s="1"/>
  <c r="J1539" i="1" s="1"/>
  <c r="I1545" i="1"/>
  <c r="O1545" i="1" s="1"/>
  <c r="O1544" i="1"/>
  <c r="N1544" i="1"/>
  <c r="M1544" i="1"/>
  <c r="P1543" i="1"/>
  <c r="O1543" i="1"/>
  <c r="L1543" i="1"/>
  <c r="K1543" i="1"/>
  <c r="J1543" i="1"/>
  <c r="M1543" i="1" s="1"/>
  <c r="P1542" i="1"/>
  <c r="L1542" i="1"/>
  <c r="O1542" i="1" s="1"/>
  <c r="J1542" i="1"/>
  <c r="M1542" i="1" s="1"/>
  <c r="I1541" i="1"/>
  <c r="O1538" i="1"/>
  <c r="N1538" i="1"/>
  <c r="M1538" i="1"/>
  <c r="P1537" i="1"/>
  <c r="N1537" i="1"/>
  <c r="L1537" i="1"/>
  <c r="K1537" i="1"/>
  <c r="J1537" i="1"/>
  <c r="J1532" i="1" s="1"/>
  <c r="J1531" i="1" s="1"/>
  <c r="J1524" i="1" s="1"/>
  <c r="J1523" i="1" s="1"/>
  <c r="I1537" i="1"/>
  <c r="O1537" i="1" s="1"/>
  <c r="H1537" i="1"/>
  <c r="G1537" i="1"/>
  <c r="O1536" i="1"/>
  <c r="N1536" i="1"/>
  <c r="M1536" i="1"/>
  <c r="P1535" i="1"/>
  <c r="O1535" i="1"/>
  <c r="L1535" i="1"/>
  <c r="K1535" i="1"/>
  <c r="N1535" i="1" s="1"/>
  <c r="J1535" i="1"/>
  <c r="I1535" i="1"/>
  <c r="H1535" i="1"/>
  <c r="G1535" i="1"/>
  <c r="M1535" i="1" s="1"/>
  <c r="I1534" i="1"/>
  <c r="H1534" i="1"/>
  <c r="N1534" i="1" s="1"/>
  <c r="G1534" i="1"/>
  <c r="M1534" i="1" s="1"/>
  <c r="P1533" i="1"/>
  <c r="L1533" i="1"/>
  <c r="K1533" i="1"/>
  <c r="J1533" i="1"/>
  <c r="H1533" i="1"/>
  <c r="G1533" i="1"/>
  <c r="P1532" i="1"/>
  <c r="L1532" i="1"/>
  <c r="H1532" i="1"/>
  <c r="P1531" i="1"/>
  <c r="L1531" i="1"/>
  <c r="O1530" i="1"/>
  <c r="N1530" i="1"/>
  <c r="M1530" i="1"/>
  <c r="P1529" i="1"/>
  <c r="P1526" i="1" s="1"/>
  <c r="P1525" i="1" s="1"/>
  <c r="P1524" i="1" s="1"/>
  <c r="P1523" i="1" s="1"/>
  <c r="L1529" i="1"/>
  <c r="L1526" i="1" s="1"/>
  <c r="L1525" i="1" s="1"/>
  <c r="L1524" i="1" s="1"/>
  <c r="L1523" i="1" s="1"/>
  <c r="K1529" i="1"/>
  <c r="J1529" i="1"/>
  <c r="I1529" i="1"/>
  <c r="O1529" i="1" s="1"/>
  <c r="H1529" i="1"/>
  <c r="G1529" i="1"/>
  <c r="M1529" i="1" s="1"/>
  <c r="O1528" i="1"/>
  <c r="N1528" i="1"/>
  <c r="M1528" i="1"/>
  <c r="P1527" i="1"/>
  <c r="M1527" i="1"/>
  <c r="L1527" i="1"/>
  <c r="K1527" i="1"/>
  <c r="J1527" i="1"/>
  <c r="I1527" i="1"/>
  <c r="H1527" i="1"/>
  <c r="N1527" i="1" s="1"/>
  <c r="G1527" i="1"/>
  <c r="K1526" i="1"/>
  <c r="K1525" i="1" s="1"/>
  <c r="J1526" i="1"/>
  <c r="G1526" i="1"/>
  <c r="J1525" i="1"/>
  <c r="O1522" i="1"/>
  <c r="N1522" i="1"/>
  <c r="M1522" i="1"/>
  <c r="P1521" i="1"/>
  <c r="N1521" i="1"/>
  <c r="L1521" i="1"/>
  <c r="K1521" i="1"/>
  <c r="J1521" i="1"/>
  <c r="I1521" i="1"/>
  <c r="O1521" i="1" s="1"/>
  <c r="H1521" i="1"/>
  <c r="G1521" i="1"/>
  <c r="M1521" i="1" s="1"/>
  <c r="O1520" i="1"/>
  <c r="N1520" i="1"/>
  <c r="M1520" i="1"/>
  <c r="P1519" i="1"/>
  <c r="O1519" i="1"/>
  <c r="L1519" i="1"/>
  <c r="K1519" i="1"/>
  <c r="K1516" i="1" s="1"/>
  <c r="J1519" i="1"/>
  <c r="I1519" i="1"/>
  <c r="H1519" i="1"/>
  <c r="N1519" i="1" s="1"/>
  <c r="G1519" i="1"/>
  <c r="O1518" i="1"/>
  <c r="N1518" i="1"/>
  <c r="M1518" i="1"/>
  <c r="P1517" i="1"/>
  <c r="P1516" i="1" s="1"/>
  <c r="P1510" i="1" s="1"/>
  <c r="L1517" i="1"/>
  <c r="L1516" i="1" s="1"/>
  <c r="L1510" i="1" s="1"/>
  <c r="K1517" i="1"/>
  <c r="J1517" i="1"/>
  <c r="I1517" i="1"/>
  <c r="H1517" i="1"/>
  <c r="G1517" i="1"/>
  <c r="M1517" i="1" s="1"/>
  <c r="J1516" i="1"/>
  <c r="J1510" i="1" s="1"/>
  <c r="I1516" i="1"/>
  <c r="O1515" i="1"/>
  <c r="N1515" i="1"/>
  <c r="M1515" i="1"/>
  <c r="P1514" i="1"/>
  <c r="O1514" i="1"/>
  <c r="L1514" i="1"/>
  <c r="K1514" i="1"/>
  <c r="N1514" i="1" s="1"/>
  <c r="J1514" i="1"/>
  <c r="I1514" i="1"/>
  <c r="H1514" i="1"/>
  <c r="G1514" i="1"/>
  <c r="M1514" i="1" s="1"/>
  <c r="O1513" i="1"/>
  <c r="N1513" i="1"/>
  <c r="G1513" i="1"/>
  <c r="P1512" i="1"/>
  <c r="L1512" i="1"/>
  <c r="K1512" i="1"/>
  <c r="J1512" i="1"/>
  <c r="I1512" i="1"/>
  <c r="H1512" i="1"/>
  <c r="N1512" i="1" s="1"/>
  <c r="P1511" i="1"/>
  <c r="L1511" i="1"/>
  <c r="J1511" i="1"/>
  <c r="H1511" i="1"/>
  <c r="O1509" i="1"/>
  <c r="N1509" i="1"/>
  <c r="M1509" i="1"/>
  <c r="P1508" i="1"/>
  <c r="N1508" i="1"/>
  <c r="L1508" i="1"/>
  <c r="K1508" i="1"/>
  <c r="J1508" i="1"/>
  <c r="J1505" i="1" s="1"/>
  <c r="J1504" i="1" s="1"/>
  <c r="J1503" i="1" s="1"/>
  <c r="J1502" i="1" s="1"/>
  <c r="I1508" i="1"/>
  <c r="O1508" i="1" s="1"/>
  <c r="H1508" i="1"/>
  <c r="G1508" i="1"/>
  <c r="O1507" i="1"/>
  <c r="N1507" i="1"/>
  <c r="M1507" i="1"/>
  <c r="P1506" i="1"/>
  <c r="O1506" i="1"/>
  <c r="L1506" i="1"/>
  <c r="K1506" i="1"/>
  <c r="K1505" i="1" s="1"/>
  <c r="K1504" i="1" s="1"/>
  <c r="J1506" i="1"/>
  <c r="I1506" i="1"/>
  <c r="H1506" i="1"/>
  <c r="G1506" i="1"/>
  <c r="P1505" i="1"/>
  <c r="P1504" i="1" s="1"/>
  <c r="L1505" i="1"/>
  <c r="L1504" i="1" s="1"/>
  <c r="I1505" i="1"/>
  <c r="H1505" i="1"/>
  <c r="O1500" i="1"/>
  <c r="N1500" i="1"/>
  <c r="M1500" i="1"/>
  <c r="P1499" i="1"/>
  <c r="N1499" i="1"/>
  <c r="L1499" i="1"/>
  <c r="K1499" i="1"/>
  <c r="J1499" i="1"/>
  <c r="M1499" i="1" s="1"/>
  <c r="I1499" i="1"/>
  <c r="O1499" i="1" s="1"/>
  <c r="H1499" i="1"/>
  <c r="G1499" i="1"/>
  <c r="O1498" i="1"/>
  <c r="I1498" i="1"/>
  <c r="H1498" i="1"/>
  <c r="G1498" i="1"/>
  <c r="M1498" i="1" s="1"/>
  <c r="P1497" i="1"/>
  <c r="L1497" i="1"/>
  <c r="K1497" i="1"/>
  <c r="J1497" i="1"/>
  <c r="J1496" i="1" s="1"/>
  <c r="I1497" i="1"/>
  <c r="O1497" i="1" s="1"/>
  <c r="G1497" i="1"/>
  <c r="P1496" i="1"/>
  <c r="P1495" i="1" s="1"/>
  <c r="P1494" i="1" s="1"/>
  <c r="P1493" i="1" s="1"/>
  <c r="L1496" i="1"/>
  <c r="L1495" i="1" s="1"/>
  <c r="K1496" i="1"/>
  <c r="I1496" i="1"/>
  <c r="G1496" i="1"/>
  <c r="M1496" i="1" s="1"/>
  <c r="K1495" i="1"/>
  <c r="J1495" i="1"/>
  <c r="J1494" i="1" s="1"/>
  <c r="J1493" i="1" s="1"/>
  <c r="J1492" i="1" s="1"/>
  <c r="I1495" i="1"/>
  <c r="O1495" i="1" s="1"/>
  <c r="G1495" i="1"/>
  <c r="M1495" i="1" s="1"/>
  <c r="L1494" i="1"/>
  <c r="L1493" i="1" s="1"/>
  <c r="L1492" i="1" s="1"/>
  <c r="K1494" i="1"/>
  <c r="I1494" i="1"/>
  <c r="O1494" i="1" s="1"/>
  <c r="G1494" i="1"/>
  <c r="M1494" i="1" s="1"/>
  <c r="K1493" i="1"/>
  <c r="I1493" i="1"/>
  <c r="O1493" i="1" s="1"/>
  <c r="G1493" i="1"/>
  <c r="P1492" i="1"/>
  <c r="K1492" i="1"/>
  <c r="I1492" i="1"/>
  <c r="G1492" i="1"/>
  <c r="O1490" i="1"/>
  <c r="N1490" i="1"/>
  <c r="M1490" i="1"/>
  <c r="P1489" i="1"/>
  <c r="O1489" i="1"/>
  <c r="L1489" i="1"/>
  <c r="K1489" i="1"/>
  <c r="K1488" i="1" s="1"/>
  <c r="J1489" i="1"/>
  <c r="I1489" i="1"/>
  <c r="H1489" i="1"/>
  <c r="G1489" i="1"/>
  <c r="P1488" i="1"/>
  <c r="L1488" i="1"/>
  <c r="J1488" i="1"/>
  <c r="I1488" i="1"/>
  <c r="H1488" i="1"/>
  <c r="N1488" i="1" s="1"/>
  <c r="P1487" i="1"/>
  <c r="L1487" i="1"/>
  <c r="K1487" i="1"/>
  <c r="K1486" i="1" s="1"/>
  <c r="J1487" i="1"/>
  <c r="J1486" i="1" s="1"/>
  <c r="J1485" i="1" s="1"/>
  <c r="J1484" i="1" s="1"/>
  <c r="P1486" i="1"/>
  <c r="P1485" i="1" s="1"/>
  <c r="P1484" i="1" s="1"/>
  <c r="L1486" i="1"/>
  <c r="L1485" i="1" s="1"/>
  <c r="L1484" i="1" s="1"/>
  <c r="K1485" i="1"/>
  <c r="K1484" i="1" s="1"/>
  <c r="O1483" i="1"/>
  <c r="N1483" i="1"/>
  <c r="M1483" i="1"/>
  <c r="P1482" i="1"/>
  <c r="N1482" i="1"/>
  <c r="L1482" i="1"/>
  <c r="K1482" i="1"/>
  <c r="J1482" i="1"/>
  <c r="I1482" i="1"/>
  <c r="O1482" i="1" s="1"/>
  <c r="H1482" i="1"/>
  <c r="G1482" i="1"/>
  <c r="P1481" i="1"/>
  <c r="P1480" i="1" s="1"/>
  <c r="L1481" i="1"/>
  <c r="L1480" i="1" s="1"/>
  <c r="K1481" i="1"/>
  <c r="K1480" i="1" s="1"/>
  <c r="K1479" i="1" s="1"/>
  <c r="K1478" i="1" s="1"/>
  <c r="K1477" i="1" s="1"/>
  <c r="H1481" i="1"/>
  <c r="G1481" i="1"/>
  <c r="G1480" i="1"/>
  <c r="P1479" i="1"/>
  <c r="P1478" i="1" s="1"/>
  <c r="P1477" i="1" s="1"/>
  <c r="L1479" i="1"/>
  <c r="L1478" i="1" s="1"/>
  <c r="L1477" i="1" s="1"/>
  <c r="G1479" i="1"/>
  <c r="O1476" i="1"/>
  <c r="N1476" i="1"/>
  <c r="M1476" i="1"/>
  <c r="P1475" i="1"/>
  <c r="M1475" i="1"/>
  <c r="L1475" i="1"/>
  <c r="K1475" i="1"/>
  <c r="J1475" i="1"/>
  <c r="I1475" i="1"/>
  <c r="H1475" i="1"/>
  <c r="N1475" i="1" s="1"/>
  <c r="G1475" i="1"/>
  <c r="P1474" i="1"/>
  <c r="L1474" i="1"/>
  <c r="K1474" i="1"/>
  <c r="J1474" i="1"/>
  <c r="J1473" i="1" s="1"/>
  <c r="J1472" i="1" s="1"/>
  <c r="J1471" i="1" s="1"/>
  <c r="J1470" i="1" s="1"/>
  <c r="H1474" i="1"/>
  <c r="G1474" i="1"/>
  <c r="P1473" i="1"/>
  <c r="P1472" i="1" s="1"/>
  <c r="P1471" i="1" s="1"/>
  <c r="P1470" i="1" s="1"/>
  <c r="L1473" i="1"/>
  <c r="L1472" i="1" s="1"/>
  <c r="L1471" i="1" s="1"/>
  <c r="L1470" i="1" s="1"/>
  <c r="H1473" i="1"/>
  <c r="O1469" i="1"/>
  <c r="N1469" i="1"/>
  <c r="M1469" i="1"/>
  <c r="P1468" i="1"/>
  <c r="P1467" i="1" s="1"/>
  <c r="L1468" i="1"/>
  <c r="L1467" i="1" s="1"/>
  <c r="K1468" i="1"/>
  <c r="J1468" i="1"/>
  <c r="I1468" i="1"/>
  <c r="O1468" i="1" s="1"/>
  <c r="H1468" i="1"/>
  <c r="G1468" i="1"/>
  <c r="M1468" i="1" s="1"/>
  <c r="K1467" i="1"/>
  <c r="J1467" i="1"/>
  <c r="J1466" i="1" s="1"/>
  <c r="I1467" i="1"/>
  <c r="O1467" i="1" s="1"/>
  <c r="G1467" i="1"/>
  <c r="P1466" i="1"/>
  <c r="P1465" i="1" s="1"/>
  <c r="P1464" i="1" s="1"/>
  <c r="P1463" i="1" s="1"/>
  <c r="L1466" i="1"/>
  <c r="L1465" i="1" s="1"/>
  <c r="K1466" i="1"/>
  <c r="I1466" i="1"/>
  <c r="G1466" i="1"/>
  <c r="M1466" i="1" s="1"/>
  <c r="K1465" i="1"/>
  <c r="J1465" i="1"/>
  <c r="J1464" i="1" s="1"/>
  <c r="J1463" i="1" s="1"/>
  <c r="I1465" i="1"/>
  <c r="O1465" i="1" s="1"/>
  <c r="G1465" i="1"/>
  <c r="M1465" i="1" s="1"/>
  <c r="L1464" i="1"/>
  <c r="L1463" i="1" s="1"/>
  <c r="K1464" i="1"/>
  <c r="I1464" i="1"/>
  <c r="O1464" i="1" s="1"/>
  <c r="G1464" i="1"/>
  <c r="M1464" i="1" s="1"/>
  <c r="K1463" i="1"/>
  <c r="I1463" i="1"/>
  <c r="O1463" i="1" s="1"/>
  <c r="G1463" i="1"/>
  <c r="O1462" i="1"/>
  <c r="N1462" i="1"/>
  <c r="M1462" i="1"/>
  <c r="P1461" i="1"/>
  <c r="O1461" i="1"/>
  <c r="L1461" i="1"/>
  <c r="K1461" i="1"/>
  <c r="K1460" i="1" s="1"/>
  <c r="J1461" i="1"/>
  <c r="I1461" i="1"/>
  <c r="H1461" i="1"/>
  <c r="G1461" i="1"/>
  <c r="P1460" i="1"/>
  <c r="L1460" i="1"/>
  <c r="J1460" i="1"/>
  <c r="I1460" i="1"/>
  <c r="H1460" i="1"/>
  <c r="N1460" i="1" s="1"/>
  <c r="P1459" i="1"/>
  <c r="L1459" i="1"/>
  <c r="K1459" i="1"/>
  <c r="K1458" i="1" s="1"/>
  <c r="K1452" i="1" s="1"/>
  <c r="K1451" i="1" s="1"/>
  <c r="J1459" i="1"/>
  <c r="H1459" i="1"/>
  <c r="P1458" i="1"/>
  <c r="L1458" i="1"/>
  <c r="J1458" i="1"/>
  <c r="H1458" i="1"/>
  <c r="O1457" i="1"/>
  <c r="N1457" i="1"/>
  <c r="M1457" i="1"/>
  <c r="P1456" i="1"/>
  <c r="N1456" i="1"/>
  <c r="L1456" i="1"/>
  <c r="K1456" i="1"/>
  <c r="J1456" i="1"/>
  <c r="J1455" i="1" s="1"/>
  <c r="I1456" i="1"/>
  <c r="O1456" i="1" s="1"/>
  <c r="H1456" i="1"/>
  <c r="G1456" i="1"/>
  <c r="M1456" i="1" s="1"/>
  <c r="P1455" i="1"/>
  <c r="P1454" i="1" s="1"/>
  <c r="L1455" i="1"/>
  <c r="L1454" i="1" s="1"/>
  <c r="L1453" i="1" s="1"/>
  <c r="L1452" i="1" s="1"/>
  <c r="L1451" i="1" s="1"/>
  <c r="K1455" i="1"/>
  <c r="I1455" i="1"/>
  <c r="O1455" i="1" s="1"/>
  <c r="H1455" i="1"/>
  <c r="G1455" i="1"/>
  <c r="M1455" i="1" s="1"/>
  <c r="K1454" i="1"/>
  <c r="J1454" i="1"/>
  <c r="J1453" i="1" s="1"/>
  <c r="M1453" i="1" s="1"/>
  <c r="I1454" i="1"/>
  <c r="O1454" i="1" s="1"/>
  <c r="G1454" i="1"/>
  <c r="M1454" i="1" s="1"/>
  <c r="P1453" i="1"/>
  <c r="P1452" i="1" s="1"/>
  <c r="K1453" i="1"/>
  <c r="I1453" i="1"/>
  <c r="G1453" i="1"/>
  <c r="J1452" i="1"/>
  <c r="J1451" i="1" s="1"/>
  <c r="P1451" i="1"/>
  <c r="O1450" i="1"/>
  <c r="N1450" i="1"/>
  <c r="M1450" i="1"/>
  <c r="P1449" i="1"/>
  <c r="N1449" i="1"/>
  <c r="M1449" i="1"/>
  <c r="L1449" i="1"/>
  <c r="K1449" i="1"/>
  <c r="J1449" i="1"/>
  <c r="I1449" i="1"/>
  <c r="H1449" i="1"/>
  <c r="G1449" i="1"/>
  <c r="P1448" i="1"/>
  <c r="L1448" i="1"/>
  <c r="K1448" i="1"/>
  <c r="K1447" i="1" s="1"/>
  <c r="N1447" i="1" s="1"/>
  <c r="J1448" i="1"/>
  <c r="H1448" i="1"/>
  <c r="N1448" i="1" s="1"/>
  <c r="G1448" i="1"/>
  <c r="P1447" i="1"/>
  <c r="L1447" i="1"/>
  <c r="J1447" i="1"/>
  <c r="H1447" i="1"/>
  <c r="P1446" i="1"/>
  <c r="L1446" i="1"/>
  <c r="J1446" i="1"/>
  <c r="H1446" i="1"/>
  <c r="O1445" i="1"/>
  <c r="N1445" i="1"/>
  <c r="M1445" i="1"/>
  <c r="P1444" i="1"/>
  <c r="P1443" i="1" s="1"/>
  <c r="L1444" i="1"/>
  <c r="L1443" i="1" s="1"/>
  <c r="K1444" i="1"/>
  <c r="J1444" i="1"/>
  <c r="I1444" i="1"/>
  <c r="O1444" i="1" s="1"/>
  <c r="H1444" i="1"/>
  <c r="G1444" i="1"/>
  <c r="M1444" i="1" s="1"/>
  <c r="K1443" i="1"/>
  <c r="J1443" i="1"/>
  <c r="J1442" i="1" s="1"/>
  <c r="I1443" i="1"/>
  <c r="O1443" i="1" s="1"/>
  <c r="G1443" i="1"/>
  <c r="P1442" i="1"/>
  <c r="P1441" i="1" s="1"/>
  <c r="P1440" i="1" s="1"/>
  <c r="P1439" i="1" s="1"/>
  <c r="L1442" i="1"/>
  <c r="L1441" i="1" s="1"/>
  <c r="K1442" i="1"/>
  <c r="I1442" i="1"/>
  <c r="G1442" i="1"/>
  <c r="M1442" i="1" s="1"/>
  <c r="K1441" i="1"/>
  <c r="J1441" i="1"/>
  <c r="J1440" i="1" s="1"/>
  <c r="J1439" i="1" s="1"/>
  <c r="I1441" i="1"/>
  <c r="O1441" i="1" s="1"/>
  <c r="G1441" i="1"/>
  <c r="M1441" i="1" s="1"/>
  <c r="L1440" i="1"/>
  <c r="L1439" i="1" s="1"/>
  <c r="O1438" i="1"/>
  <c r="N1438" i="1"/>
  <c r="M1438" i="1"/>
  <c r="P1437" i="1"/>
  <c r="O1437" i="1"/>
  <c r="L1437" i="1"/>
  <c r="K1437" i="1"/>
  <c r="K1436" i="1" s="1"/>
  <c r="K1435" i="1" s="1"/>
  <c r="K1434" i="1" s="1"/>
  <c r="K1424" i="1" s="1"/>
  <c r="J1437" i="1"/>
  <c r="I1437" i="1"/>
  <c r="H1437" i="1"/>
  <c r="G1437" i="1"/>
  <c r="P1436" i="1"/>
  <c r="L1436" i="1"/>
  <c r="J1436" i="1"/>
  <c r="I1436" i="1"/>
  <c r="H1436" i="1"/>
  <c r="P1435" i="1"/>
  <c r="L1435" i="1"/>
  <c r="J1435" i="1"/>
  <c r="H1435" i="1"/>
  <c r="N1435" i="1" s="1"/>
  <c r="P1434" i="1"/>
  <c r="L1434" i="1"/>
  <c r="J1434" i="1"/>
  <c r="H1434" i="1"/>
  <c r="O1433" i="1"/>
  <c r="N1433" i="1"/>
  <c r="M1433" i="1"/>
  <c r="O1432" i="1"/>
  <c r="N1432" i="1"/>
  <c r="M1432" i="1"/>
  <c r="P1431" i="1"/>
  <c r="M1431" i="1"/>
  <c r="L1431" i="1"/>
  <c r="K1431" i="1"/>
  <c r="J1431" i="1"/>
  <c r="I1431" i="1"/>
  <c r="H1431" i="1"/>
  <c r="N1431" i="1" s="1"/>
  <c r="G1431" i="1"/>
  <c r="O1430" i="1"/>
  <c r="N1430" i="1"/>
  <c r="M1430" i="1"/>
  <c r="P1429" i="1"/>
  <c r="N1429" i="1"/>
  <c r="L1429" i="1"/>
  <c r="K1429" i="1"/>
  <c r="J1429" i="1"/>
  <c r="J1428" i="1" s="1"/>
  <c r="I1429" i="1"/>
  <c r="O1429" i="1" s="1"/>
  <c r="H1429" i="1"/>
  <c r="G1429" i="1"/>
  <c r="M1429" i="1" s="1"/>
  <c r="P1428" i="1"/>
  <c r="P1427" i="1" s="1"/>
  <c r="L1428" i="1"/>
  <c r="L1427" i="1" s="1"/>
  <c r="L1426" i="1" s="1"/>
  <c r="L1425" i="1" s="1"/>
  <c r="K1428" i="1"/>
  <c r="H1428" i="1"/>
  <c r="G1428" i="1"/>
  <c r="M1428" i="1" s="1"/>
  <c r="K1427" i="1"/>
  <c r="J1427" i="1"/>
  <c r="J1426" i="1" s="1"/>
  <c r="J1425" i="1" s="1"/>
  <c r="J1424" i="1" s="1"/>
  <c r="G1427" i="1"/>
  <c r="P1426" i="1"/>
  <c r="P1425" i="1" s="1"/>
  <c r="P1424" i="1" s="1"/>
  <c r="K1426" i="1"/>
  <c r="G1426" i="1"/>
  <c r="K1425" i="1"/>
  <c r="G1425" i="1"/>
  <c r="L1424" i="1"/>
  <c r="O1423" i="1"/>
  <c r="N1423" i="1"/>
  <c r="M1423" i="1"/>
  <c r="P1422" i="1"/>
  <c r="N1422" i="1"/>
  <c r="L1422" i="1"/>
  <c r="K1422" i="1"/>
  <c r="J1422" i="1"/>
  <c r="I1422" i="1"/>
  <c r="H1422" i="1"/>
  <c r="G1422" i="1"/>
  <c r="O1421" i="1"/>
  <c r="N1421" i="1"/>
  <c r="M1421" i="1"/>
  <c r="P1420" i="1"/>
  <c r="O1420" i="1"/>
  <c r="L1420" i="1"/>
  <c r="K1420" i="1"/>
  <c r="J1420" i="1"/>
  <c r="I1420" i="1"/>
  <c r="H1420" i="1"/>
  <c r="N1420" i="1" s="1"/>
  <c r="G1420" i="1"/>
  <c r="M1420" i="1" s="1"/>
  <c r="O1419" i="1"/>
  <c r="N1419" i="1"/>
  <c r="M1419" i="1"/>
  <c r="P1418" i="1"/>
  <c r="P1415" i="1" s="1"/>
  <c r="P1414" i="1" s="1"/>
  <c r="P1413" i="1" s="1"/>
  <c r="P1412" i="1" s="1"/>
  <c r="L1418" i="1"/>
  <c r="L1415" i="1" s="1"/>
  <c r="L1414" i="1" s="1"/>
  <c r="L1413" i="1" s="1"/>
  <c r="L1412" i="1" s="1"/>
  <c r="K1418" i="1"/>
  <c r="J1418" i="1"/>
  <c r="M1418" i="1" s="1"/>
  <c r="I1418" i="1"/>
  <c r="O1418" i="1" s="1"/>
  <c r="H1418" i="1"/>
  <c r="G1418" i="1"/>
  <c r="O1417" i="1"/>
  <c r="N1417" i="1"/>
  <c r="M1417" i="1"/>
  <c r="P1416" i="1"/>
  <c r="M1416" i="1"/>
  <c r="L1416" i="1"/>
  <c r="K1416" i="1"/>
  <c r="N1416" i="1" s="1"/>
  <c r="J1416" i="1"/>
  <c r="J1415" i="1" s="1"/>
  <c r="J1414" i="1" s="1"/>
  <c r="J1413" i="1" s="1"/>
  <c r="J1412" i="1" s="1"/>
  <c r="I1416" i="1"/>
  <c r="H1416" i="1"/>
  <c r="G1416" i="1"/>
  <c r="K1415" i="1"/>
  <c r="K1414" i="1" s="1"/>
  <c r="K1413" i="1" s="1"/>
  <c r="K1412" i="1" s="1"/>
  <c r="G1415" i="1"/>
  <c r="O1411" i="1"/>
  <c r="N1411" i="1"/>
  <c r="M1411" i="1"/>
  <c r="O1410" i="1"/>
  <c r="N1410" i="1"/>
  <c r="M1410" i="1"/>
  <c r="P1409" i="1"/>
  <c r="M1409" i="1"/>
  <c r="L1409" i="1"/>
  <c r="K1409" i="1"/>
  <c r="N1409" i="1" s="1"/>
  <c r="J1409" i="1"/>
  <c r="J1408" i="1" s="1"/>
  <c r="J1407" i="1" s="1"/>
  <c r="I1409" i="1"/>
  <c r="H1409" i="1"/>
  <c r="G1409" i="1"/>
  <c r="P1408" i="1"/>
  <c r="P1407" i="1" s="1"/>
  <c r="L1408" i="1"/>
  <c r="L1407" i="1" s="1"/>
  <c r="K1408" i="1"/>
  <c r="K1407" i="1" s="1"/>
  <c r="H1408" i="1"/>
  <c r="N1408" i="1" s="1"/>
  <c r="G1408" i="1"/>
  <c r="O1406" i="1"/>
  <c r="N1406" i="1"/>
  <c r="M1406" i="1"/>
  <c r="O1405" i="1"/>
  <c r="N1405" i="1"/>
  <c r="M1405" i="1"/>
  <c r="P1404" i="1"/>
  <c r="M1404" i="1"/>
  <c r="L1404" i="1"/>
  <c r="L1403" i="1" s="1"/>
  <c r="L1402" i="1" s="1"/>
  <c r="L1401" i="1" s="1"/>
  <c r="L1400" i="1" s="1"/>
  <c r="K1404" i="1"/>
  <c r="J1404" i="1"/>
  <c r="I1404" i="1"/>
  <c r="H1404" i="1"/>
  <c r="N1404" i="1" s="1"/>
  <c r="G1404" i="1"/>
  <c r="P1403" i="1"/>
  <c r="K1403" i="1"/>
  <c r="K1402" i="1" s="1"/>
  <c r="K1401" i="1" s="1"/>
  <c r="K1400" i="1" s="1"/>
  <c r="K1399" i="1" s="1"/>
  <c r="J1403" i="1"/>
  <c r="J1402" i="1" s="1"/>
  <c r="J1401" i="1" s="1"/>
  <c r="G1403" i="1"/>
  <c r="P1402" i="1"/>
  <c r="P1401" i="1" s="1"/>
  <c r="O1397" i="1"/>
  <c r="N1397" i="1"/>
  <c r="M1397" i="1"/>
  <c r="P1396" i="1"/>
  <c r="N1396" i="1"/>
  <c r="L1396" i="1"/>
  <c r="K1396" i="1"/>
  <c r="J1396" i="1"/>
  <c r="I1396" i="1"/>
  <c r="O1396" i="1" s="1"/>
  <c r="H1396" i="1"/>
  <c r="G1396" i="1"/>
  <c r="P1395" i="1"/>
  <c r="P1394" i="1" s="1"/>
  <c r="P1393" i="1" s="1"/>
  <c r="P1392" i="1" s="1"/>
  <c r="P1391" i="1" s="1"/>
  <c r="L1395" i="1"/>
  <c r="L1394" i="1" s="1"/>
  <c r="L1393" i="1" s="1"/>
  <c r="L1392" i="1" s="1"/>
  <c r="K1395" i="1"/>
  <c r="K1394" i="1" s="1"/>
  <c r="K1393" i="1" s="1"/>
  <c r="K1392" i="1" s="1"/>
  <c r="K1391" i="1" s="1"/>
  <c r="H1395" i="1"/>
  <c r="G1395" i="1"/>
  <c r="L1391" i="1"/>
  <c r="O1390" i="1"/>
  <c r="N1390" i="1"/>
  <c r="M1390" i="1"/>
  <c r="P1389" i="1"/>
  <c r="P1388" i="1" s="1"/>
  <c r="P1387" i="1" s="1"/>
  <c r="P1386" i="1" s="1"/>
  <c r="P1385" i="1" s="1"/>
  <c r="P1384" i="1" s="1"/>
  <c r="M1389" i="1"/>
  <c r="L1389" i="1"/>
  <c r="L1388" i="1" s="1"/>
  <c r="L1387" i="1" s="1"/>
  <c r="L1386" i="1" s="1"/>
  <c r="L1385" i="1" s="1"/>
  <c r="L1384" i="1" s="1"/>
  <c r="K1389" i="1"/>
  <c r="J1389" i="1"/>
  <c r="I1389" i="1"/>
  <c r="H1389" i="1"/>
  <c r="N1389" i="1" s="1"/>
  <c r="G1389" i="1"/>
  <c r="K1388" i="1"/>
  <c r="K1387" i="1" s="1"/>
  <c r="J1388" i="1"/>
  <c r="J1387" i="1" s="1"/>
  <c r="J1386" i="1" s="1"/>
  <c r="J1385" i="1" s="1"/>
  <c r="J1384" i="1" s="1"/>
  <c r="G1388" i="1"/>
  <c r="K1386" i="1"/>
  <c r="K1385" i="1" s="1"/>
  <c r="K1384" i="1" s="1"/>
  <c r="O1383" i="1"/>
  <c r="N1383" i="1"/>
  <c r="M1383" i="1"/>
  <c r="P1382" i="1"/>
  <c r="P1381" i="1" s="1"/>
  <c r="L1382" i="1"/>
  <c r="K1382" i="1"/>
  <c r="K1381" i="1" s="1"/>
  <c r="K1380" i="1" s="1"/>
  <c r="K1379" i="1" s="1"/>
  <c r="J1382" i="1"/>
  <c r="I1382" i="1"/>
  <c r="H1382" i="1"/>
  <c r="G1382" i="1"/>
  <c r="M1382" i="1" s="1"/>
  <c r="J1381" i="1"/>
  <c r="J1380" i="1" s="1"/>
  <c r="I1381" i="1"/>
  <c r="P1380" i="1"/>
  <c r="P1379" i="1" s="1"/>
  <c r="J1379" i="1"/>
  <c r="O1378" i="1"/>
  <c r="N1378" i="1"/>
  <c r="M1378" i="1"/>
  <c r="P1377" i="1"/>
  <c r="O1377" i="1"/>
  <c r="L1377" i="1"/>
  <c r="K1377" i="1"/>
  <c r="J1377" i="1"/>
  <c r="J1376" i="1" s="1"/>
  <c r="J1375" i="1" s="1"/>
  <c r="J1374" i="1" s="1"/>
  <c r="J1373" i="1" s="1"/>
  <c r="J1372" i="1" s="1"/>
  <c r="I1377" i="1"/>
  <c r="H1377" i="1"/>
  <c r="G1377" i="1"/>
  <c r="P1376" i="1"/>
  <c r="P1375" i="1" s="1"/>
  <c r="P1374" i="1" s="1"/>
  <c r="L1376" i="1"/>
  <c r="L1375" i="1" s="1"/>
  <c r="L1374" i="1" s="1"/>
  <c r="I1376" i="1"/>
  <c r="H1376" i="1"/>
  <c r="O1371" i="1"/>
  <c r="N1371" i="1"/>
  <c r="M1371" i="1"/>
  <c r="P1370" i="1"/>
  <c r="N1370" i="1"/>
  <c r="L1370" i="1"/>
  <c r="K1370" i="1"/>
  <c r="J1370" i="1"/>
  <c r="I1370" i="1"/>
  <c r="O1370" i="1" s="1"/>
  <c r="H1370" i="1"/>
  <c r="G1370" i="1"/>
  <c r="P1369" i="1"/>
  <c r="P1368" i="1" s="1"/>
  <c r="L1369" i="1"/>
  <c r="L1368" i="1" s="1"/>
  <c r="L1367" i="1" s="1"/>
  <c r="L1366" i="1" s="1"/>
  <c r="L1365" i="1" s="1"/>
  <c r="K1369" i="1"/>
  <c r="K1368" i="1" s="1"/>
  <c r="K1367" i="1" s="1"/>
  <c r="K1366" i="1" s="1"/>
  <c r="K1365" i="1" s="1"/>
  <c r="H1369" i="1"/>
  <c r="G1369" i="1"/>
  <c r="P1367" i="1"/>
  <c r="P1366" i="1" s="1"/>
  <c r="P1365" i="1" s="1"/>
  <c r="O1364" i="1"/>
  <c r="N1364" i="1"/>
  <c r="M1364" i="1"/>
  <c r="P1363" i="1"/>
  <c r="P1362" i="1" s="1"/>
  <c r="P1361" i="1" s="1"/>
  <c r="P1360" i="1" s="1"/>
  <c r="M1363" i="1"/>
  <c r="L1363" i="1"/>
  <c r="L1362" i="1" s="1"/>
  <c r="L1361" i="1" s="1"/>
  <c r="L1360" i="1" s="1"/>
  <c r="K1363" i="1"/>
  <c r="J1363" i="1"/>
  <c r="I1363" i="1"/>
  <c r="H1363" i="1"/>
  <c r="N1363" i="1" s="1"/>
  <c r="G1363" i="1"/>
  <c r="K1362" i="1"/>
  <c r="K1361" i="1" s="1"/>
  <c r="K1360" i="1" s="1"/>
  <c r="J1362" i="1"/>
  <c r="J1361" i="1" s="1"/>
  <c r="J1360" i="1" s="1"/>
  <c r="G1362" i="1"/>
  <c r="O1359" i="1"/>
  <c r="N1359" i="1"/>
  <c r="M1359" i="1"/>
  <c r="P1358" i="1"/>
  <c r="L1358" i="1"/>
  <c r="O1358" i="1" s="1"/>
  <c r="K1358" i="1"/>
  <c r="J1358" i="1"/>
  <c r="I1358" i="1"/>
  <c r="H1358" i="1"/>
  <c r="N1358" i="1" s="1"/>
  <c r="G1358" i="1"/>
  <c r="M1358" i="1" s="1"/>
  <c r="O1357" i="1"/>
  <c r="N1357" i="1"/>
  <c r="M1357" i="1"/>
  <c r="P1356" i="1"/>
  <c r="M1356" i="1"/>
  <c r="L1356" i="1"/>
  <c r="L1355" i="1" s="1"/>
  <c r="L1354" i="1" s="1"/>
  <c r="K1356" i="1"/>
  <c r="J1356" i="1"/>
  <c r="I1356" i="1"/>
  <c r="H1356" i="1"/>
  <c r="N1356" i="1" s="1"/>
  <c r="G1356" i="1"/>
  <c r="K1355" i="1"/>
  <c r="K1354" i="1" s="1"/>
  <c r="J1355" i="1"/>
  <c r="J1354" i="1" s="1"/>
  <c r="G1355" i="1"/>
  <c r="O1353" i="1"/>
  <c r="N1353" i="1"/>
  <c r="M1353" i="1"/>
  <c r="P1352" i="1"/>
  <c r="N1352" i="1"/>
  <c r="L1352" i="1"/>
  <c r="K1352" i="1"/>
  <c r="J1352" i="1"/>
  <c r="I1352" i="1"/>
  <c r="O1352" i="1" s="1"/>
  <c r="H1352" i="1"/>
  <c r="G1352" i="1"/>
  <c r="P1351" i="1"/>
  <c r="P1350" i="1" s="1"/>
  <c r="L1351" i="1"/>
  <c r="L1350" i="1" s="1"/>
  <c r="K1351" i="1"/>
  <c r="K1350" i="1" s="1"/>
  <c r="K1349" i="1" s="1"/>
  <c r="H1351" i="1"/>
  <c r="G1351" i="1"/>
  <c r="O1348" i="1"/>
  <c r="N1348" i="1"/>
  <c r="M1348" i="1"/>
  <c r="P1347" i="1"/>
  <c r="P1346" i="1" s="1"/>
  <c r="P1345" i="1" s="1"/>
  <c r="P1344" i="1" s="1"/>
  <c r="M1347" i="1"/>
  <c r="L1347" i="1"/>
  <c r="L1346" i="1" s="1"/>
  <c r="L1345" i="1" s="1"/>
  <c r="L1344" i="1" s="1"/>
  <c r="K1347" i="1"/>
  <c r="J1347" i="1"/>
  <c r="I1347" i="1"/>
  <c r="H1347" i="1"/>
  <c r="N1347" i="1" s="1"/>
  <c r="G1347" i="1"/>
  <c r="K1346" i="1"/>
  <c r="K1345" i="1" s="1"/>
  <c r="K1344" i="1" s="1"/>
  <c r="J1346" i="1"/>
  <c r="J1345" i="1" s="1"/>
  <c r="J1344" i="1" s="1"/>
  <c r="G1346" i="1"/>
  <c r="O1341" i="1"/>
  <c r="N1341" i="1"/>
  <c r="M1341" i="1"/>
  <c r="P1340" i="1"/>
  <c r="P1339" i="1" s="1"/>
  <c r="P1338" i="1" s="1"/>
  <c r="P1337" i="1" s="1"/>
  <c r="P1336" i="1" s="1"/>
  <c r="P1324" i="1" s="1"/>
  <c r="L1340" i="1"/>
  <c r="K1340" i="1"/>
  <c r="K1339" i="1" s="1"/>
  <c r="K1338" i="1" s="1"/>
  <c r="K1337" i="1" s="1"/>
  <c r="K1336" i="1" s="1"/>
  <c r="J1340" i="1"/>
  <c r="I1340" i="1"/>
  <c r="H1340" i="1"/>
  <c r="G1340" i="1"/>
  <c r="M1340" i="1" s="1"/>
  <c r="J1339" i="1"/>
  <c r="J1338" i="1" s="1"/>
  <c r="J1337" i="1" s="1"/>
  <c r="J1336" i="1" s="1"/>
  <c r="I1339" i="1"/>
  <c r="O1335" i="1"/>
  <c r="N1335" i="1"/>
  <c r="M1335" i="1"/>
  <c r="P1334" i="1"/>
  <c r="P1333" i="1" s="1"/>
  <c r="P1332" i="1" s="1"/>
  <c r="P1331" i="1" s="1"/>
  <c r="M1334" i="1"/>
  <c r="L1334" i="1"/>
  <c r="L1333" i="1" s="1"/>
  <c r="L1332" i="1" s="1"/>
  <c r="L1331" i="1" s="1"/>
  <c r="K1334" i="1"/>
  <c r="J1334" i="1"/>
  <c r="I1334" i="1"/>
  <c r="H1334" i="1"/>
  <c r="N1334" i="1" s="1"/>
  <c r="G1334" i="1"/>
  <c r="K1333" i="1"/>
  <c r="K1332" i="1" s="1"/>
  <c r="J1333" i="1"/>
  <c r="J1332" i="1" s="1"/>
  <c r="J1331" i="1" s="1"/>
  <c r="G1333" i="1"/>
  <c r="K1331" i="1"/>
  <c r="O1330" i="1"/>
  <c r="N1330" i="1"/>
  <c r="M1330" i="1"/>
  <c r="P1329" i="1"/>
  <c r="P1328" i="1" s="1"/>
  <c r="L1329" i="1"/>
  <c r="K1329" i="1"/>
  <c r="K1328" i="1" s="1"/>
  <c r="K1327" i="1" s="1"/>
  <c r="K1326" i="1" s="1"/>
  <c r="K1325" i="1" s="1"/>
  <c r="J1329" i="1"/>
  <c r="I1329" i="1"/>
  <c r="H1329" i="1"/>
  <c r="G1329" i="1"/>
  <c r="M1329" i="1" s="1"/>
  <c r="J1328" i="1"/>
  <c r="J1327" i="1" s="1"/>
  <c r="I1328" i="1"/>
  <c r="P1327" i="1"/>
  <c r="P1326" i="1" s="1"/>
  <c r="P1325" i="1" s="1"/>
  <c r="J1326" i="1"/>
  <c r="O1323" i="1"/>
  <c r="N1323" i="1"/>
  <c r="M1323" i="1"/>
  <c r="O1322" i="1"/>
  <c r="N1322" i="1"/>
  <c r="M1322" i="1"/>
  <c r="P1321" i="1"/>
  <c r="N1321" i="1"/>
  <c r="L1321" i="1"/>
  <c r="K1321" i="1"/>
  <c r="J1321" i="1"/>
  <c r="M1321" i="1" s="1"/>
  <c r="I1321" i="1"/>
  <c r="O1321" i="1" s="1"/>
  <c r="H1321" i="1"/>
  <c r="G1321" i="1"/>
  <c r="O1320" i="1"/>
  <c r="N1320" i="1"/>
  <c r="M1320" i="1"/>
  <c r="P1319" i="1"/>
  <c r="O1319" i="1"/>
  <c r="L1319" i="1"/>
  <c r="K1319" i="1"/>
  <c r="J1319" i="1"/>
  <c r="I1319" i="1"/>
  <c r="H1319" i="1"/>
  <c r="G1319" i="1"/>
  <c r="P1318" i="1"/>
  <c r="P1317" i="1" s="1"/>
  <c r="P1316" i="1" s="1"/>
  <c r="L1318" i="1"/>
  <c r="L1317" i="1" s="1"/>
  <c r="L1316" i="1" s="1"/>
  <c r="I1318" i="1"/>
  <c r="H1318" i="1"/>
  <c r="O1315" i="1"/>
  <c r="N1315" i="1"/>
  <c r="M1315" i="1"/>
  <c r="O1314" i="1"/>
  <c r="N1314" i="1"/>
  <c r="M1314" i="1"/>
  <c r="P1313" i="1"/>
  <c r="M1313" i="1"/>
  <c r="L1313" i="1"/>
  <c r="K1313" i="1"/>
  <c r="J1313" i="1"/>
  <c r="I1313" i="1"/>
  <c r="O1313" i="1" s="1"/>
  <c r="H1313" i="1"/>
  <c r="N1313" i="1" s="1"/>
  <c r="G1313" i="1"/>
  <c r="O1312" i="1"/>
  <c r="N1312" i="1"/>
  <c r="M1312" i="1"/>
  <c r="P1311" i="1"/>
  <c r="N1311" i="1"/>
  <c r="L1311" i="1"/>
  <c r="K1311" i="1"/>
  <c r="J1311" i="1"/>
  <c r="I1311" i="1"/>
  <c r="O1311" i="1" s="1"/>
  <c r="H1311" i="1"/>
  <c r="G1311" i="1"/>
  <c r="P1310" i="1"/>
  <c r="P1309" i="1" s="1"/>
  <c r="L1310" i="1"/>
  <c r="L1309" i="1" s="1"/>
  <c r="L1308" i="1" s="1"/>
  <c r="L1307" i="1" s="1"/>
  <c r="L1306" i="1" s="1"/>
  <c r="K1310" i="1"/>
  <c r="K1309" i="1" s="1"/>
  <c r="K1308" i="1" s="1"/>
  <c r="K1307" i="1" s="1"/>
  <c r="H1310" i="1"/>
  <c r="G1310" i="1"/>
  <c r="P1308" i="1"/>
  <c r="P1307" i="1" s="1"/>
  <c r="P1306" i="1" s="1"/>
  <c r="O1305" i="1"/>
  <c r="N1305" i="1"/>
  <c r="M1305" i="1"/>
  <c r="P1304" i="1"/>
  <c r="M1304" i="1"/>
  <c r="L1304" i="1"/>
  <c r="K1304" i="1"/>
  <c r="J1304" i="1"/>
  <c r="I1304" i="1"/>
  <c r="O1304" i="1" s="1"/>
  <c r="H1304" i="1"/>
  <c r="N1304" i="1" s="1"/>
  <c r="G1304" i="1"/>
  <c r="O1303" i="1"/>
  <c r="N1303" i="1"/>
  <c r="M1303" i="1"/>
  <c r="P1302" i="1"/>
  <c r="N1302" i="1"/>
  <c r="L1302" i="1"/>
  <c r="K1302" i="1"/>
  <c r="J1302" i="1"/>
  <c r="M1302" i="1" s="1"/>
  <c r="I1302" i="1"/>
  <c r="O1302" i="1" s="1"/>
  <c r="H1302" i="1"/>
  <c r="G1302" i="1"/>
  <c r="O1301" i="1"/>
  <c r="N1301" i="1"/>
  <c r="M1301" i="1"/>
  <c r="P1300" i="1"/>
  <c r="O1300" i="1"/>
  <c r="L1300" i="1"/>
  <c r="K1300" i="1"/>
  <c r="N1300" i="1" s="1"/>
  <c r="J1300" i="1"/>
  <c r="I1300" i="1"/>
  <c r="H1300" i="1"/>
  <c r="G1300" i="1"/>
  <c r="M1300" i="1" s="1"/>
  <c r="O1299" i="1"/>
  <c r="N1299" i="1"/>
  <c r="M1299" i="1"/>
  <c r="O1298" i="1"/>
  <c r="N1298" i="1"/>
  <c r="M1298" i="1"/>
  <c r="P1297" i="1"/>
  <c r="O1297" i="1"/>
  <c r="L1297" i="1"/>
  <c r="K1297" i="1"/>
  <c r="J1297" i="1"/>
  <c r="J1296" i="1" s="1"/>
  <c r="J1295" i="1" s="1"/>
  <c r="J1294" i="1" s="1"/>
  <c r="J1293" i="1" s="1"/>
  <c r="J1280" i="1" s="1"/>
  <c r="I1297" i="1"/>
  <c r="H1297" i="1"/>
  <c r="G1297" i="1"/>
  <c r="P1296" i="1"/>
  <c r="P1295" i="1" s="1"/>
  <c r="P1294" i="1" s="1"/>
  <c r="P1293" i="1" s="1"/>
  <c r="P1280" i="1" s="1"/>
  <c r="L1296" i="1"/>
  <c r="L1295" i="1" s="1"/>
  <c r="L1294" i="1" s="1"/>
  <c r="L1293" i="1" s="1"/>
  <c r="I1296" i="1"/>
  <c r="H1296" i="1"/>
  <c r="O1292" i="1"/>
  <c r="N1292" i="1"/>
  <c r="M1292" i="1"/>
  <c r="O1291" i="1"/>
  <c r="N1291" i="1"/>
  <c r="M1291" i="1"/>
  <c r="P1290" i="1"/>
  <c r="O1290" i="1"/>
  <c r="L1290" i="1"/>
  <c r="K1290" i="1"/>
  <c r="J1290" i="1"/>
  <c r="J1289" i="1" s="1"/>
  <c r="J1288" i="1" s="1"/>
  <c r="I1290" i="1"/>
  <c r="H1290" i="1"/>
  <c r="G1290" i="1"/>
  <c r="P1289" i="1"/>
  <c r="P1288" i="1" s="1"/>
  <c r="L1289" i="1"/>
  <c r="L1288" i="1" s="1"/>
  <c r="I1289" i="1"/>
  <c r="H1289" i="1"/>
  <c r="O1287" i="1"/>
  <c r="N1287" i="1"/>
  <c r="M1287" i="1"/>
  <c r="O1286" i="1"/>
  <c r="N1286" i="1"/>
  <c r="M1286" i="1"/>
  <c r="P1285" i="1"/>
  <c r="O1285" i="1"/>
  <c r="L1285" i="1"/>
  <c r="K1285" i="1"/>
  <c r="J1285" i="1"/>
  <c r="J1284" i="1" s="1"/>
  <c r="J1283" i="1" s="1"/>
  <c r="J1282" i="1" s="1"/>
  <c r="J1281" i="1" s="1"/>
  <c r="I1285" i="1"/>
  <c r="H1285" i="1"/>
  <c r="G1285" i="1"/>
  <c r="P1284" i="1"/>
  <c r="P1283" i="1" s="1"/>
  <c r="P1282" i="1" s="1"/>
  <c r="P1281" i="1" s="1"/>
  <c r="L1284" i="1"/>
  <c r="L1283" i="1" s="1"/>
  <c r="L1282" i="1" s="1"/>
  <c r="I1284" i="1"/>
  <c r="H1284" i="1"/>
  <c r="O1278" i="1"/>
  <c r="N1278" i="1"/>
  <c r="M1278" i="1"/>
  <c r="P1277" i="1"/>
  <c r="P1276" i="1" s="1"/>
  <c r="L1277" i="1"/>
  <c r="K1277" i="1"/>
  <c r="K1276" i="1" s="1"/>
  <c r="K1275" i="1" s="1"/>
  <c r="K1274" i="1" s="1"/>
  <c r="K1273" i="1" s="1"/>
  <c r="K1272" i="1" s="1"/>
  <c r="J1277" i="1"/>
  <c r="I1277" i="1"/>
  <c r="H1277" i="1"/>
  <c r="G1277" i="1"/>
  <c r="M1277" i="1" s="1"/>
  <c r="J1276" i="1"/>
  <c r="J1275" i="1" s="1"/>
  <c r="I1276" i="1"/>
  <c r="P1275" i="1"/>
  <c r="P1274" i="1" s="1"/>
  <c r="P1273" i="1" s="1"/>
  <c r="P1272" i="1" s="1"/>
  <c r="J1274" i="1"/>
  <c r="J1273" i="1" s="1"/>
  <c r="J1272" i="1" s="1"/>
  <c r="O1271" i="1"/>
  <c r="N1271" i="1"/>
  <c r="M1271" i="1"/>
  <c r="P1270" i="1"/>
  <c r="O1270" i="1"/>
  <c r="L1270" i="1"/>
  <c r="K1270" i="1"/>
  <c r="J1270" i="1"/>
  <c r="J1269" i="1" s="1"/>
  <c r="J1268" i="1" s="1"/>
  <c r="J1267" i="1" s="1"/>
  <c r="J1266" i="1" s="1"/>
  <c r="J1265" i="1" s="1"/>
  <c r="I1270" i="1"/>
  <c r="H1270" i="1"/>
  <c r="G1270" i="1"/>
  <c r="P1269" i="1"/>
  <c r="P1268" i="1" s="1"/>
  <c r="P1267" i="1" s="1"/>
  <c r="P1266" i="1" s="1"/>
  <c r="P1265" i="1" s="1"/>
  <c r="L1269" i="1"/>
  <c r="L1268" i="1" s="1"/>
  <c r="L1267" i="1" s="1"/>
  <c r="L1266" i="1" s="1"/>
  <c r="L1265" i="1" s="1"/>
  <c r="I1269" i="1"/>
  <c r="H1269" i="1"/>
  <c r="O1264" i="1"/>
  <c r="N1264" i="1"/>
  <c r="M1264" i="1"/>
  <c r="P1263" i="1"/>
  <c r="N1263" i="1"/>
  <c r="L1263" i="1"/>
  <c r="K1263" i="1"/>
  <c r="J1263" i="1"/>
  <c r="I1263" i="1"/>
  <c r="O1263" i="1" s="1"/>
  <c r="H1263" i="1"/>
  <c r="G1263" i="1"/>
  <c r="P1262" i="1"/>
  <c r="P1261" i="1" s="1"/>
  <c r="P1260" i="1" s="1"/>
  <c r="L1262" i="1"/>
  <c r="L1261" i="1" s="1"/>
  <c r="L1260" i="1" s="1"/>
  <c r="L1254" i="1" s="1"/>
  <c r="L1253" i="1" s="1"/>
  <c r="K1262" i="1"/>
  <c r="K1261" i="1" s="1"/>
  <c r="K1260" i="1" s="1"/>
  <c r="H1262" i="1"/>
  <c r="G1262" i="1"/>
  <c r="O1259" i="1"/>
  <c r="N1259" i="1"/>
  <c r="M1259" i="1"/>
  <c r="P1258" i="1"/>
  <c r="P1257" i="1" s="1"/>
  <c r="P1256" i="1" s="1"/>
  <c r="P1255" i="1" s="1"/>
  <c r="P1254" i="1" s="1"/>
  <c r="P1253" i="1" s="1"/>
  <c r="M1258" i="1"/>
  <c r="L1258" i="1"/>
  <c r="L1257" i="1" s="1"/>
  <c r="L1256" i="1" s="1"/>
  <c r="L1255" i="1" s="1"/>
  <c r="K1258" i="1"/>
  <c r="J1258" i="1"/>
  <c r="I1258" i="1"/>
  <c r="H1258" i="1"/>
  <c r="N1258" i="1" s="1"/>
  <c r="G1258" i="1"/>
  <c r="K1257" i="1"/>
  <c r="K1256" i="1" s="1"/>
  <c r="J1257" i="1"/>
  <c r="J1256" i="1" s="1"/>
  <c r="G1257" i="1"/>
  <c r="K1255" i="1"/>
  <c r="K1254" i="1" s="1"/>
  <c r="K1253" i="1" s="1"/>
  <c r="J1255" i="1"/>
  <c r="O1252" i="1"/>
  <c r="N1252" i="1"/>
  <c r="M1252" i="1"/>
  <c r="P1251" i="1"/>
  <c r="P1250" i="1" s="1"/>
  <c r="O1251" i="1"/>
  <c r="L1251" i="1"/>
  <c r="L1250" i="1" s="1"/>
  <c r="K1251" i="1"/>
  <c r="K1250" i="1" s="1"/>
  <c r="J1251" i="1"/>
  <c r="I1251" i="1"/>
  <c r="H1251" i="1"/>
  <c r="G1251" i="1"/>
  <c r="J1250" i="1"/>
  <c r="J1249" i="1" s="1"/>
  <c r="I1250" i="1"/>
  <c r="P1249" i="1"/>
  <c r="P1248" i="1" s="1"/>
  <c r="P1247" i="1" s="1"/>
  <c r="P1246" i="1" s="1"/>
  <c r="L1249" i="1"/>
  <c r="L1248" i="1" s="1"/>
  <c r="K1249" i="1"/>
  <c r="K1248" i="1" s="1"/>
  <c r="J1248" i="1"/>
  <c r="J1247" i="1" s="1"/>
  <c r="J1246" i="1" s="1"/>
  <c r="L1247" i="1"/>
  <c r="L1246" i="1" s="1"/>
  <c r="K1247" i="1"/>
  <c r="K1246" i="1" s="1"/>
  <c r="O1245" i="1"/>
  <c r="N1245" i="1"/>
  <c r="M1245" i="1"/>
  <c r="P1244" i="1"/>
  <c r="O1244" i="1"/>
  <c r="N1244" i="1"/>
  <c r="L1244" i="1"/>
  <c r="K1244" i="1"/>
  <c r="K1243" i="1" s="1"/>
  <c r="J1244" i="1"/>
  <c r="J1243" i="1" s="1"/>
  <c r="J1242" i="1" s="1"/>
  <c r="J1241" i="1" s="1"/>
  <c r="I1244" i="1"/>
  <c r="H1244" i="1"/>
  <c r="G1244" i="1"/>
  <c r="P1243" i="1"/>
  <c r="P1242" i="1" s="1"/>
  <c r="P1241" i="1" s="1"/>
  <c r="L1243" i="1"/>
  <c r="L1242" i="1" s="1"/>
  <c r="I1243" i="1"/>
  <c r="H1243" i="1"/>
  <c r="K1242" i="1"/>
  <c r="K1241" i="1" s="1"/>
  <c r="L1241" i="1"/>
  <c r="O1240" i="1"/>
  <c r="N1240" i="1"/>
  <c r="M1240" i="1"/>
  <c r="P1239" i="1"/>
  <c r="N1239" i="1"/>
  <c r="M1239" i="1"/>
  <c r="L1239" i="1"/>
  <c r="K1239" i="1"/>
  <c r="J1239" i="1"/>
  <c r="I1239" i="1"/>
  <c r="H1239" i="1"/>
  <c r="G1239" i="1"/>
  <c r="O1238" i="1"/>
  <c r="N1238" i="1"/>
  <c r="M1238" i="1"/>
  <c r="P1237" i="1"/>
  <c r="O1237" i="1"/>
  <c r="N1237" i="1"/>
  <c r="L1237" i="1"/>
  <c r="K1237" i="1"/>
  <c r="K1236" i="1" s="1"/>
  <c r="J1237" i="1"/>
  <c r="J1236" i="1" s="1"/>
  <c r="I1237" i="1"/>
  <c r="H1237" i="1"/>
  <c r="G1237" i="1"/>
  <c r="P1236" i="1"/>
  <c r="P1235" i="1" s="1"/>
  <c r="L1236" i="1"/>
  <c r="L1235" i="1" s="1"/>
  <c r="H1236" i="1"/>
  <c r="K1235" i="1"/>
  <c r="J1235" i="1"/>
  <c r="O1234" i="1"/>
  <c r="N1234" i="1"/>
  <c r="M1234" i="1"/>
  <c r="P1233" i="1"/>
  <c r="P1232" i="1" s="1"/>
  <c r="O1233" i="1"/>
  <c r="L1233" i="1"/>
  <c r="L1232" i="1" s="1"/>
  <c r="K1233" i="1"/>
  <c r="K1232" i="1" s="1"/>
  <c r="J1233" i="1"/>
  <c r="I1233" i="1"/>
  <c r="H1233" i="1"/>
  <c r="G1233" i="1"/>
  <c r="J1232" i="1"/>
  <c r="J1231" i="1" s="1"/>
  <c r="I1232" i="1"/>
  <c r="P1231" i="1"/>
  <c r="P1230" i="1" s="1"/>
  <c r="L1231" i="1"/>
  <c r="K1231" i="1"/>
  <c r="K1230" i="1" s="1"/>
  <c r="J1230" i="1"/>
  <c r="O1229" i="1"/>
  <c r="N1229" i="1"/>
  <c r="M1229" i="1"/>
  <c r="P1228" i="1"/>
  <c r="O1228" i="1"/>
  <c r="L1228" i="1"/>
  <c r="K1228" i="1"/>
  <c r="K1227" i="1" s="1"/>
  <c r="J1228" i="1"/>
  <c r="J1227" i="1" s="1"/>
  <c r="I1228" i="1"/>
  <c r="H1228" i="1"/>
  <c r="G1228" i="1"/>
  <c r="P1227" i="1"/>
  <c r="P1226" i="1" s="1"/>
  <c r="L1227" i="1"/>
  <c r="L1226" i="1" s="1"/>
  <c r="L1225" i="1" s="1"/>
  <c r="I1227" i="1"/>
  <c r="H1227" i="1"/>
  <c r="K1226" i="1"/>
  <c r="K1225" i="1" s="1"/>
  <c r="K1224" i="1" s="1"/>
  <c r="K1223" i="1" s="1"/>
  <c r="J1226" i="1"/>
  <c r="J1225" i="1" s="1"/>
  <c r="P1225" i="1"/>
  <c r="P1224" i="1" s="1"/>
  <c r="P1223" i="1" s="1"/>
  <c r="O1222" i="1"/>
  <c r="N1222" i="1"/>
  <c r="M1222" i="1"/>
  <c r="P1221" i="1"/>
  <c r="N1221" i="1"/>
  <c r="M1221" i="1"/>
  <c r="L1221" i="1"/>
  <c r="K1221" i="1"/>
  <c r="J1221" i="1"/>
  <c r="J1220" i="1" s="1"/>
  <c r="I1221" i="1"/>
  <c r="H1221" i="1"/>
  <c r="G1221" i="1"/>
  <c r="P1220" i="1"/>
  <c r="P1219" i="1" s="1"/>
  <c r="L1220" i="1"/>
  <c r="L1219" i="1" s="1"/>
  <c r="L1218" i="1" s="1"/>
  <c r="L1217" i="1" s="1"/>
  <c r="K1220" i="1"/>
  <c r="K1219" i="1" s="1"/>
  <c r="H1220" i="1"/>
  <c r="G1220" i="1"/>
  <c r="J1219" i="1"/>
  <c r="J1218" i="1" s="1"/>
  <c r="P1218" i="1"/>
  <c r="P1217" i="1" s="1"/>
  <c r="P1205" i="1" s="1"/>
  <c r="K1218" i="1"/>
  <c r="K1217" i="1" s="1"/>
  <c r="J1217" i="1"/>
  <c r="O1216" i="1"/>
  <c r="N1216" i="1"/>
  <c r="M1216" i="1"/>
  <c r="P1215" i="1"/>
  <c r="O1215" i="1"/>
  <c r="N1215" i="1"/>
  <c r="L1215" i="1"/>
  <c r="K1215" i="1"/>
  <c r="K1214" i="1" s="1"/>
  <c r="J1215" i="1"/>
  <c r="J1214" i="1" s="1"/>
  <c r="I1215" i="1"/>
  <c r="H1215" i="1"/>
  <c r="G1215" i="1"/>
  <c r="P1214" i="1"/>
  <c r="P1213" i="1" s="1"/>
  <c r="L1214" i="1"/>
  <c r="L1213" i="1" s="1"/>
  <c r="L1212" i="1" s="1"/>
  <c r="I1214" i="1"/>
  <c r="H1214" i="1"/>
  <c r="K1213" i="1"/>
  <c r="K1212" i="1" s="1"/>
  <c r="J1213" i="1"/>
  <c r="J1212" i="1" s="1"/>
  <c r="P1212" i="1"/>
  <c r="O1211" i="1"/>
  <c r="N1211" i="1"/>
  <c r="M1211" i="1"/>
  <c r="P1210" i="1"/>
  <c r="N1210" i="1"/>
  <c r="M1210" i="1"/>
  <c r="L1210" i="1"/>
  <c r="K1210" i="1"/>
  <c r="J1210" i="1"/>
  <c r="J1209" i="1" s="1"/>
  <c r="I1210" i="1"/>
  <c r="H1210" i="1"/>
  <c r="G1210" i="1"/>
  <c r="P1209" i="1"/>
  <c r="P1208" i="1" s="1"/>
  <c r="L1209" i="1"/>
  <c r="L1208" i="1" s="1"/>
  <c r="L1207" i="1" s="1"/>
  <c r="L1206" i="1" s="1"/>
  <c r="L1205" i="1" s="1"/>
  <c r="K1209" i="1"/>
  <c r="K1208" i="1" s="1"/>
  <c r="K1207" i="1" s="1"/>
  <c r="K1206" i="1" s="1"/>
  <c r="H1209" i="1"/>
  <c r="G1209" i="1"/>
  <c r="J1208" i="1"/>
  <c r="J1207" i="1" s="1"/>
  <c r="P1207" i="1"/>
  <c r="P1206" i="1" s="1"/>
  <c r="J1206" i="1"/>
  <c r="O1204" i="1"/>
  <c r="N1204" i="1"/>
  <c r="M1204" i="1"/>
  <c r="O1203" i="1"/>
  <c r="N1203" i="1"/>
  <c r="M1203" i="1"/>
  <c r="P1202" i="1"/>
  <c r="L1202" i="1"/>
  <c r="O1202" i="1" s="1"/>
  <c r="K1202" i="1"/>
  <c r="K1199" i="1" s="1"/>
  <c r="K1198" i="1" s="1"/>
  <c r="K1197" i="1" s="1"/>
  <c r="J1202" i="1"/>
  <c r="I1202" i="1"/>
  <c r="H1202" i="1"/>
  <c r="N1202" i="1" s="1"/>
  <c r="G1202" i="1"/>
  <c r="M1202" i="1" s="1"/>
  <c r="O1201" i="1"/>
  <c r="N1201" i="1"/>
  <c r="M1201" i="1"/>
  <c r="P1200" i="1"/>
  <c r="P1199" i="1" s="1"/>
  <c r="P1198" i="1" s="1"/>
  <c r="P1197" i="1" s="1"/>
  <c r="M1200" i="1"/>
  <c r="L1200" i="1"/>
  <c r="K1200" i="1"/>
  <c r="J1200" i="1"/>
  <c r="I1200" i="1"/>
  <c r="H1200" i="1"/>
  <c r="G1200" i="1"/>
  <c r="J1199" i="1"/>
  <c r="J1198" i="1" s="1"/>
  <c r="J1197" i="1" s="1"/>
  <c r="J1187" i="1" s="1"/>
  <c r="G1199" i="1"/>
  <c r="O1196" i="1"/>
  <c r="N1196" i="1"/>
  <c r="M1196" i="1"/>
  <c r="O1195" i="1"/>
  <c r="N1195" i="1"/>
  <c r="M1195" i="1"/>
  <c r="P1194" i="1"/>
  <c r="O1194" i="1"/>
  <c r="N1194" i="1"/>
  <c r="L1194" i="1"/>
  <c r="K1194" i="1"/>
  <c r="J1194" i="1"/>
  <c r="I1194" i="1"/>
  <c r="H1194" i="1"/>
  <c r="G1194" i="1"/>
  <c r="O1193" i="1"/>
  <c r="N1193" i="1"/>
  <c r="M1193" i="1"/>
  <c r="P1192" i="1"/>
  <c r="P1191" i="1" s="1"/>
  <c r="L1192" i="1"/>
  <c r="K1192" i="1"/>
  <c r="K1191" i="1" s="1"/>
  <c r="J1192" i="1"/>
  <c r="I1192" i="1"/>
  <c r="H1192" i="1"/>
  <c r="G1192" i="1"/>
  <c r="J1191" i="1"/>
  <c r="J1190" i="1" s="1"/>
  <c r="J1189" i="1" s="1"/>
  <c r="J1188" i="1" s="1"/>
  <c r="I1191" i="1"/>
  <c r="P1190" i="1"/>
  <c r="P1189" i="1" s="1"/>
  <c r="K1190" i="1"/>
  <c r="K1189" i="1" s="1"/>
  <c r="K1188" i="1" s="1"/>
  <c r="P1188" i="1"/>
  <c r="P1187" i="1" s="1"/>
  <c r="O1186" i="1"/>
  <c r="N1186" i="1"/>
  <c r="M1186" i="1"/>
  <c r="P1185" i="1"/>
  <c r="O1185" i="1"/>
  <c r="L1185" i="1"/>
  <c r="K1185" i="1"/>
  <c r="N1185" i="1" s="1"/>
  <c r="J1185" i="1"/>
  <c r="I1185" i="1"/>
  <c r="H1185" i="1"/>
  <c r="G1185" i="1"/>
  <c r="M1185" i="1" s="1"/>
  <c r="O1184" i="1"/>
  <c r="N1184" i="1"/>
  <c r="M1184" i="1"/>
  <c r="P1183" i="1"/>
  <c r="L1183" i="1"/>
  <c r="O1183" i="1" s="1"/>
  <c r="K1183" i="1"/>
  <c r="K1177" i="1" s="1"/>
  <c r="K1176" i="1" s="1"/>
  <c r="K1175" i="1" s="1"/>
  <c r="K1174" i="1" s="1"/>
  <c r="K1161" i="1" s="1"/>
  <c r="J1183" i="1"/>
  <c r="I1183" i="1"/>
  <c r="H1183" i="1"/>
  <c r="G1183" i="1"/>
  <c r="M1183" i="1" s="1"/>
  <c r="O1182" i="1"/>
  <c r="N1182" i="1"/>
  <c r="M1182" i="1"/>
  <c r="P1181" i="1"/>
  <c r="M1181" i="1"/>
  <c r="L1181" i="1"/>
  <c r="K1181" i="1"/>
  <c r="J1181" i="1"/>
  <c r="I1181" i="1"/>
  <c r="O1181" i="1" s="1"/>
  <c r="H1181" i="1"/>
  <c r="N1181" i="1" s="1"/>
  <c r="G1181" i="1"/>
  <c r="O1180" i="1"/>
  <c r="N1180" i="1"/>
  <c r="M1180" i="1"/>
  <c r="O1179" i="1"/>
  <c r="N1179" i="1"/>
  <c r="M1179" i="1"/>
  <c r="P1178" i="1"/>
  <c r="M1178" i="1"/>
  <c r="L1178" i="1"/>
  <c r="L1177" i="1" s="1"/>
  <c r="L1176" i="1" s="1"/>
  <c r="L1175" i="1" s="1"/>
  <c r="L1174" i="1" s="1"/>
  <c r="L1161" i="1" s="1"/>
  <c r="K1178" i="1"/>
  <c r="J1178" i="1"/>
  <c r="I1178" i="1"/>
  <c r="H1178" i="1"/>
  <c r="G1178" i="1"/>
  <c r="J1177" i="1"/>
  <c r="J1176" i="1" s="1"/>
  <c r="J1175" i="1" s="1"/>
  <c r="J1174" i="1" s="1"/>
  <c r="J1161" i="1" s="1"/>
  <c r="O1173" i="1"/>
  <c r="N1173" i="1"/>
  <c r="M1173" i="1"/>
  <c r="O1172" i="1"/>
  <c r="N1172" i="1"/>
  <c r="M1172" i="1"/>
  <c r="P1171" i="1"/>
  <c r="P1170" i="1" s="1"/>
  <c r="P1169" i="1" s="1"/>
  <c r="M1171" i="1"/>
  <c r="L1171" i="1"/>
  <c r="L1170" i="1" s="1"/>
  <c r="K1171" i="1"/>
  <c r="J1171" i="1"/>
  <c r="I1171" i="1"/>
  <c r="H1171" i="1"/>
  <c r="G1171" i="1"/>
  <c r="K1170" i="1"/>
  <c r="K1169" i="1" s="1"/>
  <c r="J1170" i="1"/>
  <c r="J1169" i="1" s="1"/>
  <c r="G1170" i="1"/>
  <c r="L1169" i="1"/>
  <c r="O1168" i="1"/>
  <c r="N1168" i="1"/>
  <c r="M1168" i="1"/>
  <c r="O1167" i="1"/>
  <c r="N1167" i="1"/>
  <c r="M1167" i="1"/>
  <c r="P1166" i="1"/>
  <c r="P1165" i="1" s="1"/>
  <c r="P1164" i="1" s="1"/>
  <c r="P1163" i="1" s="1"/>
  <c r="P1162" i="1" s="1"/>
  <c r="M1166" i="1"/>
  <c r="L1166" i="1"/>
  <c r="L1165" i="1" s="1"/>
  <c r="K1166" i="1"/>
  <c r="J1166" i="1"/>
  <c r="I1166" i="1"/>
  <c r="H1166" i="1"/>
  <c r="G1166" i="1"/>
  <c r="K1165" i="1"/>
  <c r="K1164" i="1" s="1"/>
  <c r="J1165" i="1"/>
  <c r="J1164" i="1" s="1"/>
  <c r="G1165" i="1"/>
  <c r="L1164" i="1"/>
  <c r="L1163" i="1" s="1"/>
  <c r="K1163" i="1"/>
  <c r="K1162" i="1" s="1"/>
  <c r="J1163" i="1"/>
  <c r="J1162" i="1" s="1"/>
  <c r="L1162" i="1"/>
  <c r="O1159" i="1"/>
  <c r="N1159" i="1"/>
  <c r="M1159" i="1"/>
  <c r="P1158" i="1"/>
  <c r="N1158" i="1"/>
  <c r="L1158" i="1"/>
  <c r="K1158" i="1"/>
  <c r="J1158" i="1"/>
  <c r="J1157" i="1" s="1"/>
  <c r="I1158" i="1"/>
  <c r="H1158" i="1"/>
  <c r="G1158" i="1"/>
  <c r="P1157" i="1"/>
  <c r="P1156" i="1" s="1"/>
  <c r="L1157" i="1"/>
  <c r="L1156" i="1" s="1"/>
  <c r="L1155" i="1" s="1"/>
  <c r="L1154" i="1" s="1"/>
  <c r="K1157" i="1"/>
  <c r="K1156" i="1" s="1"/>
  <c r="K1155" i="1" s="1"/>
  <c r="K1154" i="1" s="1"/>
  <c r="K1153" i="1" s="1"/>
  <c r="H1157" i="1"/>
  <c r="G1157" i="1"/>
  <c r="J1156" i="1"/>
  <c r="J1155" i="1" s="1"/>
  <c r="P1155" i="1"/>
  <c r="P1154" i="1" s="1"/>
  <c r="P1153" i="1" s="1"/>
  <c r="J1154" i="1"/>
  <c r="J1153" i="1" s="1"/>
  <c r="L1153" i="1"/>
  <c r="O1152" i="1"/>
  <c r="N1152" i="1"/>
  <c r="M1152" i="1"/>
  <c r="P1151" i="1"/>
  <c r="P1150" i="1" s="1"/>
  <c r="M1151" i="1"/>
  <c r="L1151" i="1"/>
  <c r="L1150" i="1" s="1"/>
  <c r="L1149" i="1" s="1"/>
  <c r="L1148" i="1" s="1"/>
  <c r="L1147" i="1" s="1"/>
  <c r="L1146" i="1" s="1"/>
  <c r="K1151" i="1"/>
  <c r="J1151" i="1"/>
  <c r="I1151" i="1"/>
  <c r="H1151" i="1"/>
  <c r="G1151" i="1"/>
  <c r="K1150" i="1"/>
  <c r="K1149" i="1" s="1"/>
  <c r="K1148" i="1" s="1"/>
  <c r="K1147" i="1" s="1"/>
  <c r="K1146" i="1" s="1"/>
  <c r="J1150" i="1"/>
  <c r="J1149" i="1" s="1"/>
  <c r="G1150" i="1"/>
  <c r="P1149" i="1"/>
  <c r="P1148" i="1" s="1"/>
  <c r="P1147" i="1" s="1"/>
  <c r="P1146" i="1" s="1"/>
  <c r="J1148" i="1"/>
  <c r="J1147" i="1" s="1"/>
  <c r="J1146" i="1" s="1"/>
  <c r="O1145" i="1"/>
  <c r="N1145" i="1"/>
  <c r="M1145" i="1"/>
  <c r="P1144" i="1"/>
  <c r="P1143" i="1" s="1"/>
  <c r="O1144" i="1"/>
  <c r="L1144" i="1"/>
  <c r="L1143" i="1" s="1"/>
  <c r="K1144" i="1"/>
  <c r="K1143" i="1" s="1"/>
  <c r="J1144" i="1"/>
  <c r="I1144" i="1"/>
  <c r="H1144" i="1"/>
  <c r="G1144" i="1"/>
  <c r="J1143" i="1"/>
  <c r="J1142" i="1" s="1"/>
  <c r="J1141" i="1" s="1"/>
  <c r="I1143" i="1"/>
  <c r="P1142" i="1"/>
  <c r="P1141" i="1" s="1"/>
  <c r="L1142" i="1"/>
  <c r="L1141" i="1" s="1"/>
  <c r="K1142" i="1"/>
  <c r="K1141" i="1" s="1"/>
  <c r="O1140" i="1"/>
  <c r="N1140" i="1"/>
  <c r="M1140" i="1"/>
  <c r="P1139" i="1"/>
  <c r="O1139" i="1"/>
  <c r="L1139" i="1"/>
  <c r="K1139" i="1"/>
  <c r="J1139" i="1"/>
  <c r="J1138" i="1" s="1"/>
  <c r="I1139" i="1"/>
  <c r="H1139" i="1"/>
  <c r="G1139" i="1"/>
  <c r="P1138" i="1"/>
  <c r="P1137" i="1" s="1"/>
  <c r="P1136" i="1" s="1"/>
  <c r="P1135" i="1" s="1"/>
  <c r="P1134" i="1" s="1"/>
  <c r="L1138" i="1"/>
  <c r="L1137" i="1" s="1"/>
  <c r="I1138" i="1"/>
  <c r="H1138" i="1"/>
  <c r="J1137" i="1"/>
  <c r="J1136" i="1" s="1"/>
  <c r="J1135" i="1" s="1"/>
  <c r="J1134" i="1" s="1"/>
  <c r="L1136" i="1"/>
  <c r="L1135" i="1" s="1"/>
  <c r="L1134" i="1" s="1"/>
  <c r="O1133" i="1"/>
  <c r="N1133" i="1"/>
  <c r="M1133" i="1"/>
  <c r="P1132" i="1"/>
  <c r="P1131" i="1" s="1"/>
  <c r="P1130" i="1" s="1"/>
  <c r="P1129" i="1" s="1"/>
  <c r="P1128" i="1" s="1"/>
  <c r="P1127" i="1" s="1"/>
  <c r="L1132" i="1"/>
  <c r="K1132" i="1"/>
  <c r="K1131" i="1" s="1"/>
  <c r="K1130" i="1" s="1"/>
  <c r="K1129" i="1" s="1"/>
  <c r="K1128" i="1" s="1"/>
  <c r="K1127" i="1" s="1"/>
  <c r="J1132" i="1"/>
  <c r="I1132" i="1"/>
  <c r="H1132" i="1"/>
  <c r="G1132" i="1"/>
  <c r="M1132" i="1" s="1"/>
  <c r="J1131" i="1"/>
  <c r="J1130" i="1" s="1"/>
  <c r="J1129" i="1" s="1"/>
  <c r="J1128" i="1" s="1"/>
  <c r="J1127" i="1" s="1"/>
  <c r="I1131" i="1"/>
  <c r="O1126" i="1"/>
  <c r="N1126" i="1"/>
  <c r="M1126" i="1"/>
  <c r="P1125" i="1"/>
  <c r="O1125" i="1"/>
  <c r="L1125" i="1"/>
  <c r="K1125" i="1"/>
  <c r="J1125" i="1"/>
  <c r="J1124" i="1" s="1"/>
  <c r="J1123" i="1" s="1"/>
  <c r="J1122" i="1" s="1"/>
  <c r="I1125" i="1"/>
  <c r="H1125" i="1"/>
  <c r="G1125" i="1"/>
  <c r="P1124" i="1"/>
  <c r="P1123" i="1" s="1"/>
  <c r="P1122" i="1" s="1"/>
  <c r="L1124" i="1"/>
  <c r="L1123" i="1" s="1"/>
  <c r="L1122" i="1" s="1"/>
  <c r="I1124" i="1"/>
  <c r="H1124" i="1"/>
  <c r="O1121" i="1"/>
  <c r="N1121" i="1"/>
  <c r="M1121" i="1"/>
  <c r="P1120" i="1"/>
  <c r="N1120" i="1"/>
  <c r="L1120" i="1"/>
  <c r="K1120" i="1"/>
  <c r="J1120" i="1"/>
  <c r="M1120" i="1" s="1"/>
  <c r="I1120" i="1"/>
  <c r="O1120" i="1" s="1"/>
  <c r="H1120" i="1"/>
  <c r="G1120" i="1"/>
  <c r="O1119" i="1"/>
  <c r="N1119" i="1"/>
  <c r="M1119" i="1"/>
  <c r="P1118" i="1"/>
  <c r="O1118" i="1"/>
  <c r="L1118" i="1"/>
  <c r="K1118" i="1"/>
  <c r="J1118" i="1"/>
  <c r="I1118" i="1"/>
  <c r="H1118" i="1"/>
  <c r="G1118" i="1"/>
  <c r="P1117" i="1"/>
  <c r="P1116" i="1" s="1"/>
  <c r="L1117" i="1"/>
  <c r="L1116" i="1" s="1"/>
  <c r="I1117" i="1"/>
  <c r="H1117" i="1"/>
  <c r="O1115" i="1"/>
  <c r="N1115" i="1"/>
  <c r="M1115" i="1"/>
  <c r="P1114" i="1"/>
  <c r="P1113" i="1" s="1"/>
  <c r="L1114" i="1"/>
  <c r="K1114" i="1"/>
  <c r="K1113" i="1" s="1"/>
  <c r="K1112" i="1" s="1"/>
  <c r="J1114" i="1"/>
  <c r="I1114" i="1"/>
  <c r="H1114" i="1"/>
  <c r="G1114" i="1"/>
  <c r="M1114" i="1" s="1"/>
  <c r="J1113" i="1"/>
  <c r="J1112" i="1" s="1"/>
  <c r="I1113" i="1"/>
  <c r="P1112" i="1"/>
  <c r="P1111" i="1" s="1"/>
  <c r="O1110" i="1"/>
  <c r="N1110" i="1"/>
  <c r="M1110" i="1"/>
  <c r="P1109" i="1"/>
  <c r="O1109" i="1"/>
  <c r="L1109" i="1"/>
  <c r="K1109" i="1"/>
  <c r="J1109" i="1"/>
  <c r="J1108" i="1" s="1"/>
  <c r="J1107" i="1" s="1"/>
  <c r="J1106" i="1" s="1"/>
  <c r="I1109" i="1"/>
  <c r="H1109" i="1"/>
  <c r="G1109" i="1"/>
  <c r="P1108" i="1"/>
  <c r="P1107" i="1" s="1"/>
  <c r="P1106" i="1" s="1"/>
  <c r="P1105" i="1" s="1"/>
  <c r="P1104" i="1" s="1"/>
  <c r="L1108" i="1"/>
  <c r="L1107" i="1" s="1"/>
  <c r="L1106" i="1" s="1"/>
  <c r="I1108" i="1"/>
  <c r="H1108" i="1"/>
  <c r="O1103" i="1"/>
  <c r="N1103" i="1"/>
  <c r="M1103" i="1"/>
  <c r="O1102" i="1"/>
  <c r="N1102" i="1"/>
  <c r="M1102" i="1"/>
  <c r="P1101" i="1"/>
  <c r="M1101" i="1"/>
  <c r="L1101" i="1"/>
  <c r="K1101" i="1"/>
  <c r="J1101" i="1"/>
  <c r="I1101" i="1"/>
  <c r="H1101" i="1"/>
  <c r="N1101" i="1" s="1"/>
  <c r="G1101" i="1"/>
  <c r="P1100" i="1"/>
  <c r="L1100" i="1"/>
  <c r="K1100" i="1"/>
  <c r="K1099" i="1" s="1"/>
  <c r="K1098" i="1" s="1"/>
  <c r="K1097" i="1" s="1"/>
  <c r="K1085" i="1" s="1"/>
  <c r="J1100" i="1"/>
  <c r="H1100" i="1"/>
  <c r="G1100" i="1"/>
  <c r="P1099" i="1"/>
  <c r="L1099" i="1"/>
  <c r="J1099" i="1"/>
  <c r="H1099" i="1"/>
  <c r="P1098" i="1"/>
  <c r="L1098" i="1"/>
  <c r="J1098" i="1"/>
  <c r="H1098" i="1"/>
  <c r="P1097" i="1"/>
  <c r="L1097" i="1"/>
  <c r="J1097" i="1"/>
  <c r="H1097" i="1"/>
  <c r="O1096" i="1"/>
  <c r="N1096" i="1"/>
  <c r="M1096" i="1"/>
  <c r="P1095" i="1"/>
  <c r="N1095" i="1"/>
  <c r="L1095" i="1"/>
  <c r="K1095" i="1"/>
  <c r="J1095" i="1"/>
  <c r="J1094" i="1" s="1"/>
  <c r="I1095" i="1"/>
  <c r="O1095" i="1" s="1"/>
  <c r="H1095" i="1"/>
  <c r="G1095" i="1"/>
  <c r="M1095" i="1" s="1"/>
  <c r="P1094" i="1"/>
  <c r="P1093" i="1" s="1"/>
  <c r="L1094" i="1"/>
  <c r="L1093" i="1" s="1"/>
  <c r="K1094" i="1"/>
  <c r="I1094" i="1"/>
  <c r="O1094" i="1" s="1"/>
  <c r="H1094" i="1"/>
  <c r="G1094" i="1"/>
  <c r="K1093" i="1"/>
  <c r="J1093" i="1"/>
  <c r="J1092" i="1" s="1"/>
  <c r="J1086" i="1" s="1"/>
  <c r="J1085" i="1" s="1"/>
  <c r="I1093" i="1"/>
  <c r="O1093" i="1" s="1"/>
  <c r="G1093" i="1"/>
  <c r="M1093" i="1" s="1"/>
  <c r="P1092" i="1"/>
  <c r="P1086" i="1" s="1"/>
  <c r="P1085" i="1" s="1"/>
  <c r="L1092" i="1"/>
  <c r="L1086" i="1" s="1"/>
  <c r="L1085" i="1" s="1"/>
  <c r="K1092" i="1"/>
  <c r="I1092" i="1"/>
  <c r="O1092" i="1" s="1"/>
  <c r="G1092" i="1"/>
  <c r="M1092" i="1" s="1"/>
  <c r="O1091" i="1"/>
  <c r="N1091" i="1"/>
  <c r="M1091" i="1"/>
  <c r="P1090" i="1"/>
  <c r="M1090" i="1"/>
  <c r="L1090" i="1"/>
  <c r="K1090" i="1"/>
  <c r="J1090" i="1"/>
  <c r="I1090" i="1"/>
  <c r="H1090" i="1"/>
  <c r="N1090" i="1" s="1"/>
  <c r="G1090" i="1"/>
  <c r="P1089" i="1"/>
  <c r="L1089" i="1"/>
  <c r="K1089" i="1"/>
  <c r="K1088" i="1" s="1"/>
  <c r="K1087" i="1" s="1"/>
  <c r="K1086" i="1" s="1"/>
  <c r="J1089" i="1"/>
  <c r="H1089" i="1"/>
  <c r="G1089" i="1"/>
  <c r="P1088" i="1"/>
  <c r="L1088" i="1"/>
  <c r="J1088" i="1"/>
  <c r="H1088" i="1"/>
  <c r="P1087" i="1"/>
  <c r="L1087" i="1"/>
  <c r="J1087" i="1"/>
  <c r="H1087" i="1"/>
  <c r="O1084" i="1"/>
  <c r="N1084" i="1"/>
  <c r="M1084" i="1"/>
  <c r="O1083" i="1"/>
  <c r="N1083" i="1"/>
  <c r="M1083" i="1"/>
  <c r="P1082" i="1"/>
  <c r="O1082" i="1"/>
  <c r="L1082" i="1"/>
  <c r="K1082" i="1"/>
  <c r="K1079" i="1" s="1"/>
  <c r="K1078" i="1" s="1"/>
  <c r="K1077" i="1" s="1"/>
  <c r="J1082" i="1"/>
  <c r="I1082" i="1"/>
  <c r="H1082" i="1"/>
  <c r="G1082" i="1"/>
  <c r="O1081" i="1"/>
  <c r="N1081" i="1"/>
  <c r="M1081" i="1"/>
  <c r="P1080" i="1"/>
  <c r="P1079" i="1" s="1"/>
  <c r="P1078" i="1" s="1"/>
  <c r="P1077" i="1" s="1"/>
  <c r="L1080" i="1"/>
  <c r="L1079" i="1" s="1"/>
  <c r="L1078" i="1" s="1"/>
  <c r="L1077" i="1" s="1"/>
  <c r="K1080" i="1"/>
  <c r="J1080" i="1"/>
  <c r="I1080" i="1"/>
  <c r="O1080" i="1" s="1"/>
  <c r="H1080" i="1"/>
  <c r="G1080" i="1"/>
  <c r="M1080" i="1" s="1"/>
  <c r="J1079" i="1"/>
  <c r="J1078" i="1" s="1"/>
  <c r="J1077" i="1" s="1"/>
  <c r="I1079" i="1"/>
  <c r="O1079" i="1" s="1"/>
  <c r="I1078" i="1"/>
  <c r="I1077" i="1"/>
  <c r="O1076" i="1"/>
  <c r="N1076" i="1"/>
  <c r="M1076" i="1"/>
  <c r="O1075" i="1"/>
  <c r="N1075" i="1"/>
  <c r="M1075" i="1"/>
  <c r="P1074" i="1"/>
  <c r="N1074" i="1"/>
  <c r="L1074" i="1"/>
  <c r="K1074" i="1"/>
  <c r="J1074" i="1"/>
  <c r="J1071" i="1" s="1"/>
  <c r="J1070" i="1" s="1"/>
  <c r="J1069" i="1" s="1"/>
  <c r="J1068" i="1" s="1"/>
  <c r="I1074" i="1"/>
  <c r="O1074" i="1" s="1"/>
  <c r="H1074" i="1"/>
  <c r="G1074" i="1"/>
  <c r="M1074" i="1" s="1"/>
  <c r="O1073" i="1"/>
  <c r="N1073" i="1"/>
  <c r="M1073" i="1"/>
  <c r="P1072" i="1"/>
  <c r="O1072" i="1"/>
  <c r="L1072" i="1"/>
  <c r="K1072" i="1"/>
  <c r="K1071" i="1" s="1"/>
  <c r="J1072" i="1"/>
  <c r="I1072" i="1"/>
  <c r="H1072" i="1"/>
  <c r="N1072" i="1" s="1"/>
  <c r="G1072" i="1"/>
  <c r="P1071" i="1"/>
  <c r="P1070" i="1" s="1"/>
  <c r="P1069" i="1" s="1"/>
  <c r="P1068" i="1" s="1"/>
  <c r="L1071" i="1"/>
  <c r="L1070" i="1" s="1"/>
  <c r="L1069" i="1" s="1"/>
  <c r="L1068" i="1" s="1"/>
  <c r="I1071" i="1"/>
  <c r="H1071" i="1"/>
  <c r="K1070" i="1"/>
  <c r="K1069" i="1" s="1"/>
  <c r="K1068" i="1" s="1"/>
  <c r="K1067" i="1" s="1"/>
  <c r="O1066" i="1"/>
  <c r="N1066" i="1"/>
  <c r="M1066" i="1"/>
  <c r="P1065" i="1"/>
  <c r="N1065" i="1"/>
  <c r="L1065" i="1"/>
  <c r="K1065" i="1"/>
  <c r="J1065" i="1"/>
  <c r="J1057" i="1" s="1"/>
  <c r="J1056" i="1" s="1"/>
  <c r="J1055" i="1" s="1"/>
  <c r="J1054" i="1" s="1"/>
  <c r="I1065" i="1"/>
  <c r="O1065" i="1" s="1"/>
  <c r="H1065" i="1"/>
  <c r="G1065" i="1"/>
  <c r="O1064" i="1"/>
  <c r="N1064" i="1"/>
  <c r="M1064" i="1"/>
  <c r="P1063" i="1"/>
  <c r="O1063" i="1"/>
  <c r="L1063" i="1"/>
  <c r="K1063" i="1"/>
  <c r="J1063" i="1"/>
  <c r="I1063" i="1"/>
  <c r="H1063" i="1"/>
  <c r="G1063" i="1"/>
  <c r="O1062" i="1"/>
  <c r="N1062" i="1"/>
  <c r="M1062" i="1"/>
  <c r="P1061" i="1"/>
  <c r="L1061" i="1"/>
  <c r="O1061" i="1" s="1"/>
  <c r="K1061" i="1"/>
  <c r="J1061" i="1"/>
  <c r="I1061" i="1"/>
  <c r="H1061" i="1"/>
  <c r="N1061" i="1" s="1"/>
  <c r="G1061" i="1"/>
  <c r="M1061" i="1" s="1"/>
  <c r="O1060" i="1"/>
  <c r="N1060" i="1"/>
  <c r="M1060" i="1"/>
  <c r="O1059" i="1"/>
  <c r="N1059" i="1"/>
  <c r="M1059" i="1"/>
  <c r="P1058" i="1"/>
  <c r="L1058" i="1"/>
  <c r="L1057" i="1" s="1"/>
  <c r="L1056" i="1" s="1"/>
  <c r="L1055" i="1" s="1"/>
  <c r="L1054" i="1" s="1"/>
  <c r="L1041" i="1" s="1"/>
  <c r="K1058" i="1"/>
  <c r="J1058" i="1"/>
  <c r="I1058" i="1"/>
  <c r="H1058" i="1"/>
  <c r="G1058" i="1"/>
  <c r="M1058" i="1" s="1"/>
  <c r="I1057" i="1"/>
  <c r="O1057" i="1" s="1"/>
  <c r="O1053" i="1"/>
  <c r="N1053" i="1"/>
  <c r="M1053" i="1"/>
  <c r="O1052" i="1"/>
  <c r="N1052" i="1"/>
  <c r="M1052" i="1"/>
  <c r="P1051" i="1"/>
  <c r="P1050" i="1" s="1"/>
  <c r="L1051" i="1"/>
  <c r="L1050" i="1" s="1"/>
  <c r="K1051" i="1"/>
  <c r="J1051" i="1"/>
  <c r="I1051" i="1"/>
  <c r="H1051" i="1"/>
  <c r="G1051" i="1"/>
  <c r="M1051" i="1" s="1"/>
  <c r="K1050" i="1"/>
  <c r="J1050" i="1"/>
  <c r="J1049" i="1" s="1"/>
  <c r="I1050" i="1"/>
  <c r="G1050" i="1"/>
  <c r="P1049" i="1"/>
  <c r="L1049" i="1"/>
  <c r="K1049" i="1"/>
  <c r="I1049" i="1"/>
  <c r="G1049" i="1"/>
  <c r="M1049" i="1" s="1"/>
  <c r="O1048" i="1"/>
  <c r="N1048" i="1"/>
  <c r="M1048" i="1"/>
  <c r="O1047" i="1"/>
  <c r="N1047" i="1"/>
  <c r="M1047" i="1"/>
  <c r="P1046" i="1"/>
  <c r="P1045" i="1" s="1"/>
  <c r="L1046" i="1"/>
  <c r="L1045" i="1" s="1"/>
  <c r="K1046" i="1"/>
  <c r="J1046" i="1"/>
  <c r="I1046" i="1"/>
  <c r="H1046" i="1"/>
  <c r="G1046" i="1"/>
  <c r="M1046" i="1" s="1"/>
  <c r="K1045" i="1"/>
  <c r="J1045" i="1"/>
  <c r="I1045" i="1"/>
  <c r="G1045" i="1"/>
  <c r="P1044" i="1"/>
  <c r="P1043" i="1" s="1"/>
  <c r="L1044" i="1"/>
  <c r="L1043" i="1" s="1"/>
  <c r="L1042" i="1" s="1"/>
  <c r="K1044" i="1"/>
  <c r="K1043" i="1" s="1"/>
  <c r="K1042" i="1" s="1"/>
  <c r="G1044" i="1"/>
  <c r="P1042" i="1"/>
  <c r="O1039" i="1"/>
  <c r="N1039" i="1"/>
  <c r="M1039" i="1"/>
  <c r="P1038" i="1"/>
  <c r="M1038" i="1"/>
  <c r="L1038" i="1"/>
  <c r="K1038" i="1"/>
  <c r="J1038" i="1"/>
  <c r="I1038" i="1"/>
  <c r="H1038" i="1"/>
  <c r="N1038" i="1" s="1"/>
  <c r="G1038" i="1"/>
  <c r="P1037" i="1"/>
  <c r="L1037" i="1"/>
  <c r="K1037" i="1"/>
  <c r="K1036" i="1" s="1"/>
  <c r="J1037" i="1"/>
  <c r="J1036" i="1" s="1"/>
  <c r="J1035" i="1" s="1"/>
  <c r="J1034" i="1" s="1"/>
  <c r="J1033" i="1" s="1"/>
  <c r="G1037" i="1"/>
  <c r="P1036" i="1"/>
  <c r="P1035" i="1" s="1"/>
  <c r="P1034" i="1" s="1"/>
  <c r="P1033" i="1" s="1"/>
  <c r="L1036" i="1"/>
  <c r="L1035" i="1" s="1"/>
  <c r="L1034" i="1" s="1"/>
  <c r="L1033" i="1" s="1"/>
  <c r="K1035" i="1"/>
  <c r="K1034" i="1" s="1"/>
  <c r="K1033" i="1" s="1"/>
  <c r="O1032" i="1"/>
  <c r="N1032" i="1"/>
  <c r="M1032" i="1"/>
  <c r="P1031" i="1"/>
  <c r="P1030" i="1" s="1"/>
  <c r="L1031" i="1"/>
  <c r="K1031" i="1"/>
  <c r="K1030" i="1" s="1"/>
  <c r="K1029" i="1" s="1"/>
  <c r="K1028" i="1" s="1"/>
  <c r="K1027" i="1" s="1"/>
  <c r="K1026" i="1" s="1"/>
  <c r="J1031" i="1"/>
  <c r="I1031" i="1"/>
  <c r="H1031" i="1"/>
  <c r="G1031" i="1"/>
  <c r="M1031" i="1" s="1"/>
  <c r="J1030" i="1"/>
  <c r="J1029" i="1" s="1"/>
  <c r="I1030" i="1"/>
  <c r="P1029" i="1"/>
  <c r="P1028" i="1" s="1"/>
  <c r="P1027" i="1" s="1"/>
  <c r="P1026" i="1" s="1"/>
  <c r="J1028" i="1"/>
  <c r="J1027" i="1" s="1"/>
  <c r="J1026" i="1" s="1"/>
  <c r="O1025" i="1"/>
  <c r="N1025" i="1"/>
  <c r="M1025" i="1"/>
  <c r="P1024" i="1"/>
  <c r="O1024" i="1"/>
  <c r="L1024" i="1"/>
  <c r="K1024" i="1"/>
  <c r="K1023" i="1" s="1"/>
  <c r="K1022" i="1" s="1"/>
  <c r="J1024" i="1"/>
  <c r="I1024" i="1"/>
  <c r="H1024" i="1"/>
  <c r="G1024" i="1"/>
  <c r="P1023" i="1"/>
  <c r="L1023" i="1"/>
  <c r="J1023" i="1"/>
  <c r="I1023" i="1"/>
  <c r="H1023" i="1"/>
  <c r="P1022" i="1"/>
  <c r="L1022" i="1"/>
  <c r="J1022" i="1"/>
  <c r="H1022" i="1"/>
  <c r="P1021" i="1"/>
  <c r="L1021" i="1"/>
  <c r="J1021" i="1"/>
  <c r="H1021" i="1"/>
  <c r="O1020" i="1"/>
  <c r="N1020" i="1"/>
  <c r="M1020" i="1"/>
  <c r="P1019" i="1"/>
  <c r="N1019" i="1"/>
  <c r="L1019" i="1"/>
  <c r="K1019" i="1"/>
  <c r="J1019" i="1"/>
  <c r="J1018" i="1" s="1"/>
  <c r="I1019" i="1"/>
  <c r="O1019" i="1" s="1"/>
  <c r="H1019" i="1"/>
  <c r="G1019" i="1"/>
  <c r="M1019" i="1" s="1"/>
  <c r="P1018" i="1"/>
  <c r="P1017" i="1" s="1"/>
  <c r="L1018" i="1"/>
  <c r="L1017" i="1" s="1"/>
  <c r="L1016" i="1" s="1"/>
  <c r="L1015" i="1" s="1"/>
  <c r="L1014" i="1" s="1"/>
  <c r="K1018" i="1"/>
  <c r="I1018" i="1"/>
  <c r="H1018" i="1"/>
  <c r="G1018" i="1"/>
  <c r="M1018" i="1" s="1"/>
  <c r="K1017" i="1"/>
  <c r="J1017" i="1"/>
  <c r="J1016" i="1" s="1"/>
  <c r="I1017" i="1"/>
  <c r="O1017" i="1" s="1"/>
  <c r="G1017" i="1"/>
  <c r="M1017" i="1" s="1"/>
  <c r="P1016" i="1"/>
  <c r="P1015" i="1" s="1"/>
  <c r="K1016" i="1"/>
  <c r="I1016" i="1"/>
  <c r="G1016" i="1"/>
  <c r="M1016" i="1" s="1"/>
  <c r="J1015" i="1"/>
  <c r="J1014" i="1" s="1"/>
  <c r="P1014" i="1"/>
  <c r="O1013" i="1"/>
  <c r="N1013" i="1"/>
  <c r="M1013" i="1"/>
  <c r="P1012" i="1"/>
  <c r="M1012" i="1"/>
  <c r="L1012" i="1"/>
  <c r="K1012" i="1"/>
  <c r="J1012" i="1"/>
  <c r="I1012" i="1"/>
  <c r="H1012" i="1"/>
  <c r="N1012" i="1" s="1"/>
  <c r="G1012" i="1"/>
  <c r="P1011" i="1"/>
  <c r="L1011" i="1"/>
  <c r="K1011" i="1"/>
  <c r="K1010" i="1" s="1"/>
  <c r="J1011" i="1"/>
  <c r="H1011" i="1"/>
  <c r="N1011" i="1" s="1"/>
  <c r="G1011" i="1"/>
  <c r="P1010" i="1"/>
  <c r="L1010" i="1"/>
  <c r="J1010" i="1"/>
  <c r="H1010" i="1"/>
  <c r="N1010" i="1" s="1"/>
  <c r="P1009" i="1"/>
  <c r="L1009" i="1"/>
  <c r="K1009" i="1"/>
  <c r="K1008" i="1" s="1"/>
  <c r="K1007" i="1" s="1"/>
  <c r="J1009" i="1"/>
  <c r="H1009" i="1"/>
  <c r="P1008" i="1"/>
  <c r="L1008" i="1"/>
  <c r="J1008" i="1"/>
  <c r="H1008" i="1"/>
  <c r="P1007" i="1"/>
  <c r="L1007" i="1"/>
  <c r="J1007" i="1"/>
  <c r="H1007" i="1"/>
  <c r="O1006" i="1"/>
  <c r="N1006" i="1"/>
  <c r="M1006" i="1"/>
  <c r="P1005" i="1"/>
  <c r="P1004" i="1" s="1"/>
  <c r="P1003" i="1" s="1"/>
  <c r="P1002" i="1" s="1"/>
  <c r="L1005" i="1"/>
  <c r="L1004" i="1" s="1"/>
  <c r="K1005" i="1"/>
  <c r="J1005" i="1"/>
  <c r="I1005" i="1"/>
  <c r="O1005" i="1" s="1"/>
  <c r="H1005" i="1"/>
  <c r="G1005" i="1"/>
  <c r="M1005" i="1" s="1"/>
  <c r="K1004" i="1"/>
  <c r="J1004" i="1"/>
  <c r="J1003" i="1" s="1"/>
  <c r="I1004" i="1"/>
  <c r="G1004" i="1"/>
  <c r="L1003" i="1"/>
  <c r="L1002" i="1" s="1"/>
  <c r="K1003" i="1"/>
  <c r="I1003" i="1"/>
  <c r="G1003" i="1"/>
  <c r="M1003" i="1" s="1"/>
  <c r="K1002" i="1"/>
  <c r="J1002" i="1"/>
  <c r="I1002" i="1"/>
  <c r="O1002" i="1" s="1"/>
  <c r="G1002" i="1"/>
  <c r="O1001" i="1"/>
  <c r="N1001" i="1"/>
  <c r="M1001" i="1"/>
  <c r="P1000" i="1"/>
  <c r="O1000" i="1"/>
  <c r="L1000" i="1"/>
  <c r="K1000" i="1"/>
  <c r="J1000" i="1"/>
  <c r="I1000" i="1"/>
  <c r="H1000" i="1"/>
  <c r="G1000" i="1"/>
  <c r="O999" i="1"/>
  <c r="N999" i="1"/>
  <c r="M999" i="1"/>
  <c r="P998" i="1"/>
  <c r="P997" i="1" s="1"/>
  <c r="P996" i="1" s="1"/>
  <c r="L998" i="1"/>
  <c r="L997" i="1" s="1"/>
  <c r="K998" i="1"/>
  <c r="J998" i="1"/>
  <c r="I998" i="1"/>
  <c r="O998" i="1" s="1"/>
  <c r="H998" i="1"/>
  <c r="G998" i="1"/>
  <c r="M998" i="1" s="1"/>
  <c r="J997" i="1"/>
  <c r="J996" i="1" s="1"/>
  <c r="I997" i="1"/>
  <c r="O997" i="1" s="1"/>
  <c r="L996" i="1"/>
  <c r="I996" i="1"/>
  <c r="O995" i="1"/>
  <c r="N995" i="1"/>
  <c r="M995" i="1"/>
  <c r="P994" i="1"/>
  <c r="M994" i="1"/>
  <c r="L994" i="1"/>
  <c r="K994" i="1"/>
  <c r="N994" i="1" s="1"/>
  <c r="J994" i="1"/>
  <c r="J993" i="1" s="1"/>
  <c r="J992" i="1" s="1"/>
  <c r="I994" i="1"/>
  <c r="H994" i="1"/>
  <c r="G994" i="1"/>
  <c r="P993" i="1"/>
  <c r="P992" i="1" s="1"/>
  <c r="L993" i="1"/>
  <c r="L992" i="1" s="1"/>
  <c r="L991" i="1" s="1"/>
  <c r="L985" i="1" s="1"/>
  <c r="L984" i="1" s="1"/>
  <c r="K993" i="1"/>
  <c r="K992" i="1" s="1"/>
  <c r="H993" i="1"/>
  <c r="G993" i="1"/>
  <c r="O990" i="1"/>
  <c r="N990" i="1"/>
  <c r="M990" i="1"/>
  <c r="P989" i="1"/>
  <c r="P988" i="1" s="1"/>
  <c r="P987" i="1" s="1"/>
  <c r="P986" i="1" s="1"/>
  <c r="L989" i="1"/>
  <c r="L988" i="1" s="1"/>
  <c r="K989" i="1"/>
  <c r="J989" i="1"/>
  <c r="I989" i="1"/>
  <c r="O989" i="1" s="1"/>
  <c r="H989" i="1"/>
  <c r="G989" i="1"/>
  <c r="M989" i="1" s="1"/>
  <c r="K988" i="1"/>
  <c r="J988" i="1"/>
  <c r="J987" i="1" s="1"/>
  <c r="I988" i="1"/>
  <c r="G988" i="1"/>
  <c r="L987" i="1"/>
  <c r="L986" i="1" s="1"/>
  <c r="K987" i="1"/>
  <c r="I987" i="1"/>
  <c r="G987" i="1"/>
  <c r="M987" i="1" s="1"/>
  <c r="K986" i="1"/>
  <c r="J986" i="1"/>
  <c r="I986" i="1"/>
  <c r="O986" i="1" s="1"/>
  <c r="G986" i="1"/>
  <c r="O983" i="1"/>
  <c r="N983" i="1"/>
  <c r="M983" i="1"/>
  <c r="P982" i="1"/>
  <c r="O982" i="1"/>
  <c r="L982" i="1"/>
  <c r="K982" i="1"/>
  <c r="K981" i="1" s="1"/>
  <c r="J982" i="1"/>
  <c r="I982" i="1"/>
  <c r="H982" i="1"/>
  <c r="N982" i="1" s="1"/>
  <c r="G982" i="1"/>
  <c r="P981" i="1"/>
  <c r="L981" i="1"/>
  <c r="J981" i="1"/>
  <c r="I981" i="1"/>
  <c r="H981" i="1"/>
  <c r="N981" i="1" s="1"/>
  <c r="P980" i="1"/>
  <c r="L980" i="1"/>
  <c r="K980" i="1"/>
  <c r="K979" i="1" s="1"/>
  <c r="K978" i="1" s="1"/>
  <c r="N978" i="1" s="1"/>
  <c r="J980" i="1"/>
  <c r="H980" i="1"/>
  <c r="P979" i="1"/>
  <c r="L979" i="1"/>
  <c r="J979" i="1"/>
  <c r="H979" i="1"/>
  <c r="P978" i="1"/>
  <c r="L978" i="1"/>
  <c r="J978" i="1"/>
  <c r="H978" i="1"/>
  <c r="O977" i="1"/>
  <c r="N977" i="1"/>
  <c r="M977" i="1"/>
  <c r="P976" i="1"/>
  <c r="P975" i="1" s="1"/>
  <c r="L976" i="1"/>
  <c r="L975" i="1" s="1"/>
  <c r="K976" i="1"/>
  <c r="J976" i="1"/>
  <c r="I976" i="1"/>
  <c r="O976" i="1" s="1"/>
  <c r="H976" i="1"/>
  <c r="G976" i="1"/>
  <c r="M976" i="1" s="1"/>
  <c r="K975" i="1"/>
  <c r="J975" i="1"/>
  <c r="I975" i="1"/>
  <c r="G975" i="1"/>
  <c r="P974" i="1"/>
  <c r="P973" i="1" s="1"/>
  <c r="L974" i="1"/>
  <c r="L973" i="1" s="1"/>
  <c r="K974" i="1"/>
  <c r="I974" i="1"/>
  <c r="G974" i="1"/>
  <c r="K973" i="1"/>
  <c r="I973" i="1"/>
  <c r="O973" i="1" s="1"/>
  <c r="G973" i="1"/>
  <c r="O972" i="1"/>
  <c r="N972" i="1"/>
  <c r="M972" i="1"/>
  <c r="P971" i="1"/>
  <c r="O971" i="1"/>
  <c r="L971" i="1"/>
  <c r="K971" i="1"/>
  <c r="J971" i="1"/>
  <c r="J970" i="1" s="1"/>
  <c r="J969" i="1" s="1"/>
  <c r="J968" i="1" s="1"/>
  <c r="I971" i="1"/>
  <c r="H971" i="1"/>
  <c r="G971" i="1"/>
  <c r="P970" i="1"/>
  <c r="P969" i="1" s="1"/>
  <c r="P968" i="1" s="1"/>
  <c r="L970" i="1"/>
  <c r="L969" i="1" s="1"/>
  <c r="L968" i="1" s="1"/>
  <c r="L967" i="1" s="1"/>
  <c r="L966" i="1" s="1"/>
  <c r="I970" i="1"/>
  <c r="H970" i="1"/>
  <c r="O965" i="1"/>
  <c r="N965" i="1"/>
  <c r="M965" i="1"/>
  <c r="O964" i="1"/>
  <c r="N964" i="1"/>
  <c r="M964" i="1"/>
  <c r="P963" i="1"/>
  <c r="M963" i="1"/>
  <c r="L963" i="1"/>
  <c r="K963" i="1"/>
  <c r="J963" i="1"/>
  <c r="I963" i="1"/>
  <c r="O963" i="1" s="1"/>
  <c r="H963" i="1"/>
  <c r="N963" i="1" s="1"/>
  <c r="G963" i="1"/>
  <c r="O962" i="1"/>
  <c r="N962" i="1"/>
  <c r="M962" i="1"/>
  <c r="P961" i="1"/>
  <c r="N961" i="1"/>
  <c r="L961" i="1"/>
  <c r="K961" i="1"/>
  <c r="J961" i="1"/>
  <c r="I961" i="1"/>
  <c r="O961" i="1" s="1"/>
  <c r="H961" i="1"/>
  <c r="G961" i="1"/>
  <c r="P960" i="1"/>
  <c r="P959" i="1" s="1"/>
  <c r="P958" i="1" s="1"/>
  <c r="L960" i="1"/>
  <c r="L959" i="1" s="1"/>
  <c r="K960" i="1"/>
  <c r="H960" i="1"/>
  <c r="G960" i="1"/>
  <c r="K959" i="1"/>
  <c r="G959" i="1"/>
  <c r="L958" i="1"/>
  <c r="K958" i="1"/>
  <c r="G958" i="1"/>
  <c r="O957" i="1"/>
  <c r="N957" i="1"/>
  <c r="M957" i="1"/>
  <c r="O956" i="1"/>
  <c r="N956" i="1"/>
  <c r="M956" i="1"/>
  <c r="P955" i="1"/>
  <c r="L955" i="1"/>
  <c r="K955" i="1"/>
  <c r="J955" i="1"/>
  <c r="I955" i="1"/>
  <c r="O955" i="1" s="1"/>
  <c r="H955" i="1"/>
  <c r="N955" i="1" s="1"/>
  <c r="G955" i="1"/>
  <c r="M955" i="1" s="1"/>
  <c r="O954" i="1"/>
  <c r="N954" i="1"/>
  <c r="M954" i="1"/>
  <c r="P953" i="1"/>
  <c r="P952" i="1" s="1"/>
  <c r="P951" i="1" s="1"/>
  <c r="P950" i="1" s="1"/>
  <c r="P949" i="1" s="1"/>
  <c r="P948" i="1" s="1"/>
  <c r="M953" i="1"/>
  <c r="L953" i="1"/>
  <c r="L952" i="1" s="1"/>
  <c r="L951" i="1" s="1"/>
  <c r="L950" i="1" s="1"/>
  <c r="L949" i="1" s="1"/>
  <c r="K953" i="1"/>
  <c r="J953" i="1"/>
  <c r="I953" i="1"/>
  <c r="H953" i="1"/>
  <c r="N953" i="1" s="1"/>
  <c r="G953" i="1"/>
  <c r="K952" i="1"/>
  <c r="K951" i="1" s="1"/>
  <c r="J952" i="1"/>
  <c r="G952" i="1"/>
  <c r="J951" i="1"/>
  <c r="K950" i="1"/>
  <c r="K949" i="1" s="1"/>
  <c r="K948" i="1" s="1"/>
  <c r="J950" i="1"/>
  <c r="J949" i="1"/>
  <c r="O947" i="1"/>
  <c r="N947" i="1"/>
  <c r="M947" i="1"/>
  <c r="P946" i="1"/>
  <c r="P938" i="1" s="1"/>
  <c r="P937" i="1" s="1"/>
  <c r="P936" i="1" s="1"/>
  <c r="P935" i="1" s="1"/>
  <c r="L946" i="1"/>
  <c r="K946" i="1"/>
  <c r="J946" i="1"/>
  <c r="I946" i="1"/>
  <c r="O946" i="1" s="1"/>
  <c r="H946" i="1"/>
  <c r="N946" i="1" s="1"/>
  <c r="G946" i="1"/>
  <c r="M946" i="1" s="1"/>
  <c r="O945" i="1"/>
  <c r="N945" i="1"/>
  <c r="M945" i="1"/>
  <c r="P944" i="1"/>
  <c r="M944" i="1"/>
  <c r="L944" i="1"/>
  <c r="K944" i="1"/>
  <c r="J944" i="1"/>
  <c r="I944" i="1"/>
  <c r="H944" i="1"/>
  <c r="N944" i="1" s="1"/>
  <c r="G944" i="1"/>
  <c r="O943" i="1"/>
  <c r="N943" i="1"/>
  <c r="M943" i="1"/>
  <c r="P942" i="1"/>
  <c r="N942" i="1"/>
  <c r="L942" i="1"/>
  <c r="K942" i="1"/>
  <c r="J942" i="1"/>
  <c r="I942" i="1"/>
  <c r="O942" i="1" s="1"/>
  <c r="H942" i="1"/>
  <c r="G942" i="1"/>
  <c r="M942" i="1" s="1"/>
  <c r="O941" i="1"/>
  <c r="N941" i="1"/>
  <c r="M941" i="1"/>
  <c r="O940" i="1"/>
  <c r="N940" i="1"/>
  <c r="M940" i="1"/>
  <c r="P939" i="1"/>
  <c r="N939" i="1"/>
  <c r="L939" i="1"/>
  <c r="K939" i="1"/>
  <c r="J939" i="1"/>
  <c r="I939" i="1"/>
  <c r="O939" i="1" s="1"/>
  <c r="H939" i="1"/>
  <c r="G939" i="1"/>
  <c r="M939" i="1" s="1"/>
  <c r="L938" i="1"/>
  <c r="L937" i="1" s="1"/>
  <c r="K938" i="1"/>
  <c r="G938" i="1"/>
  <c r="K937" i="1"/>
  <c r="L936" i="1"/>
  <c r="L935" i="1" s="1"/>
  <c r="K936" i="1"/>
  <c r="K935" i="1" s="1"/>
  <c r="K922" i="1" s="1"/>
  <c r="O934" i="1"/>
  <c r="N934" i="1"/>
  <c r="M934" i="1"/>
  <c r="O933" i="1"/>
  <c r="N933" i="1"/>
  <c r="M933" i="1"/>
  <c r="P932" i="1"/>
  <c r="N932" i="1"/>
  <c r="L932" i="1"/>
  <c r="K932" i="1"/>
  <c r="J932" i="1"/>
  <c r="I932" i="1"/>
  <c r="O932" i="1" s="1"/>
  <c r="H932" i="1"/>
  <c r="G932" i="1"/>
  <c r="P931" i="1"/>
  <c r="P930" i="1" s="1"/>
  <c r="L931" i="1"/>
  <c r="K931" i="1"/>
  <c r="I931" i="1"/>
  <c r="H931" i="1"/>
  <c r="G931" i="1"/>
  <c r="K930" i="1"/>
  <c r="I930" i="1"/>
  <c r="G930" i="1"/>
  <c r="O929" i="1"/>
  <c r="N929" i="1"/>
  <c r="M929" i="1"/>
  <c r="O928" i="1"/>
  <c r="N928" i="1"/>
  <c r="M928" i="1"/>
  <c r="P927" i="1"/>
  <c r="N927" i="1"/>
  <c r="L927" i="1"/>
  <c r="K927" i="1"/>
  <c r="J927" i="1"/>
  <c r="J926" i="1" s="1"/>
  <c r="J925" i="1" s="1"/>
  <c r="J924" i="1" s="1"/>
  <c r="I927" i="1"/>
  <c r="O927" i="1" s="1"/>
  <c r="H927" i="1"/>
  <c r="G927" i="1"/>
  <c r="P926" i="1"/>
  <c r="P925" i="1" s="1"/>
  <c r="P924" i="1" s="1"/>
  <c r="P923" i="1" s="1"/>
  <c r="L926" i="1"/>
  <c r="L925" i="1" s="1"/>
  <c r="L924" i="1" s="1"/>
  <c r="K926" i="1"/>
  <c r="I926" i="1"/>
  <c r="H926" i="1"/>
  <c r="G926" i="1"/>
  <c r="K925" i="1"/>
  <c r="I925" i="1"/>
  <c r="O925" i="1" s="1"/>
  <c r="K924" i="1"/>
  <c r="K923" i="1"/>
  <c r="O920" i="1"/>
  <c r="N920" i="1"/>
  <c r="M920" i="1"/>
  <c r="P919" i="1"/>
  <c r="O919" i="1"/>
  <c r="L919" i="1"/>
  <c r="K919" i="1"/>
  <c r="K918" i="1" s="1"/>
  <c r="K917" i="1" s="1"/>
  <c r="K916" i="1" s="1"/>
  <c r="K915" i="1" s="1"/>
  <c r="K914" i="1" s="1"/>
  <c r="J919" i="1"/>
  <c r="I919" i="1"/>
  <c r="H919" i="1"/>
  <c r="G919" i="1"/>
  <c r="P918" i="1"/>
  <c r="L918" i="1"/>
  <c r="J918" i="1"/>
  <c r="I918" i="1"/>
  <c r="H918" i="1"/>
  <c r="P917" i="1"/>
  <c r="L917" i="1"/>
  <c r="J917" i="1"/>
  <c r="H917" i="1"/>
  <c r="P916" i="1"/>
  <c r="L916" i="1"/>
  <c r="J916" i="1"/>
  <c r="H916" i="1"/>
  <c r="P915" i="1"/>
  <c r="L915" i="1"/>
  <c r="J915" i="1"/>
  <c r="H915" i="1"/>
  <c r="P914" i="1"/>
  <c r="L914" i="1"/>
  <c r="J914" i="1"/>
  <c r="H914" i="1"/>
  <c r="O913" i="1"/>
  <c r="N913" i="1"/>
  <c r="M913" i="1"/>
  <c r="P912" i="1"/>
  <c r="N912" i="1"/>
  <c r="L912" i="1"/>
  <c r="K912" i="1"/>
  <c r="J912" i="1"/>
  <c r="J911" i="1" s="1"/>
  <c r="J910" i="1" s="1"/>
  <c r="J909" i="1" s="1"/>
  <c r="J908" i="1" s="1"/>
  <c r="J907" i="1" s="1"/>
  <c r="I912" i="1"/>
  <c r="O912" i="1" s="1"/>
  <c r="H912" i="1"/>
  <c r="G912" i="1"/>
  <c r="P911" i="1"/>
  <c r="P910" i="1" s="1"/>
  <c r="P909" i="1" s="1"/>
  <c r="P908" i="1" s="1"/>
  <c r="P907" i="1" s="1"/>
  <c r="L911" i="1"/>
  <c r="L910" i="1" s="1"/>
  <c r="K911" i="1"/>
  <c r="I911" i="1"/>
  <c r="H911" i="1"/>
  <c r="G911" i="1"/>
  <c r="K910" i="1"/>
  <c r="I910" i="1"/>
  <c r="O910" i="1" s="1"/>
  <c r="G910" i="1"/>
  <c r="L909" i="1"/>
  <c r="L908" i="1" s="1"/>
  <c r="L907" i="1" s="1"/>
  <c r="K909" i="1"/>
  <c r="I909" i="1"/>
  <c r="G909" i="1"/>
  <c r="K908" i="1"/>
  <c r="I908" i="1"/>
  <c r="G908" i="1"/>
  <c r="K907" i="1"/>
  <c r="I907" i="1"/>
  <c r="G907" i="1"/>
  <c r="O906" i="1"/>
  <c r="N906" i="1"/>
  <c r="M906" i="1"/>
  <c r="P905" i="1"/>
  <c r="M905" i="1"/>
  <c r="L905" i="1"/>
  <c r="K905" i="1"/>
  <c r="J905" i="1"/>
  <c r="I905" i="1"/>
  <c r="H905" i="1"/>
  <c r="N905" i="1" s="1"/>
  <c r="G905" i="1"/>
  <c r="P904" i="1"/>
  <c r="L904" i="1"/>
  <c r="K904" i="1"/>
  <c r="K903" i="1" s="1"/>
  <c r="J904" i="1"/>
  <c r="J903" i="1" s="1"/>
  <c r="J902" i="1" s="1"/>
  <c r="G904" i="1"/>
  <c r="P903" i="1"/>
  <c r="P902" i="1" s="1"/>
  <c r="P896" i="1" s="1"/>
  <c r="P895" i="1" s="1"/>
  <c r="L903" i="1"/>
  <c r="L902" i="1" s="1"/>
  <c r="K902" i="1"/>
  <c r="K896" i="1" s="1"/>
  <c r="K895" i="1" s="1"/>
  <c r="O901" i="1"/>
  <c r="N901" i="1"/>
  <c r="M901" i="1"/>
  <c r="P900" i="1"/>
  <c r="P899" i="1" s="1"/>
  <c r="L900" i="1"/>
  <c r="L899" i="1" s="1"/>
  <c r="L898" i="1" s="1"/>
  <c r="K900" i="1"/>
  <c r="J900" i="1"/>
  <c r="I900" i="1"/>
  <c r="H900" i="1"/>
  <c r="G900" i="1"/>
  <c r="M900" i="1" s="1"/>
  <c r="K899" i="1"/>
  <c r="J899" i="1"/>
  <c r="J898" i="1" s="1"/>
  <c r="J897" i="1" s="1"/>
  <c r="J896" i="1" s="1"/>
  <c r="J895" i="1" s="1"/>
  <c r="I899" i="1"/>
  <c r="G899" i="1"/>
  <c r="P898" i="1"/>
  <c r="P897" i="1" s="1"/>
  <c r="K898" i="1"/>
  <c r="I898" i="1"/>
  <c r="G898" i="1"/>
  <c r="K897" i="1"/>
  <c r="I897" i="1"/>
  <c r="G897" i="1"/>
  <c r="O894" i="1"/>
  <c r="N894" i="1"/>
  <c r="M894" i="1"/>
  <c r="P893" i="1"/>
  <c r="O893" i="1"/>
  <c r="L893" i="1"/>
  <c r="K893" i="1"/>
  <c r="K892" i="1" s="1"/>
  <c r="K891" i="1" s="1"/>
  <c r="K890" i="1" s="1"/>
  <c r="K889" i="1" s="1"/>
  <c r="K888" i="1" s="1"/>
  <c r="J893" i="1"/>
  <c r="I893" i="1"/>
  <c r="H893" i="1"/>
  <c r="N893" i="1" s="1"/>
  <c r="G893" i="1"/>
  <c r="P892" i="1"/>
  <c r="L892" i="1"/>
  <c r="J892" i="1"/>
  <c r="I892" i="1"/>
  <c r="H892" i="1"/>
  <c r="P891" i="1"/>
  <c r="L891" i="1"/>
  <c r="J891" i="1"/>
  <c r="H891" i="1"/>
  <c r="P890" i="1"/>
  <c r="L890" i="1"/>
  <c r="J890" i="1"/>
  <c r="H890" i="1"/>
  <c r="P889" i="1"/>
  <c r="L889" i="1"/>
  <c r="J889" i="1"/>
  <c r="H889" i="1"/>
  <c r="P888" i="1"/>
  <c r="L888" i="1"/>
  <c r="J888" i="1"/>
  <c r="H888" i="1"/>
  <c r="O887" i="1"/>
  <c r="N887" i="1"/>
  <c r="M887" i="1"/>
  <c r="P886" i="1"/>
  <c r="N886" i="1"/>
  <c r="L886" i="1"/>
  <c r="K886" i="1"/>
  <c r="J886" i="1"/>
  <c r="J885" i="1" s="1"/>
  <c r="I886" i="1"/>
  <c r="O886" i="1" s="1"/>
  <c r="H886" i="1"/>
  <c r="G886" i="1"/>
  <c r="M886" i="1" s="1"/>
  <c r="P885" i="1"/>
  <c r="P884" i="1" s="1"/>
  <c r="L885" i="1"/>
  <c r="L884" i="1" s="1"/>
  <c r="K885" i="1"/>
  <c r="I885" i="1"/>
  <c r="O885" i="1" s="1"/>
  <c r="H885" i="1"/>
  <c r="G885" i="1"/>
  <c r="K884" i="1"/>
  <c r="J884" i="1"/>
  <c r="J883" i="1" s="1"/>
  <c r="I884" i="1"/>
  <c r="O884" i="1" s="1"/>
  <c r="G884" i="1"/>
  <c r="P883" i="1"/>
  <c r="L883" i="1"/>
  <c r="K883" i="1"/>
  <c r="I883" i="1"/>
  <c r="G883" i="1"/>
  <c r="M883" i="1" s="1"/>
  <c r="O882" i="1"/>
  <c r="N882" i="1"/>
  <c r="M882" i="1"/>
  <c r="P881" i="1"/>
  <c r="M881" i="1"/>
  <c r="L881" i="1"/>
  <c r="K881" i="1"/>
  <c r="J881" i="1"/>
  <c r="I881" i="1"/>
  <c r="H881" i="1"/>
  <c r="N881" i="1" s="1"/>
  <c r="G881" i="1"/>
  <c r="O880" i="1"/>
  <c r="N880" i="1"/>
  <c r="M880" i="1"/>
  <c r="P879" i="1"/>
  <c r="N879" i="1"/>
  <c r="L879" i="1"/>
  <c r="K879" i="1"/>
  <c r="J879" i="1"/>
  <c r="J878" i="1" s="1"/>
  <c r="J877" i="1" s="1"/>
  <c r="J872" i="1" s="1"/>
  <c r="I879" i="1"/>
  <c r="O879" i="1" s="1"/>
  <c r="H879" i="1"/>
  <c r="G879" i="1"/>
  <c r="P878" i="1"/>
  <c r="P877" i="1" s="1"/>
  <c r="P872" i="1" s="1"/>
  <c r="L878" i="1"/>
  <c r="L877" i="1" s="1"/>
  <c r="L872" i="1" s="1"/>
  <c r="K878" i="1"/>
  <c r="H878" i="1"/>
  <c r="G878" i="1"/>
  <c r="M878" i="1" s="1"/>
  <c r="K877" i="1"/>
  <c r="G877" i="1"/>
  <c r="M877" i="1" s="1"/>
  <c r="O876" i="1"/>
  <c r="N876" i="1"/>
  <c r="M876" i="1"/>
  <c r="P875" i="1"/>
  <c r="O875" i="1"/>
  <c r="L875" i="1"/>
  <c r="K875" i="1"/>
  <c r="K874" i="1" s="1"/>
  <c r="J875" i="1"/>
  <c r="I875" i="1"/>
  <c r="H875" i="1"/>
  <c r="N875" i="1" s="1"/>
  <c r="G875" i="1"/>
  <c r="P874" i="1"/>
  <c r="L874" i="1"/>
  <c r="J874" i="1"/>
  <c r="I874" i="1"/>
  <c r="H874" i="1"/>
  <c r="N874" i="1" s="1"/>
  <c r="P873" i="1"/>
  <c r="L873" i="1"/>
  <c r="K873" i="1"/>
  <c r="K872" i="1" s="1"/>
  <c r="K866" i="1" s="1"/>
  <c r="K865" i="1" s="1"/>
  <c r="J873" i="1"/>
  <c r="H873" i="1"/>
  <c r="O871" i="1"/>
  <c r="N871" i="1"/>
  <c r="M871" i="1"/>
  <c r="P870" i="1"/>
  <c r="N870" i="1"/>
  <c r="L870" i="1"/>
  <c r="K870" i="1"/>
  <c r="J870" i="1"/>
  <c r="J869" i="1" s="1"/>
  <c r="I870" i="1"/>
  <c r="O870" i="1" s="1"/>
  <c r="H870" i="1"/>
  <c r="G870" i="1"/>
  <c r="M870" i="1" s="1"/>
  <c r="P869" i="1"/>
  <c r="P868" i="1" s="1"/>
  <c r="L869" i="1"/>
  <c r="L868" i="1" s="1"/>
  <c r="K869" i="1"/>
  <c r="I869" i="1"/>
  <c r="O869" i="1" s="1"/>
  <c r="H869" i="1"/>
  <c r="G869" i="1"/>
  <c r="K868" i="1"/>
  <c r="J868" i="1"/>
  <c r="J867" i="1" s="1"/>
  <c r="I868" i="1"/>
  <c r="O868" i="1" s="1"/>
  <c r="G868" i="1"/>
  <c r="M868" i="1" s="1"/>
  <c r="P867" i="1"/>
  <c r="L867" i="1"/>
  <c r="K867" i="1"/>
  <c r="I867" i="1"/>
  <c r="O867" i="1" s="1"/>
  <c r="G867" i="1"/>
  <c r="M867" i="1" s="1"/>
  <c r="J866" i="1"/>
  <c r="J865" i="1" s="1"/>
  <c r="O864" i="1"/>
  <c r="N864" i="1"/>
  <c r="M864" i="1"/>
  <c r="O863" i="1"/>
  <c r="N863" i="1"/>
  <c r="M863" i="1"/>
  <c r="P862" i="1"/>
  <c r="P861" i="1" s="1"/>
  <c r="L862" i="1"/>
  <c r="L861" i="1" s="1"/>
  <c r="K862" i="1"/>
  <c r="J862" i="1"/>
  <c r="I862" i="1"/>
  <c r="O862" i="1" s="1"/>
  <c r="H862" i="1"/>
  <c r="G862" i="1"/>
  <c r="M862" i="1" s="1"/>
  <c r="K861" i="1"/>
  <c r="J861" i="1"/>
  <c r="J860" i="1" s="1"/>
  <c r="I861" i="1"/>
  <c r="O861" i="1" s="1"/>
  <c r="G861" i="1"/>
  <c r="M861" i="1" s="1"/>
  <c r="P860" i="1"/>
  <c r="P859" i="1" s="1"/>
  <c r="L860" i="1"/>
  <c r="L859" i="1" s="1"/>
  <c r="K860" i="1"/>
  <c r="I860" i="1"/>
  <c r="O860" i="1" s="1"/>
  <c r="G860" i="1"/>
  <c r="M860" i="1" s="1"/>
  <c r="K859" i="1"/>
  <c r="J859" i="1"/>
  <c r="J858" i="1" s="1"/>
  <c r="I859" i="1"/>
  <c r="O859" i="1" s="1"/>
  <c r="G859" i="1"/>
  <c r="M859" i="1" s="1"/>
  <c r="P858" i="1"/>
  <c r="L858" i="1"/>
  <c r="K858" i="1"/>
  <c r="I858" i="1"/>
  <c r="O858" i="1" s="1"/>
  <c r="G858" i="1"/>
  <c r="M858" i="1" s="1"/>
  <c r="O857" i="1"/>
  <c r="N857" i="1"/>
  <c r="M857" i="1"/>
  <c r="P856" i="1"/>
  <c r="M856" i="1"/>
  <c r="L856" i="1"/>
  <c r="K856" i="1"/>
  <c r="J856" i="1"/>
  <c r="I856" i="1"/>
  <c r="H856" i="1"/>
  <c r="N856" i="1" s="1"/>
  <c r="G856" i="1"/>
  <c r="P855" i="1"/>
  <c r="L855" i="1"/>
  <c r="K855" i="1"/>
  <c r="K854" i="1" s="1"/>
  <c r="K853" i="1" s="1"/>
  <c r="K847" i="1" s="1"/>
  <c r="K846" i="1" s="1"/>
  <c r="J855" i="1"/>
  <c r="H855" i="1"/>
  <c r="G855" i="1"/>
  <c r="P854" i="1"/>
  <c r="L854" i="1"/>
  <c r="J854" i="1"/>
  <c r="H854" i="1"/>
  <c r="P853" i="1"/>
  <c r="L853" i="1"/>
  <c r="J853" i="1"/>
  <c r="H853" i="1"/>
  <c r="N853" i="1" s="1"/>
  <c r="O852" i="1"/>
  <c r="N852" i="1"/>
  <c r="M852" i="1"/>
  <c r="P851" i="1"/>
  <c r="P850" i="1" s="1"/>
  <c r="L851" i="1"/>
  <c r="L850" i="1" s="1"/>
  <c r="K851" i="1"/>
  <c r="J851" i="1"/>
  <c r="I851" i="1"/>
  <c r="O851" i="1" s="1"/>
  <c r="H851" i="1"/>
  <c r="G851" i="1"/>
  <c r="M851" i="1" s="1"/>
  <c r="K850" i="1"/>
  <c r="J850" i="1"/>
  <c r="J849" i="1" s="1"/>
  <c r="I850" i="1"/>
  <c r="G850" i="1"/>
  <c r="M850" i="1" s="1"/>
  <c r="P849" i="1"/>
  <c r="P848" i="1" s="1"/>
  <c r="L849" i="1"/>
  <c r="L848" i="1" s="1"/>
  <c r="K849" i="1"/>
  <c r="I849" i="1"/>
  <c r="O849" i="1" s="1"/>
  <c r="G849" i="1"/>
  <c r="M849" i="1" s="1"/>
  <c r="K848" i="1"/>
  <c r="J848" i="1"/>
  <c r="J847" i="1" s="1"/>
  <c r="I848" i="1"/>
  <c r="O848" i="1" s="1"/>
  <c r="G848" i="1"/>
  <c r="P847" i="1"/>
  <c r="L847" i="1"/>
  <c r="J846" i="1"/>
  <c r="O845" i="1"/>
  <c r="N845" i="1"/>
  <c r="M845" i="1"/>
  <c r="O844" i="1"/>
  <c r="N844" i="1"/>
  <c r="M844" i="1"/>
  <c r="P843" i="1"/>
  <c r="N843" i="1"/>
  <c r="L843" i="1"/>
  <c r="K843" i="1"/>
  <c r="J843" i="1"/>
  <c r="J840" i="1" s="1"/>
  <c r="J839" i="1" s="1"/>
  <c r="J838" i="1" s="1"/>
  <c r="I843" i="1"/>
  <c r="O843" i="1" s="1"/>
  <c r="H843" i="1"/>
  <c r="G843" i="1"/>
  <c r="M843" i="1" s="1"/>
  <c r="O842" i="1"/>
  <c r="N842" i="1"/>
  <c r="M842" i="1"/>
  <c r="P841" i="1"/>
  <c r="O841" i="1"/>
  <c r="L841" i="1"/>
  <c r="K841" i="1"/>
  <c r="J841" i="1"/>
  <c r="I841" i="1"/>
  <c r="H841" i="1"/>
  <c r="G841" i="1"/>
  <c r="P840" i="1"/>
  <c r="L840" i="1"/>
  <c r="I840" i="1"/>
  <c r="H840" i="1"/>
  <c r="P839" i="1"/>
  <c r="L839" i="1"/>
  <c r="P838" i="1"/>
  <c r="L838" i="1"/>
  <c r="O837" i="1"/>
  <c r="N837" i="1"/>
  <c r="M837" i="1"/>
  <c r="O836" i="1"/>
  <c r="N836" i="1"/>
  <c r="M836" i="1"/>
  <c r="P835" i="1"/>
  <c r="M835" i="1"/>
  <c r="L835" i="1"/>
  <c r="K835" i="1"/>
  <c r="J835" i="1"/>
  <c r="I835" i="1"/>
  <c r="H835" i="1"/>
  <c r="N835" i="1" s="1"/>
  <c r="G835" i="1"/>
  <c r="O834" i="1"/>
  <c r="N834" i="1"/>
  <c r="M834" i="1"/>
  <c r="P833" i="1"/>
  <c r="N833" i="1"/>
  <c r="L833" i="1"/>
  <c r="K833" i="1"/>
  <c r="J833" i="1"/>
  <c r="J832" i="1" s="1"/>
  <c r="I833" i="1"/>
  <c r="O833" i="1" s="1"/>
  <c r="H833" i="1"/>
  <c r="G833" i="1"/>
  <c r="M833" i="1" s="1"/>
  <c r="P832" i="1"/>
  <c r="P831" i="1" s="1"/>
  <c r="P830" i="1" s="1"/>
  <c r="P829" i="1" s="1"/>
  <c r="P828" i="1" s="1"/>
  <c r="L832" i="1"/>
  <c r="L831" i="1" s="1"/>
  <c r="L830" i="1" s="1"/>
  <c r="L829" i="1" s="1"/>
  <c r="L828" i="1" s="1"/>
  <c r="K832" i="1"/>
  <c r="H832" i="1"/>
  <c r="G832" i="1"/>
  <c r="M832" i="1" s="1"/>
  <c r="K831" i="1"/>
  <c r="J831" i="1"/>
  <c r="J830" i="1" s="1"/>
  <c r="J829" i="1" s="1"/>
  <c r="J828" i="1" s="1"/>
  <c r="G831" i="1"/>
  <c r="K830" i="1"/>
  <c r="G830" i="1"/>
  <c r="K829" i="1"/>
  <c r="G829" i="1"/>
  <c r="O827" i="1"/>
  <c r="N827" i="1"/>
  <c r="M827" i="1"/>
  <c r="P826" i="1"/>
  <c r="M826" i="1"/>
  <c r="L826" i="1"/>
  <c r="K826" i="1"/>
  <c r="J826" i="1"/>
  <c r="I826" i="1"/>
  <c r="H826" i="1"/>
  <c r="N826" i="1" s="1"/>
  <c r="G826" i="1"/>
  <c r="O825" i="1"/>
  <c r="N825" i="1"/>
  <c r="M825" i="1"/>
  <c r="P824" i="1"/>
  <c r="N824" i="1"/>
  <c r="L824" i="1"/>
  <c r="K824" i="1"/>
  <c r="J824" i="1"/>
  <c r="J816" i="1" s="1"/>
  <c r="J815" i="1" s="1"/>
  <c r="J814" i="1" s="1"/>
  <c r="J813" i="1" s="1"/>
  <c r="J800" i="1" s="1"/>
  <c r="J799" i="1" s="1"/>
  <c r="I824" i="1"/>
  <c r="O824" i="1" s="1"/>
  <c r="H824" i="1"/>
  <c r="G824" i="1"/>
  <c r="O823" i="1"/>
  <c r="N823" i="1"/>
  <c r="M823" i="1"/>
  <c r="P822" i="1"/>
  <c r="O822" i="1"/>
  <c r="L822" i="1"/>
  <c r="K822" i="1"/>
  <c r="K816" i="1" s="1"/>
  <c r="K815" i="1" s="1"/>
  <c r="K814" i="1" s="1"/>
  <c r="K813" i="1" s="1"/>
  <c r="J822" i="1"/>
  <c r="I822" i="1"/>
  <c r="H822" i="1"/>
  <c r="N822" i="1" s="1"/>
  <c r="G822" i="1"/>
  <c r="O821" i="1"/>
  <c r="N821" i="1"/>
  <c r="M821" i="1"/>
  <c r="P820" i="1"/>
  <c r="L820" i="1"/>
  <c r="K820" i="1"/>
  <c r="J820" i="1"/>
  <c r="I820" i="1"/>
  <c r="O820" i="1" s="1"/>
  <c r="H820" i="1"/>
  <c r="N820" i="1" s="1"/>
  <c r="G820" i="1"/>
  <c r="M820" i="1" s="1"/>
  <c r="O819" i="1"/>
  <c r="N819" i="1"/>
  <c r="M819" i="1"/>
  <c r="O818" i="1"/>
  <c r="N818" i="1"/>
  <c r="M818" i="1"/>
  <c r="P817" i="1"/>
  <c r="L817" i="1"/>
  <c r="L816" i="1" s="1"/>
  <c r="L815" i="1" s="1"/>
  <c r="L814" i="1" s="1"/>
  <c r="L813" i="1" s="1"/>
  <c r="K817" i="1"/>
  <c r="J817" i="1"/>
  <c r="I817" i="1"/>
  <c r="H817" i="1"/>
  <c r="G817" i="1"/>
  <c r="M817" i="1" s="1"/>
  <c r="O812" i="1"/>
  <c r="N812" i="1"/>
  <c r="M812" i="1"/>
  <c r="O811" i="1"/>
  <c r="N811" i="1"/>
  <c r="M811" i="1"/>
  <c r="P810" i="1"/>
  <c r="P809" i="1" s="1"/>
  <c r="L810" i="1"/>
  <c r="L809" i="1" s="1"/>
  <c r="K810" i="1"/>
  <c r="J810" i="1"/>
  <c r="I810" i="1"/>
  <c r="O810" i="1" s="1"/>
  <c r="H810" i="1"/>
  <c r="G810" i="1"/>
  <c r="M810" i="1" s="1"/>
  <c r="K809" i="1"/>
  <c r="J809" i="1"/>
  <c r="J808" i="1" s="1"/>
  <c r="I809" i="1"/>
  <c r="O809" i="1" s="1"/>
  <c r="G809" i="1"/>
  <c r="M809" i="1" s="1"/>
  <c r="P808" i="1"/>
  <c r="L808" i="1"/>
  <c r="K808" i="1"/>
  <c r="I808" i="1"/>
  <c r="O808" i="1" s="1"/>
  <c r="G808" i="1"/>
  <c r="M808" i="1" s="1"/>
  <c r="O807" i="1"/>
  <c r="N807" i="1"/>
  <c r="M807" i="1"/>
  <c r="O806" i="1"/>
  <c r="N806" i="1"/>
  <c r="M806" i="1"/>
  <c r="P805" i="1"/>
  <c r="P804" i="1" s="1"/>
  <c r="L805" i="1"/>
  <c r="L804" i="1" s="1"/>
  <c r="K805" i="1"/>
  <c r="J805" i="1"/>
  <c r="I805" i="1"/>
  <c r="O805" i="1" s="1"/>
  <c r="H805" i="1"/>
  <c r="G805" i="1"/>
  <c r="M805" i="1" s="1"/>
  <c r="K804" i="1"/>
  <c r="J804" i="1"/>
  <c r="J803" i="1" s="1"/>
  <c r="I804" i="1"/>
  <c r="O804" i="1" s="1"/>
  <c r="G804" i="1"/>
  <c r="M804" i="1" s="1"/>
  <c r="P803" i="1"/>
  <c r="P802" i="1" s="1"/>
  <c r="L803" i="1"/>
  <c r="L802" i="1" s="1"/>
  <c r="K803" i="1"/>
  <c r="I803" i="1"/>
  <c r="G803" i="1"/>
  <c r="K802" i="1"/>
  <c r="J802" i="1"/>
  <c r="J801" i="1" s="1"/>
  <c r="I802" i="1"/>
  <c r="P801" i="1"/>
  <c r="K801" i="1"/>
  <c r="I801" i="1"/>
  <c r="O798" i="1"/>
  <c r="N798" i="1"/>
  <c r="M798" i="1"/>
  <c r="P797" i="1"/>
  <c r="P796" i="1" s="1"/>
  <c r="P795" i="1" s="1"/>
  <c r="P794" i="1" s="1"/>
  <c r="P793" i="1" s="1"/>
  <c r="P792" i="1" s="1"/>
  <c r="M797" i="1"/>
  <c r="L797" i="1"/>
  <c r="L796" i="1" s="1"/>
  <c r="L795" i="1" s="1"/>
  <c r="L794" i="1" s="1"/>
  <c r="L793" i="1" s="1"/>
  <c r="L792" i="1" s="1"/>
  <c r="K797" i="1"/>
  <c r="J797" i="1"/>
  <c r="I797" i="1"/>
  <c r="H797" i="1"/>
  <c r="N797" i="1" s="1"/>
  <c r="G797" i="1"/>
  <c r="K796" i="1"/>
  <c r="K795" i="1" s="1"/>
  <c r="J796" i="1"/>
  <c r="J795" i="1" s="1"/>
  <c r="H796" i="1"/>
  <c r="N796" i="1" s="1"/>
  <c r="G796" i="1"/>
  <c r="N795" i="1"/>
  <c r="H795" i="1"/>
  <c r="H794" i="1" s="1"/>
  <c r="G795" i="1"/>
  <c r="K794" i="1"/>
  <c r="K793" i="1" s="1"/>
  <c r="G794" i="1"/>
  <c r="K792" i="1"/>
  <c r="O791" i="1"/>
  <c r="N791" i="1"/>
  <c r="M791" i="1"/>
  <c r="P790" i="1"/>
  <c r="P789" i="1" s="1"/>
  <c r="P788" i="1" s="1"/>
  <c r="P787" i="1" s="1"/>
  <c r="P786" i="1" s="1"/>
  <c r="P785" i="1" s="1"/>
  <c r="L790" i="1"/>
  <c r="K790" i="1"/>
  <c r="K789" i="1" s="1"/>
  <c r="K788" i="1" s="1"/>
  <c r="K787" i="1" s="1"/>
  <c r="K786" i="1" s="1"/>
  <c r="K785" i="1" s="1"/>
  <c r="J790" i="1"/>
  <c r="I790" i="1"/>
  <c r="H790" i="1"/>
  <c r="G790" i="1"/>
  <c r="M790" i="1" s="1"/>
  <c r="J789" i="1"/>
  <c r="J788" i="1" s="1"/>
  <c r="J787" i="1" s="1"/>
  <c r="J786" i="1" s="1"/>
  <c r="J785" i="1" s="1"/>
  <c r="I789" i="1"/>
  <c r="O784" i="1"/>
  <c r="N784" i="1"/>
  <c r="M784" i="1"/>
  <c r="P783" i="1"/>
  <c r="O783" i="1"/>
  <c r="L783" i="1"/>
  <c r="K783" i="1"/>
  <c r="J783" i="1"/>
  <c r="J782" i="1" s="1"/>
  <c r="J781" i="1" s="1"/>
  <c r="J780" i="1" s="1"/>
  <c r="I783" i="1"/>
  <c r="H783" i="1"/>
  <c r="G783" i="1"/>
  <c r="P782" i="1"/>
  <c r="P781" i="1" s="1"/>
  <c r="P780" i="1" s="1"/>
  <c r="L782" i="1"/>
  <c r="L781" i="1" s="1"/>
  <c r="L780" i="1" s="1"/>
  <c r="I782" i="1"/>
  <c r="H782" i="1"/>
  <c r="O779" i="1"/>
  <c r="N779" i="1"/>
  <c r="M779" i="1"/>
  <c r="P778" i="1"/>
  <c r="N778" i="1"/>
  <c r="L778" i="1"/>
  <c r="K778" i="1"/>
  <c r="J778" i="1"/>
  <c r="I778" i="1"/>
  <c r="O778" i="1" s="1"/>
  <c r="H778" i="1"/>
  <c r="G778" i="1"/>
  <c r="P777" i="1"/>
  <c r="P776" i="1" s="1"/>
  <c r="L777" i="1"/>
  <c r="L776" i="1" s="1"/>
  <c r="L775" i="1" s="1"/>
  <c r="L774" i="1" s="1"/>
  <c r="L773" i="1" s="1"/>
  <c r="K777" i="1"/>
  <c r="K776" i="1" s="1"/>
  <c r="K775" i="1" s="1"/>
  <c r="H777" i="1"/>
  <c r="G777" i="1"/>
  <c r="P775" i="1"/>
  <c r="P774" i="1" s="1"/>
  <c r="P773" i="1" s="1"/>
  <c r="O772" i="1"/>
  <c r="N772" i="1"/>
  <c r="M772" i="1"/>
  <c r="P771" i="1"/>
  <c r="P770" i="1" s="1"/>
  <c r="P769" i="1" s="1"/>
  <c r="P768" i="1" s="1"/>
  <c r="P767" i="1" s="1"/>
  <c r="P766" i="1" s="1"/>
  <c r="M771" i="1"/>
  <c r="L771" i="1"/>
  <c r="L770" i="1" s="1"/>
  <c r="L769" i="1" s="1"/>
  <c r="L768" i="1" s="1"/>
  <c r="L767" i="1" s="1"/>
  <c r="L766" i="1" s="1"/>
  <c r="K771" i="1"/>
  <c r="J771" i="1"/>
  <c r="I771" i="1"/>
  <c r="H771" i="1"/>
  <c r="N771" i="1" s="1"/>
  <c r="G771" i="1"/>
  <c r="K770" i="1"/>
  <c r="K769" i="1" s="1"/>
  <c r="K768" i="1" s="1"/>
  <c r="K767" i="1" s="1"/>
  <c r="K766" i="1" s="1"/>
  <c r="J770" i="1"/>
  <c r="J769" i="1" s="1"/>
  <c r="J768" i="1" s="1"/>
  <c r="J767" i="1" s="1"/>
  <c r="J766" i="1" s="1"/>
  <c r="G770" i="1"/>
  <c r="O765" i="1"/>
  <c r="N765" i="1"/>
  <c r="M765" i="1"/>
  <c r="P764" i="1"/>
  <c r="P763" i="1" s="1"/>
  <c r="P762" i="1" s="1"/>
  <c r="P761" i="1" s="1"/>
  <c r="L764" i="1"/>
  <c r="K764" i="1"/>
  <c r="K763" i="1" s="1"/>
  <c r="K762" i="1" s="1"/>
  <c r="K761" i="1" s="1"/>
  <c r="J764" i="1"/>
  <c r="I764" i="1"/>
  <c r="H764" i="1"/>
  <c r="G764" i="1"/>
  <c r="M764" i="1" s="1"/>
  <c r="J763" i="1"/>
  <c r="J762" i="1" s="1"/>
  <c r="J761" i="1" s="1"/>
  <c r="I763" i="1"/>
  <c r="O760" i="1"/>
  <c r="N760" i="1"/>
  <c r="M760" i="1"/>
  <c r="P759" i="1"/>
  <c r="O759" i="1"/>
  <c r="L759" i="1"/>
  <c r="K759" i="1"/>
  <c r="N759" i="1" s="1"/>
  <c r="J759" i="1"/>
  <c r="I759" i="1"/>
  <c r="H759" i="1"/>
  <c r="G759" i="1"/>
  <c r="M759" i="1" s="1"/>
  <c r="O758" i="1"/>
  <c r="N758" i="1"/>
  <c r="M758" i="1"/>
  <c r="P757" i="1"/>
  <c r="P756" i="1" s="1"/>
  <c r="P755" i="1" s="1"/>
  <c r="L757" i="1"/>
  <c r="K757" i="1"/>
  <c r="J757" i="1"/>
  <c r="I757" i="1"/>
  <c r="H757" i="1"/>
  <c r="G757" i="1"/>
  <c r="M757" i="1" s="1"/>
  <c r="J756" i="1"/>
  <c r="J755" i="1" s="1"/>
  <c r="I756" i="1"/>
  <c r="O754" i="1"/>
  <c r="N754" i="1"/>
  <c r="M754" i="1"/>
  <c r="P753" i="1"/>
  <c r="P752" i="1" s="1"/>
  <c r="P751" i="1" s="1"/>
  <c r="M753" i="1"/>
  <c r="L753" i="1"/>
  <c r="L752" i="1" s="1"/>
  <c r="L751" i="1" s="1"/>
  <c r="K753" i="1"/>
  <c r="J753" i="1"/>
  <c r="I753" i="1"/>
  <c r="H753" i="1"/>
  <c r="N753" i="1" s="1"/>
  <c r="G753" i="1"/>
  <c r="K752" i="1"/>
  <c r="K751" i="1" s="1"/>
  <c r="J752" i="1"/>
  <c r="J751" i="1" s="1"/>
  <c r="G752" i="1"/>
  <c r="O749" i="1"/>
  <c r="N749" i="1"/>
  <c r="M749" i="1"/>
  <c r="P748" i="1"/>
  <c r="P747" i="1" s="1"/>
  <c r="P746" i="1" s="1"/>
  <c r="P745" i="1" s="1"/>
  <c r="L748" i="1"/>
  <c r="K748" i="1"/>
  <c r="K747" i="1" s="1"/>
  <c r="K746" i="1" s="1"/>
  <c r="K745" i="1" s="1"/>
  <c r="J748" i="1"/>
  <c r="I748" i="1"/>
  <c r="H748" i="1"/>
  <c r="G748" i="1"/>
  <c r="M748" i="1" s="1"/>
  <c r="J747" i="1"/>
  <c r="J746" i="1" s="1"/>
  <c r="J745" i="1" s="1"/>
  <c r="I747" i="1"/>
  <c r="O742" i="1"/>
  <c r="N742" i="1"/>
  <c r="M742" i="1"/>
  <c r="O741" i="1"/>
  <c r="N741" i="1"/>
  <c r="M741" i="1"/>
  <c r="P740" i="1"/>
  <c r="N740" i="1"/>
  <c r="L740" i="1"/>
  <c r="K740" i="1"/>
  <c r="J740" i="1"/>
  <c r="I740" i="1"/>
  <c r="O740" i="1" s="1"/>
  <c r="H740" i="1"/>
  <c r="G740" i="1"/>
  <c r="P739" i="1"/>
  <c r="P738" i="1" s="1"/>
  <c r="L739" i="1"/>
  <c r="L738" i="1" s="1"/>
  <c r="L737" i="1" s="1"/>
  <c r="L736" i="1" s="1"/>
  <c r="K739" i="1"/>
  <c r="K738" i="1" s="1"/>
  <c r="K737" i="1" s="1"/>
  <c r="K736" i="1" s="1"/>
  <c r="H739" i="1"/>
  <c r="G739" i="1"/>
  <c r="P737" i="1"/>
  <c r="P736" i="1" s="1"/>
  <c r="P724" i="1" s="1"/>
  <c r="O735" i="1"/>
  <c r="N735" i="1"/>
  <c r="M735" i="1"/>
  <c r="P734" i="1"/>
  <c r="O734" i="1"/>
  <c r="L734" i="1"/>
  <c r="K734" i="1"/>
  <c r="J734" i="1"/>
  <c r="J733" i="1" s="1"/>
  <c r="J732" i="1" s="1"/>
  <c r="J731" i="1" s="1"/>
  <c r="I734" i="1"/>
  <c r="H734" i="1"/>
  <c r="G734" i="1"/>
  <c r="P733" i="1"/>
  <c r="P732" i="1" s="1"/>
  <c r="P731" i="1" s="1"/>
  <c r="L733" i="1"/>
  <c r="L732" i="1" s="1"/>
  <c r="L731" i="1" s="1"/>
  <c r="I733" i="1"/>
  <c r="H733" i="1"/>
  <c r="O730" i="1"/>
  <c r="N730" i="1"/>
  <c r="M730" i="1"/>
  <c r="P729" i="1"/>
  <c r="N729" i="1"/>
  <c r="L729" i="1"/>
  <c r="K729" i="1"/>
  <c r="J729" i="1"/>
  <c r="I729" i="1"/>
  <c r="O729" i="1" s="1"/>
  <c r="H729" i="1"/>
  <c r="G729" i="1"/>
  <c r="P728" i="1"/>
  <c r="P727" i="1" s="1"/>
  <c r="L728" i="1"/>
  <c r="L727" i="1" s="1"/>
  <c r="L726" i="1" s="1"/>
  <c r="L725" i="1" s="1"/>
  <c r="K728" i="1"/>
  <c r="K727" i="1" s="1"/>
  <c r="K726" i="1" s="1"/>
  <c r="H728" i="1"/>
  <c r="G728" i="1"/>
  <c r="P726" i="1"/>
  <c r="P725" i="1" s="1"/>
  <c r="O723" i="1"/>
  <c r="N723" i="1"/>
  <c r="M723" i="1"/>
  <c r="O722" i="1"/>
  <c r="N722" i="1"/>
  <c r="M722" i="1"/>
  <c r="P721" i="1"/>
  <c r="L721" i="1"/>
  <c r="O721" i="1" s="1"/>
  <c r="K721" i="1"/>
  <c r="J721" i="1"/>
  <c r="I721" i="1"/>
  <c r="H721" i="1"/>
  <c r="N721" i="1" s="1"/>
  <c r="G721" i="1"/>
  <c r="M721" i="1" s="1"/>
  <c r="O720" i="1"/>
  <c r="N720" i="1"/>
  <c r="M720" i="1"/>
  <c r="P719" i="1"/>
  <c r="M719" i="1"/>
  <c r="L719" i="1"/>
  <c r="L718" i="1" s="1"/>
  <c r="L717" i="1" s="1"/>
  <c r="L716" i="1" s="1"/>
  <c r="K719" i="1"/>
  <c r="J719" i="1"/>
  <c r="I719" i="1"/>
  <c r="H719" i="1"/>
  <c r="N719" i="1" s="1"/>
  <c r="G719" i="1"/>
  <c r="K718" i="1"/>
  <c r="K717" i="1" s="1"/>
  <c r="J718" i="1"/>
  <c r="J717" i="1" s="1"/>
  <c r="J716" i="1" s="1"/>
  <c r="G718" i="1"/>
  <c r="K716" i="1"/>
  <c r="O715" i="1"/>
  <c r="N715" i="1"/>
  <c r="M715" i="1"/>
  <c r="O714" i="1"/>
  <c r="N714" i="1"/>
  <c r="M714" i="1"/>
  <c r="P713" i="1"/>
  <c r="O713" i="1"/>
  <c r="L713" i="1"/>
  <c r="K713" i="1"/>
  <c r="N713" i="1" s="1"/>
  <c r="J713" i="1"/>
  <c r="I713" i="1"/>
  <c r="H713" i="1"/>
  <c r="G713" i="1"/>
  <c r="M713" i="1" s="1"/>
  <c r="O712" i="1"/>
  <c r="N712" i="1"/>
  <c r="M712" i="1"/>
  <c r="P711" i="1"/>
  <c r="P710" i="1" s="1"/>
  <c r="P709" i="1" s="1"/>
  <c r="P708" i="1" s="1"/>
  <c r="P707" i="1" s="1"/>
  <c r="L711" i="1"/>
  <c r="K711" i="1"/>
  <c r="J711" i="1"/>
  <c r="I711" i="1"/>
  <c r="H711" i="1"/>
  <c r="G711" i="1"/>
  <c r="M711" i="1" s="1"/>
  <c r="J710" i="1"/>
  <c r="J709" i="1" s="1"/>
  <c r="J708" i="1" s="1"/>
  <c r="J707" i="1" s="1"/>
  <c r="J706" i="1" s="1"/>
  <c r="I710" i="1"/>
  <c r="O705" i="1"/>
  <c r="N705" i="1"/>
  <c r="M705" i="1"/>
  <c r="P704" i="1"/>
  <c r="O704" i="1"/>
  <c r="L704" i="1"/>
  <c r="K704" i="1"/>
  <c r="N704" i="1" s="1"/>
  <c r="J704" i="1"/>
  <c r="I704" i="1"/>
  <c r="H704" i="1"/>
  <c r="G704" i="1"/>
  <c r="M704" i="1" s="1"/>
  <c r="O703" i="1"/>
  <c r="N703" i="1"/>
  <c r="M703" i="1"/>
  <c r="P702" i="1"/>
  <c r="L702" i="1"/>
  <c r="O702" i="1" s="1"/>
  <c r="K702" i="1"/>
  <c r="J702" i="1"/>
  <c r="I702" i="1"/>
  <c r="H702" i="1"/>
  <c r="N702" i="1" s="1"/>
  <c r="G702" i="1"/>
  <c r="M702" i="1" s="1"/>
  <c r="O701" i="1"/>
  <c r="N701" i="1"/>
  <c r="M701" i="1"/>
  <c r="P700" i="1"/>
  <c r="M700" i="1"/>
  <c r="L700" i="1"/>
  <c r="K700" i="1"/>
  <c r="J700" i="1"/>
  <c r="I700" i="1"/>
  <c r="O700" i="1" s="1"/>
  <c r="H700" i="1"/>
  <c r="N700" i="1" s="1"/>
  <c r="G700" i="1"/>
  <c r="O699" i="1"/>
  <c r="N699" i="1"/>
  <c r="M699" i="1"/>
  <c r="O698" i="1"/>
  <c r="N698" i="1"/>
  <c r="M698" i="1"/>
  <c r="P697" i="1"/>
  <c r="P696" i="1" s="1"/>
  <c r="P695" i="1" s="1"/>
  <c r="P694" i="1" s="1"/>
  <c r="P693" i="1" s="1"/>
  <c r="M697" i="1"/>
  <c r="L697" i="1"/>
  <c r="L696" i="1" s="1"/>
  <c r="L695" i="1" s="1"/>
  <c r="L694" i="1" s="1"/>
  <c r="L693" i="1" s="1"/>
  <c r="K697" i="1"/>
  <c r="J697" i="1"/>
  <c r="I697" i="1"/>
  <c r="H697" i="1"/>
  <c r="N697" i="1" s="1"/>
  <c r="G697" i="1"/>
  <c r="J696" i="1"/>
  <c r="J695" i="1" s="1"/>
  <c r="J694" i="1" s="1"/>
  <c r="J693" i="1" s="1"/>
  <c r="G696" i="1"/>
  <c r="O692" i="1"/>
  <c r="N692" i="1"/>
  <c r="M692" i="1"/>
  <c r="O691" i="1"/>
  <c r="N691" i="1"/>
  <c r="M691" i="1"/>
  <c r="O690" i="1"/>
  <c r="N690" i="1"/>
  <c r="M690" i="1"/>
  <c r="P689" i="1"/>
  <c r="P688" i="1" s="1"/>
  <c r="L689" i="1"/>
  <c r="K689" i="1"/>
  <c r="K688" i="1" s="1"/>
  <c r="K687" i="1" s="1"/>
  <c r="J689" i="1"/>
  <c r="I689" i="1"/>
  <c r="H689" i="1"/>
  <c r="G689" i="1"/>
  <c r="M689" i="1" s="1"/>
  <c r="J688" i="1"/>
  <c r="J687" i="1" s="1"/>
  <c r="I688" i="1"/>
  <c r="P687" i="1"/>
  <c r="O686" i="1"/>
  <c r="N686" i="1"/>
  <c r="M686" i="1"/>
  <c r="O685" i="1"/>
  <c r="N685" i="1"/>
  <c r="M685" i="1"/>
  <c r="P684" i="1"/>
  <c r="P683" i="1" s="1"/>
  <c r="P682" i="1" s="1"/>
  <c r="P681" i="1" s="1"/>
  <c r="P680" i="1" s="1"/>
  <c r="L684" i="1"/>
  <c r="K684" i="1"/>
  <c r="K683" i="1" s="1"/>
  <c r="K682" i="1" s="1"/>
  <c r="K681" i="1" s="1"/>
  <c r="J684" i="1"/>
  <c r="I684" i="1"/>
  <c r="H684" i="1"/>
  <c r="G684" i="1"/>
  <c r="M684" i="1" s="1"/>
  <c r="J683" i="1"/>
  <c r="J682" i="1" s="1"/>
  <c r="J681" i="1" s="1"/>
  <c r="J680" i="1" s="1"/>
  <c r="J679" i="1" s="1"/>
  <c r="I683" i="1"/>
  <c r="O677" i="1"/>
  <c r="N677" i="1"/>
  <c r="M677" i="1"/>
  <c r="P676" i="1"/>
  <c r="P675" i="1" s="1"/>
  <c r="P674" i="1" s="1"/>
  <c r="P673" i="1" s="1"/>
  <c r="P672" i="1" s="1"/>
  <c r="P671" i="1" s="1"/>
  <c r="M676" i="1"/>
  <c r="L676" i="1"/>
  <c r="L675" i="1" s="1"/>
  <c r="L674" i="1" s="1"/>
  <c r="L673" i="1" s="1"/>
  <c r="L672" i="1" s="1"/>
  <c r="L671" i="1" s="1"/>
  <c r="K676" i="1"/>
  <c r="J676" i="1"/>
  <c r="I676" i="1"/>
  <c r="H676" i="1"/>
  <c r="N676" i="1" s="1"/>
  <c r="G676" i="1"/>
  <c r="K675" i="1"/>
  <c r="K674" i="1" s="1"/>
  <c r="K673" i="1" s="1"/>
  <c r="K672" i="1" s="1"/>
  <c r="K671" i="1" s="1"/>
  <c r="J675" i="1"/>
  <c r="J674" i="1" s="1"/>
  <c r="J673" i="1" s="1"/>
  <c r="J672" i="1" s="1"/>
  <c r="J671" i="1" s="1"/>
  <c r="G675" i="1"/>
  <c r="O670" i="1"/>
  <c r="N670" i="1"/>
  <c r="M670" i="1"/>
  <c r="P669" i="1"/>
  <c r="P668" i="1" s="1"/>
  <c r="P667" i="1" s="1"/>
  <c r="P666" i="1" s="1"/>
  <c r="P665" i="1" s="1"/>
  <c r="P664" i="1" s="1"/>
  <c r="L669" i="1"/>
  <c r="K669" i="1"/>
  <c r="K668" i="1" s="1"/>
  <c r="K667" i="1" s="1"/>
  <c r="K666" i="1" s="1"/>
  <c r="K665" i="1" s="1"/>
  <c r="K664" i="1" s="1"/>
  <c r="J669" i="1"/>
  <c r="I669" i="1"/>
  <c r="H669" i="1"/>
  <c r="G669" i="1"/>
  <c r="M669" i="1" s="1"/>
  <c r="J668" i="1"/>
  <c r="J667" i="1" s="1"/>
  <c r="J666" i="1" s="1"/>
  <c r="J665" i="1" s="1"/>
  <c r="J664" i="1" s="1"/>
  <c r="I668" i="1"/>
  <c r="O663" i="1"/>
  <c r="N663" i="1"/>
  <c r="M663" i="1"/>
  <c r="P662" i="1"/>
  <c r="O662" i="1"/>
  <c r="L662" i="1"/>
  <c r="K662" i="1"/>
  <c r="J662" i="1"/>
  <c r="J661" i="1" s="1"/>
  <c r="J660" i="1" s="1"/>
  <c r="J659" i="1" s="1"/>
  <c r="I662" i="1"/>
  <c r="H662" i="1"/>
  <c r="G662" i="1"/>
  <c r="P661" i="1"/>
  <c r="P660" i="1" s="1"/>
  <c r="P659" i="1" s="1"/>
  <c r="L661" i="1"/>
  <c r="L660" i="1" s="1"/>
  <c r="L659" i="1" s="1"/>
  <c r="I661" i="1"/>
  <c r="H661" i="1"/>
  <c r="O658" i="1"/>
  <c r="N658" i="1"/>
  <c r="M658" i="1"/>
  <c r="P657" i="1"/>
  <c r="N657" i="1"/>
  <c r="L657" i="1"/>
  <c r="K657" i="1"/>
  <c r="J657" i="1"/>
  <c r="I657" i="1"/>
  <c r="O657" i="1" s="1"/>
  <c r="H657" i="1"/>
  <c r="G657" i="1"/>
  <c r="P656" i="1"/>
  <c r="P655" i="1" s="1"/>
  <c r="P654" i="1" s="1"/>
  <c r="P653" i="1" s="1"/>
  <c r="P652" i="1" s="1"/>
  <c r="L656" i="1"/>
  <c r="L655" i="1" s="1"/>
  <c r="K656" i="1"/>
  <c r="K655" i="1" s="1"/>
  <c r="K654" i="1" s="1"/>
  <c r="H656" i="1"/>
  <c r="G656" i="1"/>
  <c r="L654" i="1"/>
  <c r="L653" i="1" s="1"/>
  <c r="L652" i="1" s="1"/>
  <c r="O651" i="1"/>
  <c r="N651" i="1"/>
  <c r="M651" i="1"/>
  <c r="P650" i="1"/>
  <c r="P649" i="1" s="1"/>
  <c r="P648" i="1" s="1"/>
  <c r="P647" i="1" s="1"/>
  <c r="P646" i="1" s="1"/>
  <c r="P645" i="1" s="1"/>
  <c r="M650" i="1"/>
  <c r="L650" i="1"/>
  <c r="L649" i="1" s="1"/>
  <c r="L648" i="1" s="1"/>
  <c r="L647" i="1" s="1"/>
  <c r="L646" i="1" s="1"/>
  <c r="L645" i="1" s="1"/>
  <c r="K650" i="1"/>
  <c r="J650" i="1"/>
  <c r="I650" i="1"/>
  <c r="H650" i="1"/>
  <c r="N650" i="1" s="1"/>
  <c r="G650" i="1"/>
  <c r="K649" i="1"/>
  <c r="K648" i="1" s="1"/>
  <c r="J649" i="1"/>
  <c r="J648" i="1" s="1"/>
  <c r="J647" i="1" s="1"/>
  <c r="J646" i="1" s="1"/>
  <c r="J645" i="1" s="1"/>
  <c r="G649" i="1"/>
  <c r="K647" i="1"/>
  <c r="K646" i="1" s="1"/>
  <c r="K645" i="1" s="1"/>
  <c r="O644" i="1"/>
  <c r="N644" i="1"/>
  <c r="M644" i="1"/>
  <c r="P643" i="1"/>
  <c r="P642" i="1" s="1"/>
  <c r="L643" i="1"/>
  <c r="K643" i="1"/>
  <c r="K642" i="1" s="1"/>
  <c r="K641" i="1" s="1"/>
  <c r="K640" i="1" s="1"/>
  <c r="J643" i="1"/>
  <c r="I643" i="1"/>
  <c r="H643" i="1"/>
  <c r="G643" i="1"/>
  <c r="M643" i="1" s="1"/>
  <c r="J642" i="1"/>
  <c r="J641" i="1" s="1"/>
  <c r="I642" i="1"/>
  <c r="P641" i="1"/>
  <c r="P640" i="1" s="1"/>
  <c r="J640" i="1"/>
  <c r="O639" i="1"/>
  <c r="N639" i="1"/>
  <c r="M639" i="1"/>
  <c r="P638" i="1"/>
  <c r="O638" i="1"/>
  <c r="L638" i="1"/>
  <c r="K638" i="1"/>
  <c r="N638" i="1" s="1"/>
  <c r="J638" i="1"/>
  <c r="I638" i="1"/>
  <c r="H638" i="1"/>
  <c r="G638" i="1"/>
  <c r="M638" i="1" s="1"/>
  <c r="O637" i="1"/>
  <c r="N637" i="1"/>
  <c r="M637" i="1"/>
  <c r="P636" i="1"/>
  <c r="P635" i="1" s="1"/>
  <c r="P634" i="1" s="1"/>
  <c r="L636" i="1"/>
  <c r="K636" i="1"/>
  <c r="J636" i="1"/>
  <c r="I636" i="1"/>
  <c r="H636" i="1"/>
  <c r="G636" i="1"/>
  <c r="M636" i="1" s="1"/>
  <c r="J635" i="1"/>
  <c r="J634" i="1" s="1"/>
  <c r="I635" i="1"/>
  <c r="O633" i="1"/>
  <c r="N633" i="1"/>
  <c r="M633" i="1"/>
  <c r="P632" i="1"/>
  <c r="P631" i="1" s="1"/>
  <c r="P630" i="1" s="1"/>
  <c r="M632" i="1"/>
  <c r="L632" i="1"/>
  <c r="L631" i="1" s="1"/>
  <c r="L630" i="1" s="1"/>
  <c r="K632" i="1"/>
  <c r="J632" i="1"/>
  <c r="I632" i="1"/>
  <c r="H632" i="1"/>
  <c r="N632" i="1" s="1"/>
  <c r="G632" i="1"/>
  <c r="K631" i="1"/>
  <c r="K630" i="1" s="1"/>
  <c r="J631" i="1"/>
  <c r="J630" i="1" s="1"/>
  <c r="G631" i="1"/>
  <c r="O628" i="1"/>
  <c r="N628" i="1"/>
  <c r="M628" i="1"/>
  <c r="P627" i="1"/>
  <c r="P626" i="1" s="1"/>
  <c r="P625" i="1" s="1"/>
  <c r="P624" i="1" s="1"/>
  <c r="L627" i="1"/>
  <c r="K627" i="1"/>
  <c r="K626" i="1" s="1"/>
  <c r="K625" i="1" s="1"/>
  <c r="K624" i="1" s="1"/>
  <c r="J627" i="1"/>
  <c r="I627" i="1"/>
  <c r="H627" i="1"/>
  <c r="G627" i="1"/>
  <c r="M627" i="1" s="1"/>
  <c r="J626" i="1"/>
  <c r="J625" i="1" s="1"/>
  <c r="J624" i="1" s="1"/>
  <c r="I626" i="1"/>
  <c r="O621" i="1"/>
  <c r="N621" i="1"/>
  <c r="M621" i="1"/>
  <c r="P620" i="1"/>
  <c r="O620" i="1"/>
  <c r="L620" i="1"/>
  <c r="K620" i="1"/>
  <c r="J620" i="1"/>
  <c r="J619" i="1" s="1"/>
  <c r="J618" i="1" s="1"/>
  <c r="J617" i="1" s="1"/>
  <c r="J616" i="1" s="1"/>
  <c r="I620" i="1"/>
  <c r="H620" i="1"/>
  <c r="G620" i="1"/>
  <c r="P619" i="1"/>
  <c r="P618" i="1" s="1"/>
  <c r="P617" i="1" s="1"/>
  <c r="P616" i="1" s="1"/>
  <c r="L619" i="1"/>
  <c r="L618" i="1" s="1"/>
  <c r="L617" i="1" s="1"/>
  <c r="L616" i="1" s="1"/>
  <c r="I619" i="1"/>
  <c r="H619" i="1"/>
  <c r="O615" i="1"/>
  <c r="N615" i="1"/>
  <c r="M615" i="1"/>
  <c r="P614" i="1"/>
  <c r="P613" i="1" s="1"/>
  <c r="L614" i="1"/>
  <c r="K614" i="1"/>
  <c r="K613" i="1" s="1"/>
  <c r="K612" i="1" s="1"/>
  <c r="K611" i="1" s="1"/>
  <c r="J614" i="1"/>
  <c r="I614" i="1"/>
  <c r="H614" i="1"/>
  <c r="G614" i="1"/>
  <c r="M614" i="1" s="1"/>
  <c r="J613" i="1"/>
  <c r="J612" i="1" s="1"/>
  <c r="I613" i="1"/>
  <c r="P612" i="1"/>
  <c r="P611" i="1" s="1"/>
  <c r="J611" i="1"/>
  <c r="O610" i="1"/>
  <c r="N610" i="1"/>
  <c r="M610" i="1"/>
  <c r="P609" i="1"/>
  <c r="O609" i="1"/>
  <c r="L609" i="1"/>
  <c r="K609" i="1"/>
  <c r="J609" i="1"/>
  <c r="J608" i="1" s="1"/>
  <c r="J607" i="1" s="1"/>
  <c r="J606" i="1" s="1"/>
  <c r="J605" i="1" s="1"/>
  <c r="I609" i="1"/>
  <c r="H609" i="1"/>
  <c r="G609" i="1"/>
  <c r="P608" i="1"/>
  <c r="P607" i="1" s="1"/>
  <c r="P606" i="1" s="1"/>
  <c r="P605" i="1" s="1"/>
  <c r="L608" i="1"/>
  <c r="L607" i="1" s="1"/>
  <c r="L606" i="1" s="1"/>
  <c r="I608" i="1"/>
  <c r="H608" i="1"/>
  <c r="O603" i="1"/>
  <c r="N603" i="1"/>
  <c r="M603" i="1"/>
  <c r="O602" i="1"/>
  <c r="N602" i="1"/>
  <c r="M602" i="1"/>
  <c r="P601" i="1"/>
  <c r="M601" i="1"/>
  <c r="L601" i="1"/>
  <c r="K601" i="1"/>
  <c r="J601" i="1"/>
  <c r="I601" i="1"/>
  <c r="O601" i="1" s="1"/>
  <c r="H601" i="1"/>
  <c r="N601" i="1" s="1"/>
  <c r="G601" i="1"/>
  <c r="O600" i="1"/>
  <c r="N600" i="1"/>
  <c r="M600" i="1"/>
  <c r="P599" i="1"/>
  <c r="N599" i="1"/>
  <c r="L599" i="1"/>
  <c r="K599" i="1"/>
  <c r="J599" i="1"/>
  <c r="I599" i="1"/>
  <c r="O599" i="1" s="1"/>
  <c r="H599" i="1"/>
  <c r="G599" i="1"/>
  <c r="P598" i="1"/>
  <c r="P597" i="1" s="1"/>
  <c r="L598" i="1"/>
  <c r="L597" i="1" s="1"/>
  <c r="K598" i="1"/>
  <c r="K597" i="1" s="1"/>
  <c r="K596" i="1" s="1"/>
  <c r="H598" i="1"/>
  <c r="G598" i="1"/>
  <c r="P596" i="1"/>
  <c r="L596" i="1"/>
  <c r="O595" i="1"/>
  <c r="N595" i="1"/>
  <c r="M595" i="1"/>
  <c r="O594" i="1"/>
  <c r="N594" i="1"/>
  <c r="M594" i="1"/>
  <c r="P593" i="1"/>
  <c r="L593" i="1"/>
  <c r="O593" i="1" s="1"/>
  <c r="K593" i="1"/>
  <c r="J593" i="1"/>
  <c r="I593" i="1"/>
  <c r="H593" i="1"/>
  <c r="N593" i="1" s="1"/>
  <c r="G593" i="1"/>
  <c r="M593" i="1" s="1"/>
  <c r="O592" i="1"/>
  <c r="N592" i="1"/>
  <c r="M592" i="1"/>
  <c r="P591" i="1"/>
  <c r="M591" i="1"/>
  <c r="L591" i="1"/>
  <c r="L590" i="1" s="1"/>
  <c r="L589" i="1" s="1"/>
  <c r="L588" i="1" s="1"/>
  <c r="L587" i="1" s="1"/>
  <c r="L586" i="1" s="1"/>
  <c r="K591" i="1"/>
  <c r="J591" i="1"/>
  <c r="I591" i="1"/>
  <c r="H591" i="1"/>
  <c r="N591" i="1" s="1"/>
  <c r="G591" i="1"/>
  <c r="K590" i="1"/>
  <c r="K589" i="1" s="1"/>
  <c r="K588" i="1" s="1"/>
  <c r="K587" i="1" s="1"/>
  <c r="K586" i="1" s="1"/>
  <c r="J590" i="1"/>
  <c r="J589" i="1" s="1"/>
  <c r="J588" i="1" s="1"/>
  <c r="J587" i="1" s="1"/>
  <c r="G590" i="1"/>
  <c r="O585" i="1"/>
  <c r="N585" i="1"/>
  <c r="M585" i="1"/>
  <c r="P584" i="1"/>
  <c r="P574" i="1" s="1"/>
  <c r="P573" i="1" s="1"/>
  <c r="P572" i="1" s="1"/>
  <c r="P571" i="1" s="1"/>
  <c r="L584" i="1"/>
  <c r="O584" i="1" s="1"/>
  <c r="K584" i="1"/>
  <c r="J584" i="1"/>
  <c r="I584" i="1"/>
  <c r="H584" i="1"/>
  <c r="N584" i="1" s="1"/>
  <c r="G584" i="1"/>
  <c r="M584" i="1" s="1"/>
  <c r="O583" i="1"/>
  <c r="N583" i="1"/>
  <c r="M583" i="1"/>
  <c r="P582" i="1"/>
  <c r="M582" i="1"/>
  <c r="L582" i="1"/>
  <c r="K582" i="1"/>
  <c r="J582" i="1"/>
  <c r="I582" i="1"/>
  <c r="O582" i="1" s="1"/>
  <c r="H582" i="1"/>
  <c r="N582" i="1" s="1"/>
  <c r="G582" i="1"/>
  <c r="O581" i="1"/>
  <c r="N581" i="1"/>
  <c r="M581" i="1"/>
  <c r="P580" i="1"/>
  <c r="N580" i="1"/>
  <c r="L580" i="1"/>
  <c r="K580" i="1"/>
  <c r="J580" i="1"/>
  <c r="M580" i="1" s="1"/>
  <c r="I580" i="1"/>
  <c r="O580" i="1" s="1"/>
  <c r="H580" i="1"/>
  <c r="G580" i="1"/>
  <c r="O579" i="1"/>
  <c r="N579" i="1"/>
  <c r="M579" i="1"/>
  <c r="P578" i="1"/>
  <c r="O578" i="1"/>
  <c r="L578" i="1"/>
  <c r="K578" i="1"/>
  <c r="N578" i="1" s="1"/>
  <c r="J578" i="1"/>
  <c r="I578" i="1"/>
  <c r="H578" i="1"/>
  <c r="G578" i="1"/>
  <c r="O577" i="1"/>
  <c r="N577" i="1"/>
  <c r="M577" i="1"/>
  <c r="O576" i="1"/>
  <c r="N576" i="1"/>
  <c r="M576" i="1"/>
  <c r="P575" i="1"/>
  <c r="O575" i="1"/>
  <c r="N575" i="1"/>
  <c r="L575" i="1"/>
  <c r="K575" i="1"/>
  <c r="K574" i="1" s="1"/>
  <c r="J575" i="1"/>
  <c r="I575" i="1"/>
  <c r="H575" i="1"/>
  <c r="G575" i="1"/>
  <c r="L574" i="1"/>
  <c r="L573" i="1" s="1"/>
  <c r="L572" i="1" s="1"/>
  <c r="L571" i="1" s="1"/>
  <c r="I574" i="1"/>
  <c r="K573" i="1"/>
  <c r="K572" i="1" s="1"/>
  <c r="K571" i="1"/>
  <c r="O570" i="1"/>
  <c r="N570" i="1"/>
  <c r="M570" i="1"/>
  <c r="O569" i="1"/>
  <c r="N569" i="1"/>
  <c r="M569" i="1"/>
  <c r="P568" i="1"/>
  <c r="P567" i="1" s="1"/>
  <c r="P566" i="1" s="1"/>
  <c r="M568" i="1"/>
  <c r="L568" i="1"/>
  <c r="L567" i="1" s="1"/>
  <c r="L566" i="1" s="1"/>
  <c r="K568" i="1"/>
  <c r="J568" i="1"/>
  <c r="I568" i="1"/>
  <c r="O568" i="1" s="1"/>
  <c r="H568" i="1"/>
  <c r="N568" i="1" s="1"/>
  <c r="G568" i="1"/>
  <c r="K567" i="1"/>
  <c r="K566" i="1" s="1"/>
  <c r="J567" i="1"/>
  <c r="J566" i="1" s="1"/>
  <c r="G567" i="1"/>
  <c r="M567" i="1" s="1"/>
  <c r="O565" i="1"/>
  <c r="N565" i="1"/>
  <c r="M565" i="1"/>
  <c r="O564" i="1"/>
  <c r="N564" i="1"/>
  <c r="M564" i="1"/>
  <c r="P563" i="1"/>
  <c r="P562" i="1" s="1"/>
  <c r="P561" i="1" s="1"/>
  <c r="P560" i="1" s="1"/>
  <c r="P559" i="1" s="1"/>
  <c r="M563" i="1"/>
  <c r="L563" i="1"/>
  <c r="L562" i="1" s="1"/>
  <c r="L561" i="1" s="1"/>
  <c r="L560" i="1" s="1"/>
  <c r="K563" i="1"/>
  <c r="J563" i="1"/>
  <c r="I563" i="1"/>
  <c r="O563" i="1" s="1"/>
  <c r="H563" i="1"/>
  <c r="N563" i="1" s="1"/>
  <c r="G563" i="1"/>
  <c r="K562" i="1"/>
  <c r="K561" i="1" s="1"/>
  <c r="K560" i="1" s="1"/>
  <c r="K559" i="1" s="1"/>
  <c r="K558" i="1" s="1"/>
  <c r="J562" i="1"/>
  <c r="J561" i="1" s="1"/>
  <c r="J560" i="1" s="1"/>
  <c r="G562" i="1"/>
  <c r="M562" i="1" s="1"/>
  <c r="O556" i="1"/>
  <c r="N556" i="1"/>
  <c r="M556" i="1"/>
  <c r="P555" i="1"/>
  <c r="N555" i="1"/>
  <c r="M555" i="1"/>
  <c r="L555" i="1"/>
  <c r="K555" i="1"/>
  <c r="J555" i="1"/>
  <c r="I555" i="1"/>
  <c r="O555" i="1" s="1"/>
  <c r="H555" i="1"/>
  <c r="G555" i="1"/>
  <c r="O554" i="1"/>
  <c r="N554" i="1"/>
  <c r="M554" i="1"/>
  <c r="P553" i="1"/>
  <c r="O553" i="1"/>
  <c r="N553" i="1"/>
  <c r="L553" i="1"/>
  <c r="K553" i="1"/>
  <c r="K552" i="1" s="1"/>
  <c r="J553" i="1"/>
  <c r="J552" i="1" s="1"/>
  <c r="I553" i="1"/>
  <c r="H553" i="1"/>
  <c r="G553" i="1"/>
  <c r="M553" i="1" s="1"/>
  <c r="P552" i="1"/>
  <c r="L552" i="1"/>
  <c r="I552" i="1"/>
  <c r="O552" i="1" s="1"/>
  <c r="H552" i="1"/>
  <c r="N552" i="1" s="1"/>
  <c r="O551" i="1"/>
  <c r="N551" i="1"/>
  <c r="M551" i="1"/>
  <c r="P550" i="1"/>
  <c r="N550" i="1"/>
  <c r="M550" i="1"/>
  <c r="L550" i="1"/>
  <c r="K550" i="1"/>
  <c r="J550" i="1"/>
  <c r="I550" i="1"/>
  <c r="O550" i="1" s="1"/>
  <c r="H550" i="1"/>
  <c r="G550" i="1"/>
  <c r="O549" i="1"/>
  <c r="N549" i="1"/>
  <c r="M549" i="1"/>
  <c r="P548" i="1"/>
  <c r="O548" i="1"/>
  <c r="N548" i="1"/>
  <c r="L548" i="1"/>
  <c r="K548" i="1"/>
  <c r="J548" i="1"/>
  <c r="I548" i="1"/>
  <c r="H548" i="1"/>
  <c r="G548" i="1"/>
  <c r="M548" i="1" s="1"/>
  <c r="O547" i="1"/>
  <c r="N547" i="1"/>
  <c r="M547" i="1"/>
  <c r="P546" i="1"/>
  <c r="P545" i="1" s="1"/>
  <c r="P544" i="1" s="1"/>
  <c r="P543" i="1" s="1"/>
  <c r="O546" i="1"/>
  <c r="L546" i="1"/>
  <c r="L545" i="1" s="1"/>
  <c r="L544" i="1" s="1"/>
  <c r="L543" i="1" s="1"/>
  <c r="K546" i="1"/>
  <c r="K545" i="1" s="1"/>
  <c r="K544" i="1" s="1"/>
  <c r="K543" i="1" s="1"/>
  <c r="J546" i="1"/>
  <c r="I546" i="1"/>
  <c r="H546" i="1"/>
  <c r="N546" i="1" s="1"/>
  <c r="G546" i="1"/>
  <c r="M546" i="1" s="1"/>
  <c r="J545" i="1"/>
  <c r="J544" i="1" s="1"/>
  <c r="J543" i="1" s="1"/>
  <c r="I545" i="1"/>
  <c r="O542" i="1"/>
  <c r="N542" i="1"/>
  <c r="M542" i="1"/>
  <c r="P541" i="1"/>
  <c r="O541" i="1"/>
  <c r="N541" i="1"/>
  <c r="L541" i="1"/>
  <c r="K541" i="1"/>
  <c r="J541" i="1"/>
  <c r="J538" i="1" s="1"/>
  <c r="J537" i="1" s="1"/>
  <c r="J536" i="1" s="1"/>
  <c r="J535" i="1" s="1"/>
  <c r="J534" i="1" s="1"/>
  <c r="I541" i="1"/>
  <c r="H541" i="1"/>
  <c r="G541" i="1"/>
  <c r="M541" i="1" s="1"/>
  <c r="O540" i="1"/>
  <c r="N540" i="1"/>
  <c r="M540" i="1"/>
  <c r="P539" i="1"/>
  <c r="P538" i="1" s="1"/>
  <c r="P537" i="1" s="1"/>
  <c r="P536" i="1" s="1"/>
  <c r="P535" i="1" s="1"/>
  <c r="P534" i="1" s="1"/>
  <c r="O539" i="1"/>
  <c r="L539" i="1"/>
  <c r="L538" i="1" s="1"/>
  <c r="L537" i="1" s="1"/>
  <c r="L536" i="1" s="1"/>
  <c r="K539" i="1"/>
  <c r="K538" i="1" s="1"/>
  <c r="K537" i="1" s="1"/>
  <c r="K536" i="1" s="1"/>
  <c r="J539" i="1"/>
  <c r="I539" i="1"/>
  <c r="H539" i="1"/>
  <c r="N539" i="1" s="1"/>
  <c r="G539" i="1"/>
  <c r="M539" i="1" s="1"/>
  <c r="I538" i="1"/>
  <c r="O533" i="1"/>
  <c r="N533" i="1"/>
  <c r="M533" i="1"/>
  <c r="P532" i="1"/>
  <c r="O532" i="1"/>
  <c r="N532" i="1"/>
  <c r="L532" i="1"/>
  <c r="K532" i="1"/>
  <c r="J532" i="1"/>
  <c r="J529" i="1" s="1"/>
  <c r="I532" i="1"/>
  <c r="H532" i="1"/>
  <c r="G532" i="1"/>
  <c r="M532" i="1" s="1"/>
  <c r="O531" i="1"/>
  <c r="N531" i="1"/>
  <c r="M531" i="1"/>
  <c r="P530" i="1"/>
  <c r="P529" i="1" s="1"/>
  <c r="O530" i="1"/>
  <c r="L530" i="1"/>
  <c r="L529" i="1" s="1"/>
  <c r="K530" i="1"/>
  <c r="K529" i="1" s="1"/>
  <c r="J530" i="1"/>
  <c r="I530" i="1"/>
  <c r="H530" i="1"/>
  <c r="N530" i="1" s="1"/>
  <c r="G530" i="1"/>
  <c r="M530" i="1" s="1"/>
  <c r="I529" i="1"/>
  <c r="O528" i="1"/>
  <c r="N528" i="1"/>
  <c r="M528" i="1"/>
  <c r="P527" i="1"/>
  <c r="O527" i="1"/>
  <c r="N527" i="1"/>
  <c r="L527" i="1"/>
  <c r="K527" i="1"/>
  <c r="J527" i="1"/>
  <c r="J522" i="1" s="1"/>
  <c r="J521" i="1" s="1"/>
  <c r="J520" i="1" s="1"/>
  <c r="J519" i="1" s="1"/>
  <c r="I527" i="1"/>
  <c r="H527" i="1"/>
  <c r="G527" i="1"/>
  <c r="O526" i="1"/>
  <c r="N526" i="1"/>
  <c r="M526" i="1"/>
  <c r="P525" i="1"/>
  <c r="O525" i="1"/>
  <c r="L525" i="1"/>
  <c r="K525" i="1"/>
  <c r="J525" i="1"/>
  <c r="I525" i="1"/>
  <c r="H525" i="1"/>
  <c r="N525" i="1" s="1"/>
  <c r="G525" i="1"/>
  <c r="M525" i="1" s="1"/>
  <c r="O524" i="1"/>
  <c r="N524" i="1"/>
  <c r="M524" i="1"/>
  <c r="P523" i="1"/>
  <c r="P522" i="1" s="1"/>
  <c r="P521" i="1" s="1"/>
  <c r="P520" i="1" s="1"/>
  <c r="P519" i="1" s="1"/>
  <c r="P496" i="1" s="1"/>
  <c r="M523" i="1"/>
  <c r="L523" i="1"/>
  <c r="L522" i="1" s="1"/>
  <c r="L521" i="1" s="1"/>
  <c r="L520" i="1" s="1"/>
  <c r="L519" i="1" s="1"/>
  <c r="K523" i="1"/>
  <c r="J523" i="1"/>
  <c r="I523" i="1"/>
  <c r="H523" i="1"/>
  <c r="G523" i="1"/>
  <c r="K522" i="1"/>
  <c r="K521" i="1" s="1"/>
  <c r="K520" i="1" s="1"/>
  <c r="K519" i="1" s="1"/>
  <c r="K496" i="1" s="1"/>
  <c r="G522" i="1"/>
  <c r="O518" i="1"/>
  <c r="N518" i="1"/>
  <c r="M518" i="1"/>
  <c r="O517" i="1"/>
  <c r="N517" i="1"/>
  <c r="M517" i="1"/>
  <c r="P516" i="1"/>
  <c r="M516" i="1"/>
  <c r="L516" i="1"/>
  <c r="L515" i="1" s="1"/>
  <c r="L514" i="1" s="1"/>
  <c r="L513" i="1" s="1"/>
  <c r="L512" i="1" s="1"/>
  <c r="K516" i="1"/>
  <c r="J516" i="1"/>
  <c r="I516" i="1"/>
  <c r="O516" i="1" s="1"/>
  <c r="H516" i="1"/>
  <c r="N516" i="1" s="1"/>
  <c r="G516" i="1"/>
  <c r="P515" i="1"/>
  <c r="K515" i="1"/>
  <c r="K514" i="1" s="1"/>
  <c r="K513" i="1" s="1"/>
  <c r="K512" i="1" s="1"/>
  <c r="J515" i="1"/>
  <c r="H515" i="1"/>
  <c r="N515" i="1" s="1"/>
  <c r="G515" i="1"/>
  <c r="M515" i="1" s="1"/>
  <c r="P514" i="1"/>
  <c r="J514" i="1"/>
  <c r="H514" i="1"/>
  <c r="P513" i="1"/>
  <c r="J513" i="1"/>
  <c r="H513" i="1"/>
  <c r="N513" i="1" s="1"/>
  <c r="P512" i="1"/>
  <c r="J512" i="1"/>
  <c r="H512" i="1"/>
  <c r="N512" i="1" s="1"/>
  <c r="O511" i="1"/>
  <c r="N511" i="1"/>
  <c r="M511" i="1"/>
  <c r="P510" i="1"/>
  <c r="N510" i="1"/>
  <c r="L510" i="1"/>
  <c r="K510" i="1"/>
  <c r="J510" i="1"/>
  <c r="J509" i="1" s="1"/>
  <c r="J499" i="1" s="1"/>
  <c r="J498" i="1" s="1"/>
  <c r="J497" i="1" s="1"/>
  <c r="J496" i="1" s="1"/>
  <c r="I510" i="1"/>
  <c r="O510" i="1" s="1"/>
  <c r="H510" i="1"/>
  <c r="G510" i="1"/>
  <c r="M510" i="1" s="1"/>
  <c r="P509" i="1"/>
  <c r="L509" i="1"/>
  <c r="K509" i="1"/>
  <c r="I509" i="1"/>
  <c r="O509" i="1" s="1"/>
  <c r="H509" i="1"/>
  <c r="N509" i="1" s="1"/>
  <c r="G509" i="1"/>
  <c r="M509" i="1" s="1"/>
  <c r="O508" i="1"/>
  <c r="N508" i="1"/>
  <c r="M508" i="1"/>
  <c r="P507" i="1"/>
  <c r="M507" i="1"/>
  <c r="L507" i="1"/>
  <c r="K507" i="1"/>
  <c r="J507" i="1"/>
  <c r="I507" i="1"/>
  <c r="O507" i="1" s="1"/>
  <c r="H507" i="1"/>
  <c r="N507" i="1" s="1"/>
  <c r="G507" i="1"/>
  <c r="P506" i="1"/>
  <c r="L506" i="1"/>
  <c r="K506" i="1"/>
  <c r="J506" i="1"/>
  <c r="H506" i="1"/>
  <c r="N506" i="1" s="1"/>
  <c r="G506" i="1"/>
  <c r="M506" i="1" s="1"/>
  <c r="O505" i="1"/>
  <c r="N505" i="1"/>
  <c r="M505" i="1"/>
  <c r="O504" i="1"/>
  <c r="N504" i="1"/>
  <c r="M504" i="1"/>
  <c r="P503" i="1"/>
  <c r="L503" i="1"/>
  <c r="K503" i="1"/>
  <c r="J503" i="1"/>
  <c r="I503" i="1"/>
  <c r="O503" i="1" s="1"/>
  <c r="H503" i="1"/>
  <c r="N503" i="1" s="1"/>
  <c r="G503" i="1"/>
  <c r="M503" i="1" s="1"/>
  <c r="O502" i="1"/>
  <c r="N502" i="1"/>
  <c r="M502" i="1"/>
  <c r="P501" i="1"/>
  <c r="L501" i="1"/>
  <c r="K501" i="1"/>
  <c r="J501" i="1"/>
  <c r="I501" i="1"/>
  <c r="O501" i="1" s="1"/>
  <c r="H501" i="1"/>
  <c r="N501" i="1" s="1"/>
  <c r="G501" i="1"/>
  <c r="M501" i="1" s="1"/>
  <c r="P500" i="1"/>
  <c r="L500" i="1"/>
  <c r="K500" i="1"/>
  <c r="J500" i="1"/>
  <c r="I500" i="1"/>
  <c r="O500" i="1" s="1"/>
  <c r="H500" i="1"/>
  <c r="N500" i="1" s="1"/>
  <c r="G500" i="1"/>
  <c r="M500" i="1" s="1"/>
  <c r="P499" i="1"/>
  <c r="L499" i="1"/>
  <c r="K499" i="1"/>
  <c r="H499" i="1"/>
  <c r="N499" i="1" s="1"/>
  <c r="G499" i="1"/>
  <c r="M499" i="1" s="1"/>
  <c r="P498" i="1"/>
  <c r="L498" i="1"/>
  <c r="K498" i="1"/>
  <c r="H498" i="1"/>
  <c r="N498" i="1" s="1"/>
  <c r="P497" i="1"/>
  <c r="L497" i="1"/>
  <c r="K497" i="1"/>
  <c r="H497" i="1"/>
  <c r="N497" i="1" s="1"/>
  <c r="O495" i="1"/>
  <c r="N495" i="1"/>
  <c r="M495" i="1"/>
  <c r="O494" i="1"/>
  <c r="N494" i="1"/>
  <c r="M494" i="1"/>
  <c r="P493" i="1"/>
  <c r="L493" i="1"/>
  <c r="K493" i="1"/>
  <c r="J493" i="1"/>
  <c r="I493" i="1"/>
  <c r="O493" i="1" s="1"/>
  <c r="H493" i="1"/>
  <c r="N493" i="1" s="1"/>
  <c r="G493" i="1"/>
  <c r="M493" i="1" s="1"/>
  <c r="O492" i="1"/>
  <c r="N492" i="1"/>
  <c r="M492" i="1"/>
  <c r="O491" i="1"/>
  <c r="N491" i="1"/>
  <c r="M491" i="1"/>
  <c r="P490" i="1"/>
  <c r="L490" i="1"/>
  <c r="K490" i="1"/>
  <c r="J490" i="1"/>
  <c r="I490" i="1"/>
  <c r="O490" i="1" s="1"/>
  <c r="H490" i="1"/>
  <c r="N490" i="1" s="1"/>
  <c r="G490" i="1"/>
  <c r="M490" i="1" s="1"/>
  <c r="O489" i="1"/>
  <c r="N489" i="1"/>
  <c r="M489" i="1"/>
  <c r="O488" i="1"/>
  <c r="N488" i="1"/>
  <c r="M488" i="1"/>
  <c r="P487" i="1"/>
  <c r="L487" i="1"/>
  <c r="K487" i="1"/>
  <c r="J487" i="1"/>
  <c r="I487" i="1"/>
  <c r="O487" i="1" s="1"/>
  <c r="H487" i="1"/>
  <c r="N487" i="1" s="1"/>
  <c r="G487" i="1"/>
  <c r="M487" i="1" s="1"/>
  <c r="P486" i="1"/>
  <c r="L486" i="1"/>
  <c r="K486" i="1"/>
  <c r="J486" i="1"/>
  <c r="I486" i="1"/>
  <c r="O486" i="1" s="1"/>
  <c r="H486" i="1"/>
  <c r="N486" i="1" s="1"/>
  <c r="G486" i="1"/>
  <c r="M486" i="1" s="1"/>
  <c r="O485" i="1"/>
  <c r="N485" i="1"/>
  <c r="M485" i="1"/>
  <c r="O484" i="1"/>
  <c r="N484" i="1"/>
  <c r="M484" i="1"/>
  <c r="P483" i="1"/>
  <c r="L483" i="1"/>
  <c r="K483" i="1"/>
  <c r="J483" i="1"/>
  <c r="I483" i="1"/>
  <c r="O483" i="1" s="1"/>
  <c r="H483" i="1"/>
  <c r="N483" i="1" s="1"/>
  <c r="G483" i="1"/>
  <c r="M483" i="1" s="1"/>
  <c r="O482" i="1"/>
  <c r="N482" i="1"/>
  <c r="M482" i="1"/>
  <c r="P481" i="1"/>
  <c r="L481" i="1"/>
  <c r="K481" i="1"/>
  <c r="J481" i="1"/>
  <c r="I481" i="1"/>
  <c r="O481" i="1" s="1"/>
  <c r="H481" i="1"/>
  <c r="N481" i="1" s="1"/>
  <c r="G481" i="1"/>
  <c r="M481" i="1" s="1"/>
  <c r="P480" i="1"/>
  <c r="L480" i="1"/>
  <c r="K480" i="1"/>
  <c r="J480" i="1"/>
  <c r="I480" i="1"/>
  <c r="O480" i="1" s="1"/>
  <c r="H480" i="1"/>
  <c r="N480" i="1" s="1"/>
  <c r="G480" i="1"/>
  <c r="M480" i="1" s="1"/>
  <c r="O479" i="1"/>
  <c r="N479" i="1"/>
  <c r="M479" i="1"/>
  <c r="O478" i="1"/>
  <c r="N478" i="1"/>
  <c r="M478" i="1"/>
  <c r="P477" i="1"/>
  <c r="L477" i="1"/>
  <c r="K477" i="1"/>
  <c r="J477" i="1"/>
  <c r="I477" i="1"/>
  <c r="O477" i="1" s="1"/>
  <c r="H477" i="1"/>
  <c r="N477" i="1" s="1"/>
  <c r="G477" i="1"/>
  <c r="M477" i="1" s="1"/>
  <c r="P476" i="1"/>
  <c r="L476" i="1"/>
  <c r="K476" i="1"/>
  <c r="J476" i="1"/>
  <c r="I476" i="1"/>
  <c r="O476" i="1" s="1"/>
  <c r="H476" i="1"/>
  <c r="N476" i="1" s="1"/>
  <c r="G476" i="1"/>
  <c r="M476" i="1" s="1"/>
  <c r="O475" i="1"/>
  <c r="N475" i="1"/>
  <c r="M475" i="1"/>
  <c r="P474" i="1"/>
  <c r="L474" i="1"/>
  <c r="K474" i="1"/>
  <c r="J474" i="1"/>
  <c r="I474" i="1"/>
  <c r="O474" i="1" s="1"/>
  <c r="H474" i="1"/>
  <c r="N474" i="1" s="1"/>
  <c r="G474" i="1"/>
  <c r="M474" i="1" s="1"/>
  <c r="O473" i="1"/>
  <c r="N473" i="1"/>
  <c r="M473" i="1"/>
  <c r="O472" i="1"/>
  <c r="N472" i="1"/>
  <c r="M472" i="1"/>
  <c r="P471" i="1"/>
  <c r="L471" i="1"/>
  <c r="K471" i="1"/>
  <c r="J471" i="1"/>
  <c r="I471" i="1"/>
  <c r="O471" i="1" s="1"/>
  <c r="H471" i="1"/>
  <c r="N471" i="1" s="1"/>
  <c r="G471" i="1"/>
  <c r="M471" i="1" s="1"/>
  <c r="O470" i="1"/>
  <c r="N470" i="1"/>
  <c r="M470" i="1"/>
  <c r="O469" i="1"/>
  <c r="N469" i="1"/>
  <c r="M469" i="1"/>
  <c r="O468" i="1"/>
  <c r="N468" i="1"/>
  <c r="M468" i="1"/>
  <c r="P467" i="1"/>
  <c r="L467" i="1"/>
  <c r="K467" i="1"/>
  <c r="J467" i="1"/>
  <c r="I467" i="1"/>
  <c r="O467" i="1" s="1"/>
  <c r="H467" i="1"/>
  <c r="N467" i="1" s="1"/>
  <c r="G467" i="1"/>
  <c r="M467" i="1" s="1"/>
  <c r="O466" i="1"/>
  <c r="N466" i="1"/>
  <c r="M466" i="1"/>
  <c r="P465" i="1"/>
  <c r="M465" i="1"/>
  <c r="L465" i="1"/>
  <c r="K465" i="1"/>
  <c r="J465" i="1"/>
  <c r="I465" i="1"/>
  <c r="O465" i="1" s="1"/>
  <c r="H465" i="1"/>
  <c r="N465" i="1" s="1"/>
  <c r="G465" i="1"/>
  <c r="O464" i="1"/>
  <c r="N464" i="1"/>
  <c r="M464" i="1"/>
  <c r="O463" i="1"/>
  <c r="N463" i="1"/>
  <c r="M463" i="1"/>
  <c r="O462" i="1"/>
  <c r="N462" i="1"/>
  <c r="M462" i="1"/>
  <c r="O461" i="1"/>
  <c r="N461" i="1"/>
  <c r="M461" i="1"/>
  <c r="P460" i="1"/>
  <c r="L460" i="1"/>
  <c r="K460" i="1"/>
  <c r="J460" i="1"/>
  <c r="I460" i="1"/>
  <c r="O460" i="1" s="1"/>
  <c r="H460" i="1"/>
  <c r="N460" i="1" s="1"/>
  <c r="G460" i="1"/>
  <c r="M460" i="1" s="1"/>
  <c r="P459" i="1"/>
  <c r="L459" i="1"/>
  <c r="K459" i="1"/>
  <c r="J459" i="1"/>
  <c r="I459" i="1"/>
  <c r="O459" i="1" s="1"/>
  <c r="H459" i="1"/>
  <c r="N459" i="1" s="1"/>
  <c r="G459" i="1"/>
  <c r="M459" i="1" s="1"/>
  <c r="O458" i="1"/>
  <c r="N458" i="1"/>
  <c r="M458" i="1"/>
  <c r="P457" i="1"/>
  <c r="N457" i="1"/>
  <c r="L457" i="1"/>
  <c r="K457" i="1"/>
  <c r="J457" i="1"/>
  <c r="M457" i="1" s="1"/>
  <c r="I457" i="1"/>
  <c r="O457" i="1" s="1"/>
  <c r="H457" i="1"/>
  <c r="G457" i="1"/>
  <c r="P456" i="1"/>
  <c r="P455" i="1" s="1"/>
  <c r="P454" i="1" s="1"/>
  <c r="L456" i="1"/>
  <c r="L455" i="1" s="1"/>
  <c r="L454" i="1" s="1"/>
  <c r="K456" i="1"/>
  <c r="K455" i="1" s="1"/>
  <c r="K454" i="1" s="1"/>
  <c r="H456" i="1"/>
  <c r="N456" i="1" s="1"/>
  <c r="G456" i="1"/>
  <c r="O453" i="1"/>
  <c r="N453" i="1"/>
  <c r="M453" i="1"/>
  <c r="P452" i="1"/>
  <c r="M452" i="1"/>
  <c r="L452" i="1"/>
  <c r="K452" i="1"/>
  <c r="J452" i="1"/>
  <c r="I452" i="1"/>
  <c r="O452" i="1" s="1"/>
  <c r="H452" i="1"/>
  <c r="N452" i="1" s="1"/>
  <c r="G452" i="1"/>
  <c r="O451" i="1"/>
  <c r="N451" i="1"/>
  <c r="M451" i="1"/>
  <c r="P450" i="1"/>
  <c r="N450" i="1"/>
  <c r="L450" i="1"/>
  <c r="K450" i="1"/>
  <c r="J450" i="1"/>
  <c r="M450" i="1" s="1"/>
  <c r="I450" i="1"/>
  <c r="O450" i="1" s="1"/>
  <c r="H450" i="1"/>
  <c r="G450" i="1"/>
  <c r="O449" i="1"/>
  <c r="N449" i="1"/>
  <c r="M449" i="1"/>
  <c r="P448" i="1"/>
  <c r="O448" i="1"/>
  <c r="L448" i="1"/>
  <c r="K448" i="1"/>
  <c r="N448" i="1" s="1"/>
  <c r="J448" i="1"/>
  <c r="J447" i="1" s="1"/>
  <c r="I448" i="1"/>
  <c r="H448" i="1"/>
  <c r="G448" i="1"/>
  <c r="M448" i="1" s="1"/>
  <c r="P447" i="1"/>
  <c r="L447" i="1"/>
  <c r="I447" i="1"/>
  <c r="O447" i="1" s="1"/>
  <c r="H447" i="1"/>
  <c r="O446" i="1"/>
  <c r="N446" i="1"/>
  <c r="M446" i="1"/>
  <c r="P445" i="1"/>
  <c r="N445" i="1"/>
  <c r="L445" i="1"/>
  <c r="K445" i="1"/>
  <c r="J445" i="1"/>
  <c r="M445" i="1" s="1"/>
  <c r="I445" i="1"/>
  <c r="O445" i="1" s="1"/>
  <c r="H445" i="1"/>
  <c r="G445" i="1"/>
  <c r="P444" i="1"/>
  <c r="P443" i="1" s="1"/>
  <c r="P442" i="1" s="1"/>
  <c r="L444" i="1"/>
  <c r="L443" i="1" s="1"/>
  <c r="L442" i="1" s="1"/>
  <c r="K444" i="1"/>
  <c r="H444" i="1"/>
  <c r="N444" i="1" s="1"/>
  <c r="G444" i="1"/>
  <c r="O441" i="1"/>
  <c r="N441" i="1"/>
  <c r="M441" i="1"/>
  <c r="P440" i="1"/>
  <c r="P439" i="1" s="1"/>
  <c r="P438" i="1" s="1"/>
  <c r="P437" i="1" s="1"/>
  <c r="M440" i="1"/>
  <c r="L440" i="1"/>
  <c r="L439" i="1" s="1"/>
  <c r="L438" i="1" s="1"/>
  <c r="L437" i="1" s="1"/>
  <c r="K440" i="1"/>
  <c r="J440" i="1"/>
  <c r="I440" i="1"/>
  <c r="O440" i="1" s="1"/>
  <c r="H440" i="1"/>
  <c r="N440" i="1" s="1"/>
  <c r="G440" i="1"/>
  <c r="K439" i="1"/>
  <c r="K438" i="1" s="1"/>
  <c r="K437" i="1" s="1"/>
  <c r="J439" i="1"/>
  <c r="J438" i="1" s="1"/>
  <c r="J437" i="1" s="1"/>
  <c r="G439" i="1"/>
  <c r="M439" i="1" s="1"/>
  <c r="O436" i="1"/>
  <c r="N436" i="1"/>
  <c r="M436" i="1"/>
  <c r="P435" i="1"/>
  <c r="P434" i="1" s="1"/>
  <c r="P433" i="1" s="1"/>
  <c r="P432" i="1" s="1"/>
  <c r="P431" i="1" s="1"/>
  <c r="L435" i="1"/>
  <c r="O435" i="1" s="1"/>
  <c r="K435" i="1"/>
  <c r="J435" i="1"/>
  <c r="I435" i="1"/>
  <c r="H435" i="1"/>
  <c r="N435" i="1" s="1"/>
  <c r="G435" i="1"/>
  <c r="M435" i="1" s="1"/>
  <c r="K434" i="1"/>
  <c r="J434" i="1"/>
  <c r="J433" i="1" s="1"/>
  <c r="J432" i="1" s="1"/>
  <c r="I434" i="1"/>
  <c r="G434" i="1"/>
  <c r="M434" i="1" s="1"/>
  <c r="K433" i="1"/>
  <c r="I433" i="1"/>
  <c r="G433" i="1"/>
  <c r="K432" i="1"/>
  <c r="I432" i="1"/>
  <c r="O430" i="1"/>
  <c r="N430" i="1"/>
  <c r="M430" i="1"/>
  <c r="P429" i="1"/>
  <c r="M429" i="1"/>
  <c r="L429" i="1"/>
  <c r="K429" i="1"/>
  <c r="J429" i="1"/>
  <c r="I429" i="1"/>
  <c r="O429" i="1" s="1"/>
  <c r="H429" i="1"/>
  <c r="N429" i="1" s="1"/>
  <c r="G429" i="1"/>
  <c r="O428" i="1"/>
  <c r="N428" i="1"/>
  <c r="M428" i="1"/>
  <c r="P427" i="1"/>
  <c r="N427" i="1"/>
  <c r="L427" i="1"/>
  <c r="K427" i="1"/>
  <c r="J427" i="1"/>
  <c r="I427" i="1"/>
  <c r="O427" i="1" s="1"/>
  <c r="H427" i="1"/>
  <c r="G427" i="1"/>
  <c r="M427" i="1" s="1"/>
  <c r="O426" i="1"/>
  <c r="N426" i="1"/>
  <c r="M426" i="1"/>
  <c r="P425" i="1"/>
  <c r="O425" i="1"/>
  <c r="L425" i="1"/>
  <c r="K425" i="1"/>
  <c r="K424" i="1" s="1"/>
  <c r="K423" i="1" s="1"/>
  <c r="K422" i="1" s="1"/>
  <c r="K421" i="1" s="1"/>
  <c r="J425" i="1"/>
  <c r="I425" i="1"/>
  <c r="H425" i="1"/>
  <c r="N425" i="1" s="1"/>
  <c r="G425" i="1"/>
  <c r="M425" i="1" s="1"/>
  <c r="P424" i="1"/>
  <c r="L424" i="1"/>
  <c r="J424" i="1"/>
  <c r="I424" i="1"/>
  <c r="O424" i="1" s="1"/>
  <c r="H424" i="1"/>
  <c r="P423" i="1"/>
  <c r="L423" i="1"/>
  <c r="J423" i="1"/>
  <c r="H423" i="1"/>
  <c r="P422" i="1"/>
  <c r="L422" i="1"/>
  <c r="J422" i="1"/>
  <c r="H422" i="1"/>
  <c r="P421" i="1"/>
  <c r="L421" i="1"/>
  <c r="J421" i="1"/>
  <c r="H421" i="1"/>
  <c r="O420" i="1"/>
  <c r="N420" i="1"/>
  <c r="M420" i="1"/>
  <c r="P419" i="1"/>
  <c r="L419" i="1"/>
  <c r="K419" i="1"/>
  <c r="J419" i="1"/>
  <c r="I419" i="1"/>
  <c r="O419" i="1" s="1"/>
  <c r="H419" i="1"/>
  <c r="N419" i="1" s="1"/>
  <c r="G419" i="1"/>
  <c r="M419" i="1" s="1"/>
  <c r="O418" i="1"/>
  <c r="N418" i="1"/>
  <c r="M418" i="1"/>
  <c r="O417" i="1"/>
  <c r="N417" i="1"/>
  <c r="M417" i="1"/>
  <c r="P416" i="1"/>
  <c r="L416" i="1"/>
  <c r="K416" i="1"/>
  <c r="J416" i="1"/>
  <c r="I416" i="1"/>
  <c r="O416" i="1" s="1"/>
  <c r="H416" i="1"/>
  <c r="N416" i="1" s="1"/>
  <c r="G416" i="1"/>
  <c r="M416" i="1" s="1"/>
  <c r="P415" i="1"/>
  <c r="L415" i="1"/>
  <c r="K415" i="1"/>
  <c r="J415" i="1"/>
  <c r="I415" i="1"/>
  <c r="O415" i="1" s="1"/>
  <c r="H415" i="1"/>
  <c r="N415" i="1" s="1"/>
  <c r="G415" i="1"/>
  <c r="M415" i="1" s="1"/>
  <c r="O414" i="1"/>
  <c r="N414" i="1"/>
  <c r="M414" i="1"/>
  <c r="P413" i="1"/>
  <c r="L413" i="1"/>
  <c r="K413" i="1"/>
  <c r="J413" i="1"/>
  <c r="J412" i="1" s="1"/>
  <c r="I413" i="1"/>
  <c r="O413" i="1" s="1"/>
  <c r="H413" i="1"/>
  <c r="N413" i="1" s="1"/>
  <c r="G413" i="1"/>
  <c r="M413" i="1" s="1"/>
  <c r="P412" i="1"/>
  <c r="L412" i="1"/>
  <c r="K412" i="1"/>
  <c r="I412" i="1"/>
  <c r="O412" i="1" s="1"/>
  <c r="H412" i="1"/>
  <c r="N412" i="1" s="1"/>
  <c r="G412" i="1"/>
  <c r="M412" i="1" s="1"/>
  <c r="O411" i="1"/>
  <c r="N411" i="1"/>
  <c r="M411" i="1"/>
  <c r="P410" i="1"/>
  <c r="M410" i="1"/>
  <c r="L410" i="1"/>
  <c r="K410" i="1"/>
  <c r="J410" i="1"/>
  <c r="I410" i="1"/>
  <c r="O410" i="1" s="1"/>
  <c r="H410" i="1"/>
  <c r="N410" i="1" s="1"/>
  <c r="G410" i="1"/>
  <c r="P409" i="1"/>
  <c r="L409" i="1"/>
  <c r="K409" i="1"/>
  <c r="J409" i="1"/>
  <c r="H409" i="1"/>
  <c r="N409" i="1" s="1"/>
  <c r="G409" i="1"/>
  <c r="M409" i="1" s="1"/>
  <c r="O408" i="1"/>
  <c r="N408" i="1"/>
  <c r="M408" i="1"/>
  <c r="O407" i="1"/>
  <c r="N407" i="1"/>
  <c r="M407" i="1"/>
  <c r="P406" i="1"/>
  <c r="L406" i="1"/>
  <c r="O406" i="1" s="1"/>
  <c r="K406" i="1"/>
  <c r="J406" i="1"/>
  <c r="I406" i="1"/>
  <c r="H406" i="1"/>
  <c r="N406" i="1" s="1"/>
  <c r="G406" i="1"/>
  <c r="M406" i="1" s="1"/>
  <c r="O405" i="1"/>
  <c r="N405" i="1"/>
  <c r="M405" i="1"/>
  <c r="P404" i="1"/>
  <c r="M404" i="1"/>
  <c r="L404" i="1"/>
  <c r="K404" i="1"/>
  <c r="J404" i="1"/>
  <c r="I404" i="1"/>
  <c r="O404" i="1" s="1"/>
  <c r="H404" i="1"/>
  <c r="N404" i="1" s="1"/>
  <c r="G404" i="1"/>
  <c r="O403" i="1"/>
  <c r="N403" i="1"/>
  <c r="M403" i="1"/>
  <c r="O402" i="1"/>
  <c r="N402" i="1"/>
  <c r="M402" i="1"/>
  <c r="O401" i="1"/>
  <c r="N401" i="1"/>
  <c r="M401" i="1"/>
  <c r="O400" i="1"/>
  <c r="N400" i="1"/>
  <c r="M400" i="1"/>
  <c r="P399" i="1"/>
  <c r="L399" i="1"/>
  <c r="K399" i="1"/>
  <c r="J399" i="1"/>
  <c r="J398" i="1" s="1"/>
  <c r="J397" i="1" s="1"/>
  <c r="J396" i="1" s="1"/>
  <c r="J395" i="1" s="1"/>
  <c r="I399" i="1"/>
  <c r="O399" i="1" s="1"/>
  <c r="H399" i="1"/>
  <c r="N399" i="1" s="1"/>
  <c r="G399" i="1"/>
  <c r="M399" i="1" s="1"/>
  <c r="P398" i="1"/>
  <c r="P397" i="1" s="1"/>
  <c r="P396" i="1" s="1"/>
  <c r="P395" i="1" s="1"/>
  <c r="L398" i="1"/>
  <c r="L397" i="1" s="1"/>
  <c r="L396" i="1" s="1"/>
  <c r="L395" i="1" s="1"/>
  <c r="K398" i="1"/>
  <c r="I398" i="1"/>
  <c r="O398" i="1" s="1"/>
  <c r="H398" i="1"/>
  <c r="N398" i="1" s="1"/>
  <c r="G398" i="1"/>
  <c r="K397" i="1"/>
  <c r="G397" i="1"/>
  <c r="K396" i="1"/>
  <c r="K395" i="1"/>
  <c r="O394" i="1"/>
  <c r="H394" i="1"/>
  <c r="N394" i="1" s="1"/>
  <c r="G394" i="1"/>
  <c r="M394" i="1" s="1"/>
  <c r="P393" i="1"/>
  <c r="L393" i="1"/>
  <c r="K393" i="1"/>
  <c r="J393" i="1"/>
  <c r="I393" i="1"/>
  <c r="O393" i="1" s="1"/>
  <c r="O392" i="1"/>
  <c r="N392" i="1"/>
  <c r="M392" i="1"/>
  <c r="P391" i="1"/>
  <c r="O391" i="1"/>
  <c r="L391" i="1"/>
  <c r="K391" i="1"/>
  <c r="N391" i="1" s="1"/>
  <c r="J391" i="1"/>
  <c r="I391" i="1"/>
  <c r="H391" i="1"/>
  <c r="G391" i="1"/>
  <c r="M391" i="1" s="1"/>
  <c r="O390" i="1"/>
  <c r="H390" i="1"/>
  <c r="N390" i="1" s="1"/>
  <c r="G390" i="1"/>
  <c r="M390" i="1" s="1"/>
  <c r="P389" i="1"/>
  <c r="L389" i="1"/>
  <c r="K389" i="1"/>
  <c r="J389" i="1"/>
  <c r="I389" i="1"/>
  <c r="O389" i="1" s="1"/>
  <c r="O388" i="1"/>
  <c r="M388" i="1"/>
  <c r="I388" i="1"/>
  <c r="H388" i="1"/>
  <c r="N388" i="1" s="1"/>
  <c r="P387" i="1"/>
  <c r="M387" i="1"/>
  <c r="L387" i="1"/>
  <c r="K387" i="1"/>
  <c r="J387" i="1"/>
  <c r="I387" i="1"/>
  <c r="O387" i="1" s="1"/>
  <c r="G387" i="1"/>
  <c r="O386" i="1"/>
  <c r="N386" i="1"/>
  <c r="M386" i="1"/>
  <c r="P385" i="1"/>
  <c r="N385" i="1"/>
  <c r="L385" i="1"/>
  <c r="K385" i="1"/>
  <c r="J385" i="1"/>
  <c r="M385" i="1" s="1"/>
  <c r="I385" i="1"/>
  <c r="O385" i="1" s="1"/>
  <c r="H385" i="1"/>
  <c r="G385" i="1"/>
  <c r="O384" i="1"/>
  <c r="N384" i="1"/>
  <c r="M384" i="1"/>
  <c r="P383" i="1"/>
  <c r="O383" i="1"/>
  <c r="L383" i="1"/>
  <c r="K383" i="1"/>
  <c r="N383" i="1" s="1"/>
  <c r="J383" i="1"/>
  <c r="J382" i="1" s="1"/>
  <c r="I383" i="1"/>
  <c r="H383" i="1"/>
  <c r="G383" i="1"/>
  <c r="M383" i="1" s="1"/>
  <c r="P382" i="1"/>
  <c r="L382" i="1"/>
  <c r="I382" i="1"/>
  <c r="O382" i="1" s="1"/>
  <c r="O381" i="1"/>
  <c r="N381" i="1"/>
  <c r="M381" i="1"/>
  <c r="P380" i="1"/>
  <c r="N380" i="1"/>
  <c r="L380" i="1"/>
  <c r="K380" i="1"/>
  <c r="J380" i="1"/>
  <c r="M380" i="1" s="1"/>
  <c r="I380" i="1"/>
  <c r="O380" i="1" s="1"/>
  <c r="H380" i="1"/>
  <c r="G380" i="1"/>
  <c r="O379" i="1"/>
  <c r="N379" i="1"/>
  <c r="M379" i="1"/>
  <c r="P378" i="1"/>
  <c r="O378" i="1"/>
  <c r="L378" i="1"/>
  <c r="K378" i="1"/>
  <c r="N378" i="1" s="1"/>
  <c r="J378" i="1"/>
  <c r="I378" i="1"/>
  <c r="H378" i="1"/>
  <c r="G378" i="1"/>
  <c r="M378" i="1" s="1"/>
  <c r="P377" i="1"/>
  <c r="L377" i="1"/>
  <c r="I377" i="1"/>
  <c r="O377" i="1" s="1"/>
  <c r="H377" i="1"/>
  <c r="O376" i="1"/>
  <c r="N376" i="1"/>
  <c r="M376" i="1"/>
  <c r="P375" i="1"/>
  <c r="N375" i="1"/>
  <c r="L375" i="1"/>
  <c r="K375" i="1"/>
  <c r="J375" i="1"/>
  <c r="M375" i="1" s="1"/>
  <c r="I375" i="1"/>
  <c r="O375" i="1" s="1"/>
  <c r="H375" i="1"/>
  <c r="G375" i="1"/>
  <c r="P374" i="1"/>
  <c r="L374" i="1"/>
  <c r="K374" i="1"/>
  <c r="H374" i="1"/>
  <c r="N374" i="1" s="1"/>
  <c r="G374" i="1"/>
  <c r="M373" i="1"/>
  <c r="I373" i="1"/>
  <c r="O373" i="1" s="1"/>
  <c r="H373" i="1"/>
  <c r="N373" i="1" s="1"/>
  <c r="G373" i="1"/>
  <c r="P372" i="1"/>
  <c r="L372" i="1"/>
  <c r="K372" i="1"/>
  <c r="J372" i="1"/>
  <c r="H372" i="1"/>
  <c r="N372" i="1" s="1"/>
  <c r="G372" i="1"/>
  <c r="M372" i="1" s="1"/>
  <c r="O371" i="1"/>
  <c r="N371" i="1"/>
  <c r="M371" i="1"/>
  <c r="P370" i="1"/>
  <c r="M370" i="1"/>
  <c r="L370" i="1"/>
  <c r="K370" i="1"/>
  <c r="J370" i="1"/>
  <c r="I370" i="1"/>
  <c r="O370" i="1" s="1"/>
  <c r="H370" i="1"/>
  <c r="N370" i="1" s="1"/>
  <c r="G370" i="1"/>
  <c r="O369" i="1"/>
  <c r="N369" i="1"/>
  <c r="M369" i="1"/>
  <c r="P368" i="1"/>
  <c r="N368" i="1"/>
  <c r="L368" i="1"/>
  <c r="K368" i="1"/>
  <c r="J368" i="1"/>
  <c r="M368" i="1" s="1"/>
  <c r="I368" i="1"/>
  <c r="O368" i="1" s="1"/>
  <c r="H368" i="1"/>
  <c r="G368" i="1"/>
  <c r="O367" i="1"/>
  <c r="N367" i="1"/>
  <c r="M367" i="1"/>
  <c r="P366" i="1"/>
  <c r="O366" i="1"/>
  <c r="L366" i="1"/>
  <c r="K366" i="1"/>
  <c r="N366" i="1" s="1"/>
  <c r="J366" i="1"/>
  <c r="I366" i="1"/>
  <c r="H366" i="1"/>
  <c r="G366" i="1"/>
  <c r="M366" i="1" s="1"/>
  <c r="O365" i="1"/>
  <c r="N365" i="1"/>
  <c r="M365" i="1"/>
  <c r="P364" i="1"/>
  <c r="L364" i="1"/>
  <c r="O364" i="1" s="1"/>
  <c r="K364" i="1"/>
  <c r="J364" i="1"/>
  <c r="I364" i="1"/>
  <c r="H364" i="1"/>
  <c r="N364" i="1" s="1"/>
  <c r="G364" i="1"/>
  <c r="M364" i="1" s="1"/>
  <c r="O363" i="1"/>
  <c r="N363" i="1"/>
  <c r="M363" i="1"/>
  <c r="P362" i="1"/>
  <c r="P361" i="1" s="1"/>
  <c r="P360" i="1" s="1"/>
  <c r="M362" i="1"/>
  <c r="L362" i="1"/>
  <c r="L361" i="1" s="1"/>
  <c r="L360" i="1" s="1"/>
  <c r="K362" i="1"/>
  <c r="J362" i="1"/>
  <c r="I362" i="1"/>
  <c r="O362" i="1" s="1"/>
  <c r="H362" i="1"/>
  <c r="N362" i="1" s="1"/>
  <c r="G362" i="1"/>
  <c r="K361" i="1"/>
  <c r="J361" i="1"/>
  <c r="G361" i="1"/>
  <c r="M361" i="1" s="1"/>
  <c r="O359" i="1"/>
  <c r="N359" i="1"/>
  <c r="M359" i="1"/>
  <c r="P358" i="1"/>
  <c r="N358" i="1"/>
  <c r="L358" i="1"/>
  <c r="K358" i="1"/>
  <c r="J358" i="1"/>
  <c r="M358" i="1" s="1"/>
  <c r="I358" i="1"/>
  <c r="O358" i="1" s="1"/>
  <c r="H358" i="1"/>
  <c r="G358" i="1"/>
  <c r="P357" i="1"/>
  <c r="P356" i="1" s="1"/>
  <c r="L357" i="1"/>
  <c r="L356" i="1" s="1"/>
  <c r="K357" i="1"/>
  <c r="K356" i="1" s="1"/>
  <c r="H357" i="1"/>
  <c r="N357" i="1" s="1"/>
  <c r="G357" i="1"/>
  <c r="O355" i="1"/>
  <c r="N355" i="1"/>
  <c r="M355" i="1"/>
  <c r="P354" i="1"/>
  <c r="O354" i="1"/>
  <c r="L354" i="1"/>
  <c r="K354" i="1"/>
  <c r="N354" i="1" s="1"/>
  <c r="J354" i="1"/>
  <c r="J353" i="1" s="1"/>
  <c r="J352" i="1" s="1"/>
  <c r="I354" i="1"/>
  <c r="H354" i="1"/>
  <c r="G354" i="1"/>
  <c r="M354" i="1" s="1"/>
  <c r="P353" i="1"/>
  <c r="P352" i="1" s="1"/>
  <c r="L353" i="1"/>
  <c r="L352" i="1" s="1"/>
  <c r="I353" i="1"/>
  <c r="O353" i="1" s="1"/>
  <c r="H353" i="1"/>
  <c r="O351" i="1"/>
  <c r="N351" i="1"/>
  <c r="M351" i="1"/>
  <c r="P350" i="1"/>
  <c r="P349" i="1" s="1"/>
  <c r="P348" i="1" s="1"/>
  <c r="L350" i="1"/>
  <c r="O350" i="1" s="1"/>
  <c r="K350" i="1"/>
  <c r="K349" i="1" s="1"/>
  <c r="K348" i="1" s="1"/>
  <c r="J350" i="1"/>
  <c r="I350" i="1"/>
  <c r="H350" i="1"/>
  <c r="N350" i="1" s="1"/>
  <c r="G350" i="1"/>
  <c r="M350" i="1" s="1"/>
  <c r="J349" i="1"/>
  <c r="J348" i="1" s="1"/>
  <c r="I349" i="1"/>
  <c r="O346" i="1"/>
  <c r="N346" i="1"/>
  <c r="M346" i="1"/>
  <c r="P345" i="1"/>
  <c r="O345" i="1"/>
  <c r="L345" i="1"/>
  <c r="K345" i="1"/>
  <c r="N345" i="1" s="1"/>
  <c r="J345" i="1"/>
  <c r="J344" i="1" s="1"/>
  <c r="J343" i="1" s="1"/>
  <c r="J342" i="1" s="1"/>
  <c r="I345" i="1"/>
  <c r="H345" i="1"/>
  <c r="G345" i="1"/>
  <c r="M345" i="1" s="1"/>
  <c r="P344" i="1"/>
  <c r="P343" i="1" s="1"/>
  <c r="P342" i="1" s="1"/>
  <c r="L344" i="1"/>
  <c r="L343" i="1" s="1"/>
  <c r="L342" i="1" s="1"/>
  <c r="I344" i="1"/>
  <c r="O344" i="1" s="1"/>
  <c r="H344" i="1"/>
  <c r="O340" i="1"/>
  <c r="N340" i="1"/>
  <c r="M340" i="1"/>
  <c r="P339" i="1"/>
  <c r="L339" i="1"/>
  <c r="O339" i="1" s="1"/>
  <c r="K339" i="1"/>
  <c r="J339" i="1"/>
  <c r="I339" i="1"/>
  <c r="H339" i="1"/>
  <c r="N339" i="1" s="1"/>
  <c r="G339" i="1"/>
  <c r="M339" i="1" s="1"/>
  <c r="O338" i="1"/>
  <c r="N338" i="1"/>
  <c r="M338" i="1"/>
  <c r="P337" i="1"/>
  <c r="M337" i="1"/>
  <c r="L337" i="1"/>
  <c r="K337" i="1"/>
  <c r="J337" i="1"/>
  <c r="I337" i="1"/>
  <c r="O337" i="1" s="1"/>
  <c r="H337" i="1"/>
  <c r="N337" i="1" s="1"/>
  <c r="G337" i="1"/>
  <c r="O336" i="1"/>
  <c r="N336" i="1"/>
  <c r="M336" i="1"/>
  <c r="P335" i="1"/>
  <c r="N335" i="1"/>
  <c r="L335" i="1"/>
  <c r="K335" i="1"/>
  <c r="J335" i="1"/>
  <c r="M335" i="1" s="1"/>
  <c r="I335" i="1"/>
  <c r="O335" i="1" s="1"/>
  <c r="H335" i="1"/>
  <c r="G335" i="1"/>
  <c r="P334" i="1"/>
  <c r="L334" i="1"/>
  <c r="K334" i="1"/>
  <c r="H334" i="1"/>
  <c r="N334" i="1" s="1"/>
  <c r="G334" i="1"/>
  <c r="O333" i="1"/>
  <c r="N333" i="1"/>
  <c r="M333" i="1"/>
  <c r="O332" i="1"/>
  <c r="N332" i="1"/>
  <c r="M332" i="1"/>
  <c r="P331" i="1"/>
  <c r="P327" i="1" s="1"/>
  <c r="L331" i="1"/>
  <c r="O331" i="1" s="1"/>
  <c r="K331" i="1"/>
  <c r="J331" i="1"/>
  <c r="I331" i="1"/>
  <c r="H331" i="1"/>
  <c r="N331" i="1" s="1"/>
  <c r="G331" i="1"/>
  <c r="M331" i="1" s="1"/>
  <c r="O330" i="1"/>
  <c r="N330" i="1"/>
  <c r="M330" i="1"/>
  <c r="O329" i="1"/>
  <c r="N329" i="1"/>
  <c r="M329" i="1"/>
  <c r="P328" i="1"/>
  <c r="L328" i="1"/>
  <c r="O328" i="1" s="1"/>
  <c r="K328" i="1"/>
  <c r="K327" i="1" s="1"/>
  <c r="J328" i="1"/>
  <c r="I328" i="1"/>
  <c r="H328" i="1"/>
  <c r="N328" i="1" s="1"/>
  <c r="G328" i="1"/>
  <c r="M328" i="1" s="1"/>
  <c r="J327" i="1"/>
  <c r="I327" i="1"/>
  <c r="O326" i="1"/>
  <c r="I326" i="1"/>
  <c r="H326" i="1"/>
  <c r="N326" i="1" s="1"/>
  <c r="G326" i="1"/>
  <c r="M326" i="1" s="1"/>
  <c r="P325" i="1"/>
  <c r="L325" i="1"/>
  <c r="K325" i="1"/>
  <c r="J325" i="1"/>
  <c r="I325" i="1"/>
  <c r="O325" i="1" s="1"/>
  <c r="O324" i="1"/>
  <c r="N324" i="1"/>
  <c r="M324" i="1"/>
  <c r="P323" i="1"/>
  <c r="O323" i="1"/>
  <c r="L323" i="1"/>
  <c r="K323" i="1"/>
  <c r="N323" i="1" s="1"/>
  <c r="J323" i="1"/>
  <c r="I323" i="1"/>
  <c r="H323" i="1"/>
  <c r="G323" i="1"/>
  <c r="M323" i="1" s="1"/>
  <c r="M322" i="1"/>
  <c r="I322" i="1"/>
  <c r="O322" i="1" s="1"/>
  <c r="H322" i="1"/>
  <c r="N322" i="1" s="1"/>
  <c r="P321" i="1"/>
  <c r="N321" i="1"/>
  <c r="L321" i="1"/>
  <c r="K321" i="1"/>
  <c r="J321" i="1"/>
  <c r="M321" i="1" s="1"/>
  <c r="H321" i="1"/>
  <c r="G321" i="1"/>
  <c r="P320" i="1"/>
  <c r="P319" i="1" s="1"/>
  <c r="P318" i="1" s="1"/>
  <c r="P317" i="1" s="1"/>
  <c r="L320" i="1"/>
  <c r="O314" i="1"/>
  <c r="N314" i="1"/>
  <c r="M314" i="1"/>
  <c r="P313" i="1"/>
  <c r="O313" i="1"/>
  <c r="L313" i="1"/>
  <c r="K313" i="1"/>
  <c r="K312" i="1" s="1"/>
  <c r="K311" i="1" s="1"/>
  <c r="K310" i="1" s="1"/>
  <c r="K309" i="1" s="1"/>
  <c r="K308" i="1" s="1"/>
  <c r="J313" i="1"/>
  <c r="I313" i="1"/>
  <c r="H313" i="1"/>
  <c r="N313" i="1" s="1"/>
  <c r="G313" i="1"/>
  <c r="M313" i="1" s="1"/>
  <c r="P312" i="1"/>
  <c r="L312" i="1"/>
  <c r="J312" i="1"/>
  <c r="I312" i="1"/>
  <c r="O312" i="1" s="1"/>
  <c r="H312" i="1"/>
  <c r="N312" i="1" s="1"/>
  <c r="P311" i="1"/>
  <c r="L311" i="1"/>
  <c r="J311" i="1"/>
  <c r="H311" i="1"/>
  <c r="N311" i="1" s="1"/>
  <c r="P310" i="1"/>
  <c r="L310" i="1"/>
  <c r="J310" i="1"/>
  <c r="H310" i="1"/>
  <c r="N310" i="1" s="1"/>
  <c r="P309" i="1"/>
  <c r="L309" i="1"/>
  <c r="J309" i="1"/>
  <c r="H309" i="1"/>
  <c r="N309" i="1" s="1"/>
  <c r="P308" i="1"/>
  <c r="L308" i="1"/>
  <c r="J308" i="1"/>
  <c r="H308" i="1"/>
  <c r="N308" i="1" s="1"/>
  <c r="O307" i="1"/>
  <c r="N307" i="1"/>
  <c r="M307" i="1"/>
  <c r="O306" i="1"/>
  <c r="N306" i="1"/>
  <c r="M306" i="1"/>
  <c r="P305" i="1"/>
  <c r="M305" i="1"/>
  <c r="L305" i="1"/>
  <c r="K305" i="1"/>
  <c r="J305" i="1"/>
  <c r="I305" i="1"/>
  <c r="O305" i="1" s="1"/>
  <c r="H305" i="1"/>
  <c r="N305" i="1" s="1"/>
  <c r="G305" i="1"/>
  <c r="O304" i="1"/>
  <c r="N304" i="1"/>
  <c r="M304" i="1"/>
  <c r="O303" i="1"/>
  <c r="N303" i="1"/>
  <c r="M303" i="1"/>
  <c r="P302" i="1"/>
  <c r="M302" i="1"/>
  <c r="L302" i="1"/>
  <c r="K302" i="1"/>
  <c r="J302" i="1"/>
  <c r="I302" i="1"/>
  <c r="O302" i="1" s="1"/>
  <c r="H302" i="1"/>
  <c r="N302" i="1" s="1"/>
  <c r="G302" i="1"/>
  <c r="P301" i="1"/>
  <c r="L301" i="1"/>
  <c r="K301" i="1"/>
  <c r="K300" i="1" s="1"/>
  <c r="K299" i="1" s="1"/>
  <c r="K298" i="1" s="1"/>
  <c r="J301" i="1"/>
  <c r="H301" i="1"/>
  <c r="N301" i="1" s="1"/>
  <c r="G301" i="1"/>
  <c r="M301" i="1" s="1"/>
  <c r="P300" i="1"/>
  <c r="L300" i="1"/>
  <c r="J300" i="1"/>
  <c r="H300" i="1"/>
  <c r="P299" i="1"/>
  <c r="L299" i="1"/>
  <c r="J299" i="1"/>
  <c r="H299" i="1"/>
  <c r="P298" i="1"/>
  <c r="L298" i="1"/>
  <c r="J298" i="1"/>
  <c r="H298" i="1"/>
  <c r="O297" i="1"/>
  <c r="N297" i="1"/>
  <c r="M297" i="1"/>
  <c r="P296" i="1"/>
  <c r="L296" i="1"/>
  <c r="K296" i="1"/>
  <c r="J296" i="1"/>
  <c r="I296" i="1"/>
  <c r="O296" i="1" s="1"/>
  <c r="H296" i="1"/>
  <c r="N296" i="1" s="1"/>
  <c r="G296" i="1"/>
  <c r="M296" i="1" s="1"/>
  <c r="P295" i="1"/>
  <c r="L295" i="1"/>
  <c r="K295" i="1"/>
  <c r="J295" i="1"/>
  <c r="I295" i="1"/>
  <c r="O295" i="1" s="1"/>
  <c r="H295" i="1"/>
  <c r="N295" i="1" s="1"/>
  <c r="G295" i="1"/>
  <c r="M295" i="1" s="1"/>
  <c r="P294" i="1"/>
  <c r="L294" i="1"/>
  <c r="K294" i="1"/>
  <c r="J294" i="1"/>
  <c r="I294" i="1"/>
  <c r="O294" i="1" s="1"/>
  <c r="H294" i="1"/>
  <c r="N294" i="1" s="1"/>
  <c r="G294" i="1"/>
  <c r="M294" i="1" s="1"/>
  <c r="P293" i="1"/>
  <c r="L293" i="1"/>
  <c r="K293" i="1"/>
  <c r="J293" i="1"/>
  <c r="I293" i="1"/>
  <c r="O293" i="1" s="1"/>
  <c r="H293" i="1"/>
  <c r="N293" i="1" s="1"/>
  <c r="G293" i="1"/>
  <c r="M293" i="1" s="1"/>
  <c r="O292" i="1"/>
  <c r="N292" i="1"/>
  <c r="M292" i="1"/>
  <c r="P291" i="1"/>
  <c r="M291" i="1"/>
  <c r="L291" i="1"/>
  <c r="K291" i="1"/>
  <c r="J291" i="1"/>
  <c r="I291" i="1"/>
  <c r="O291" i="1" s="1"/>
  <c r="H291" i="1"/>
  <c r="N291" i="1" s="1"/>
  <c r="G291" i="1"/>
  <c r="O290" i="1"/>
  <c r="N290" i="1"/>
  <c r="M290" i="1"/>
  <c r="P289" i="1"/>
  <c r="N289" i="1"/>
  <c r="L289" i="1"/>
  <c r="K289" i="1"/>
  <c r="J289" i="1"/>
  <c r="J288" i="1" s="1"/>
  <c r="J287" i="1" s="1"/>
  <c r="J286" i="1" s="1"/>
  <c r="I289" i="1"/>
  <c r="O289" i="1" s="1"/>
  <c r="H289" i="1"/>
  <c r="G289" i="1"/>
  <c r="M289" i="1" s="1"/>
  <c r="P288" i="1"/>
  <c r="P287" i="1" s="1"/>
  <c r="P286" i="1" s="1"/>
  <c r="L288" i="1"/>
  <c r="L287" i="1" s="1"/>
  <c r="L286" i="1" s="1"/>
  <c r="K288" i="1"/>
  <c r="I288" i="1"/>
  <c r="O288" i="1" s="1"/>
  <c r="H288" i="1"/>
  <c r="N288" i="1" s="1"/>
  <c r="G288" i="1"/>
  <c r="K287" i="1"/>
  <c r="I287" i="1"/>
  <c r="O287" i="1" s="1"/>
  <c r="G287" i="1"/>
  <c r="M287" i="1" s="1"/>
  <c r="K286" i="1"/>
  <c r="I286" i="1"/>
  <c r="G286" i="1"/>
  <c r="O285" i="1"/>
  <c r="N285" i="1"/>
  <c r="M285" i="1"/>
  <c r="P284" i="1"/>
  <c r="M284" i="1"/>
  <c r="L284" i="1"/>
  <c r="K284" i="1"/>
  <c r="J284" i="1"/>
  <c r="I284" i="1"/>
  <c r="O284" i="1" s="1"/>
  <c r="H284" i="1"/>
  <c r="N284" i="1" s="1"/>
  <c r="G284" i="1"/>
  <c r="O283" i="1"/>
  <c r="N283" i="1"/>
  <c r="M283" i="1"/>
  <c r="P282" i="1"/>
  <c r="N282" i="1"/>
  <c r="L282" i="1"/>
  <c r="K282" i="1"/>
  <c r="J282" i="1"/>
  <c r="I282" i="1"/>
  <c r="O282" i="1" s="1"/>
  <c r="H282" i="1"/>
  <c r="G282" i="1"/>
  <c r="M282" i="1" s="1"/>
  <c r="O281" i="1"/>
  <c r="N281" i="1"/>
  <c r="M281" i="1"/>
  <c r="P280" i="1"/>
  <c r="O280" i="1"/>
  <c r="L280" i="1"/>
  <c r="K280" i="1"/>
  <c r="K279" i="1" s="1"/>
  <c r="J280" i="1"/>
  <c r="I280" i="1"/>
  <c r="H280" i="1"/>
  <c r="N280" i="1" s="1"/>
  <c r="G280" i="1"/>
  <c r="M280" i="1" s="1"/>
  <c r="P279" i="1"/>
  <c r="L279" i="1"/>
  <c r="J279" i="1"/>
  <c r="I279" i="1"/>
  <c r="O279" i="1" s="1"/>
  <c r="H279" i="1"/>
  <c r="O278" i="1"/>
  <c r="N278" i="1"/>
  <c r="M278" i="1"/>
  <c r="P277" i="1"/>
  <c r="N277" i="1"/>
  <c r="L277" i="1"/>
  <c r="K277" i="1"/>
  <c r="J277" i="1"/>
  <c r="M277" i="1" s="1"/>
  <c r="I277" i="1"/>
  <c r="O277" i="1" s="1"/>
  <c r="H277" i="1"/>
  <c r="G277" i="1"/>
  <c r="O276" i="1"/>
  <c r="N276" i="1"/>
  <c r="M276" i="1"/>
  <c r="P275" i="1"/>
  <c r="O275" i="1"/>
  <c r="L275" i="1"/>
  <c r="K275" i="1"/>
  <c r="N275" i="1" s="1"/>
  <c r="J275" i="1"/>
  <c r="I275" i="1"/>
  <c r="H275" i="1"/>
  <c r="G275" i="1"/>
  <c r="M275" i="1" s="1"/>
  <c r="O274" i="1"/>
  <c r="N274" i="1"/>
  <c r="M274" i="1"/>
  <c r="P273" i="1"/>
  <c r="L273" i="1"/>
  <c r="O273" i="1" s="1"/>
  <c r="K273" i="1"/>
  <c r="J273" i="1"/>
  <c r="I273" i="1"/>
  <c r="H273" i="1"/>
  <c r="N273" i="1" s="1"/>
  <c r="G273" i="1"/>
  <c r="M273" i="1" s="1"/>
  <c r="O272" i="1"/>
  <c r="N272" i="1"/>
  <c r="M272" i="1"/>
  <c r="P271" i="1"/>
  <c r="P270" i="1" s="1"/>
  <c r="M271" i="1"/>
  <c r="L271" i="1"/>
  <c r="L270" i="1" s="1"/>
  <c r="K271" i="1"/>
  <c r="J271" i="1"/>
  <c r="I271" i="1"/>
  <c r="O271" i="1" s="1"/>
  <c r="H271" i="1"/>
  <c r="N271" i="1" s="1"/>
  <c r="G271" i="1"/>
  <c r="K270" i="1"/>
  <c r="J270" i="1"/>
  <c r="G270" i="1"/>
  <c r="M270" i="1" s="1"/>
  <c r="O269" i="1"/>
  <c r="N269" i="1"/>
  <c r="M269" i="1"/>
  <c r="P268" i="1"/>
  <c r="L268" i="1"/>
  <c r="O268" i="1" s="1"/>
  <c r="K268" i="1"/>
  <c r="J268" i="1"/>
  <c r="I268" i="1"/>
  <c r="H268" i="1"/>
  <c r="N268" i="1" s="1"/>
  <c r="G268" i="1"/>
  <c r="M268" i="1" s="1"/>
  <c r="O267" i="1"/>
  <c r="N267" i="1"/>
  <c r="M267" i="1"/>
  <c r="O266" i="1"/>
  <c r="N266" i="1"/>
  <c r="M266" i="1"/>
  <c r="O265" i="1"/>
  <c r="N265" i="1"/>
  <c r="M265" i="1"/>
  <c r="P264" i="1"/>
  <c r="O264" i="1"/>
  <c r="L264" i="1"/>
  <c r="K264" i="1"/>
  <c r="K261" i="1" s="1"/>
  <c r="J264" i="1"/>
  <c r="I264" i="1"/>
  <c r="H264" i="1"/>
  <c r="N264" i="1" s="1"/>
  <c r="G264" i="1"/>
  <c r="M264" i="1" s="1"/>
  <c r="O263" i="1"/>
  <c r="N263" i="1"/>
  <c r="M263" i="1"/>
  <c r="P262" i="1"/>
  <c r="P261" i="1" s="1"/>
  <c r="L262" i="1"/>
  <c r="L261" i="1" s="1"/>
  <c r="L260" i="1" s="1"/>
  <c r="L259" i="1" s="1"/>
  <c r="L250" i="1" s="1"/>
  <c r="L249" i="1" s="1"/>
  <c r="K262" i="1"/>
  <c r="J262" i="1"/>
  <c r="I262" i="1"/>
  <c r="O262" i="1" s="1"/>
  <c r="H262" i="1"/>
  <c r="N262" i="1" s="1"/>
  <c r="G262" i="1"/>
  <c r="M262" i="1" s="1"/>
  <c r="J261" i="1"/>
  <c r="J260" i="1" s="1"/>
  <c r="J259" i="1" s="1"/>
  <c r="I261" i="1"/>
  <c r="O258" i="1"/>
  <c r="N258" i="1"/>
  <c r="M258" i="1"/>
  <c r="P257" i="1"/>
  <c r="O257" i="1"/>
  <c r="L257" i="1"/>
  <c r="K257" i="1"/>
  <c r="N257" i="1" s="1"/>
  <c r="J257" i="1"/>
  <c r="I257" i="1"/>
  <c r="H257" i="1"/>
  <c r="G257" i="1"/>
  <c r="M257" i="1" s="1"/>
  <c r="O256" i="1"/>
  <c r="N256" i="1"/>
  <c r="M256" i="1"/>
  <c r="O255" i="1"/>
  <c r="N255" i="1"/>
  <c r="M255" i="1"/>
  <c r="P254" i="1"/>
  <c r="L254" i="1"/>
  <c r="K254" i="1"/>
  <c r="J254" i="1"/>
  <c r="I254" i="1"/>
  <c r="O254" i="1" s="1"/>
  <c r="H254" i="1"/>
  <c r="N254" i="1" s="1"/>
  <c r="G254" i="1"/>
  <c r="M254" i="1" s="1"/>
  <c r="P253" i="1"/>
  <c r="L253" i="1"/>
  <c r="K253" i="1"/>
  <c r="J253" i="1"/>
  <c r="I253" i="1"/>
  <c r="O253" i="1" s="1"/>
  <c r="H253" i="1"/>
  <c r="N253" i="1" s="1"/>
  <c r="G253" i="1"/>
  <c r="M253" i="1" s="1"/>
  <c r="P252" i="1"/>
  <c r="L252" i="1"/>
  <c r="K252" i="1"/>
  <c r="J252" i="1"/>
  <c r="I252" i="1"/>
  <c r="O252" i="1" s="1"/>
  <c r="H252" i="1"/>
  <c r="N252" i="1" s="1"/>
  <c r="G252" i="1"/>
  <c r="M252" i="1" s="1"/>
  <c r="P251" i="1"/>
  <c r="L251" i="1"/>
  <c r="K251" i="1"/>
  <c r="J251" i="1"/>
  <c r="I251" i="1"/>
  <c r="O251" i="1" s="1"/>
  <c r="H251" i="1"/>
  <c r="N251" i="1" s="1"/>
  <c r="G251" i="1"/>
  <c r="M251" i="1" s="1"/>
  <c r="O248" i="1"/>
  <c r="N248" i="1"/>
  <c r="M248" i="1"/>
  <c r="P247" i="1"/>
  <c r="L247" i="1"/>
  <c r="K247" i="1"/>
  <c r="J247" i="1"/>
  <c r="I247" i="1"/>
  <c r="O247" i="1" s="1"/>
  <c r="H247" i="1"/>
  <c r="N247" i="1" s="1"/>
  <c r="G247" i="1"/>
  <c r="M247" i="1" s="1"/>
  <c r="O246" i="1"/>
  <c r="N246" i="1"/>
  <c r="M246" i="1"/>
  <c r="P245" i="1"/>
  <c r="L245" i="1"/>
  <c r="K245" i="1"/>
  <c r="J245" i="1"/>
  <c r="I245" i="1"/>
  <c r="O245" i="1" s="1"/>
  <c r="H245" i="1"/>
  <c r="N245" i="1" s="1"/>
  <c r="G245" i="1"/>
  <c r="M245" i="1" s="1"/>
  <c r="P244" i="1"/>
  <c r="L244" i="1"/>
  <c r="K244" i="1"/>
  <c r="J244" i="1"/>
  <c r="I244" i="1"/>
  <c r="O244" i="1" s="1"/>
  <c r="H244" i="1"/>
  <c r="N244" i="1" s="1"/>
  <c r="G244" i="1"/>
  <c r="M244" i="1" s="1"/>
  <c r="P243" i="1"/>
  <c r="L243" i="1"/>
  <c r="K243" i="1"/>
  <c r="J243" i="1"/>
  <c r="J242" i="1" s="1"/>
  <c r="J232" i="1" s="1"/>
  <c r="I243" i="1"/>
  <c r="O243" i="1" s="1"/>
  <c r="H243" i="1"/>
  <c r="N243" i="1" s="1"/>
  <c r="G243" i="1"/>
  <c r="M243" i="1" s="1"/>
  <c r="P242" i="1"/>
  <c r="L242" i="1"/>
  <c r="K242" i="1"/>
  <c r="I242" i="1"/>
  <c r="O242" i="1" s="1"/>
  <c r="H242" i="1"/>
  <c r="N242" i="1" s="1"/>
  <c r="G242" i="1"/>
  <c r="M242" i="1" s="1"/>
  <c r="O241" i="1"/>
  <c r="N241" i="1"/>
  <c r="M241" i="1"/>
  <c r="P240" i="1"/>
  <c r="L240" i="1"/>
  <c r="K240" i="1"/>
  <c r="J240" i="1"/>
  <c r="I240" i="1"/>
  <c r="O240" i="1" s="1"/>
  <c r="H240" i="1"/>
  <c r="N240" i="1" s="1"/>
  <c r="G240" i="1"/>
  <c r="M240" i="1" s="1"/>
  <c r="O239" i="1"/>
  <c r="N239" i="1"/>
  <c r="M239" i="1"/>
  <c r="O238" i="1"/>
  <c r="N238" i="1"/>
  <c r="M238" i="1"/>
  <c r="O237" i="1"/>
  <c r="N237" i="1"/>
  <c r="M237" i="1"/>
  <c r="P236" i="1"/>
  <c r="L236" i="1"/>
  <c r="K236" i="1"/>
  <c r="J236" i="1"/>
  <c r="I236" i="1"/>
  <c r="O236" i="1" s="1"/>
  <c r="H236" i="1"/>
  <c r="N236" i="1" s="1"/>
  <c r="G236" i="1"/>
  <c r="M236" i="1" s="1"/>
  <c r="P235" i="1"/>
  <c r="M235" i="1"/>
  <c r="L235" i="1"/>
  <c r="K235" i="1"/>
  <c r="J235" i="1"/>
  <c r="I235" i="1"/>
  <c r="O235" i="1" s="1"/>
  <c r="H235" i="1"/>
  <c r="N235" i="1" s="1"/>
  <c r="G235" i="1"/>
  <c r="P234" i="1"/>
  <c r="L234" i="1"/>
  <c r="K234" i="1"/>
  <c r="K233" i="1" s="1"/>
  <c r="K232" i="1" s="1"/>
  <c r="J234" i="1"/>
  <c r="H234" i="1"/>
  <c r="N234" i="1" s="1"/>
  <c r="G234" i="1"/>
  <c r="M234" i="1" s="1"/>
  <c r="P233" i="1"/>
  <c r="L233" i="1"/>
  <c r="J233" i="1"/>
  <c r="H233" i="1"/>
  <c r="P232" i="1"/>
  <c r="L232" i="1"/>
  <c r="H232" i="1"/>
  <c r="O231" i="1"/>
  <c r="N231" i="1"/>
  <c r="M231" i="1"/>
  <c r="P230" i="1"/>
  <c r="L230" i="1"/>
  <c r="K230" i="1"/>
  <c r="J230" i="1"/>
  <c r="I230" i="1"/>
  <c r="O230" i="1" s="1"/>
  <c r="H230" i="1"/>
  <c r="N230" i="1" s="1"/>
  <c r="G230" i="1"/>
  <c r="M230" i="1" s="1"/>
  <c r="P229" i="1"/>
  <c r="L229" i="1"/>
  <c r="K229" i="1"/>
  <c r="J229" i="1"/>
  <c r="I229" i="1"/>
  <c r="O229" i="1" s="1"/>
  <c r="H229" i="1"/>
  <c r="N229" i="1" s="1"/>
  <c r="G229" i="1"/>
  <c r="M229" i="1" s="1"/>
  <c r="P228" i="1"/>
  <c r="L228" i="1"/>
  <c r="K228" i="1"/>
  <c r="J228" i="1"/>
  <c r="I228" i="1"/>
  <c r="O228" i="1" s="1"/>
  <c r="H228" i="1"/>
  <c r="N228" i="1" s="1"/>
  <c r="G228" i="1"/>
  <c r="M228" i="1" s="1"/>
  <c r="P227" i="1"/>
  <c r="L227" i="1"/>
  <c r="K227" i="1"/>
  <c r="J227" i="1"/>
  <c r="I227" i="1"/>
  <c r="O227" i="1" s="1"/>
  <c r="H227" i="1"/>
  <c r="N227" i="1" s="1"/>
  <c r="G227" i="1"/>
  <c r="M227" i="1" s="1"/>
  <c r="O226" i="1"/>
  <c r="N226" i="1"/>
  <c r="M226" i="1"/>
  <c r="P225" i="1"/>
  <c r="L225" i="1"/>
  <c r="K225" i="1"/>
  <c r="J225" i="1"/>
  <c r="I225" i="1"/>
  <c r="O225" i="1" s="1"/>
  <c r="H225" i="1"/>
  <c r="N225" i="1" s="1"/>
  <c r="G225" i="1"/>
  <c r="M225" i="1" s="1"/>
  <c r="O224" i="1"/>
  <c r="N224" i="1"/>
  <c r="M224" i="1"/>
  <c r="O223" i="1"/>
  <c r="N223" i="1"/>
  <c r="M223" i="1"/>
  <c r="O222" i="1"/>
  <c r="N222" i="1"/>
  <c r="M222" i="1"/>
  <c r="P221" i="1"/>
  <c r="L221" i="1"/>
  <c r="K221" i="1"/>
  <c r="J221" i="1"/>
  <c r="I221" i="1"/>
  <c r="O221" i="1" s="1"/>
  <c r="H221" i="1"/>
  <c r="N221" i="1" s="1"/>
  <c r="G221" i="1"/>
  <c r="M221" i="1" s="1"/>
  <c r="O220" i="1"/>
  <c r="N220" i="1"/>
  <c r="M220" i="1"/>
  <c r="P219" i="1"/>
  <c r="L219" i="1"/>
  <c r="K219" i="1"/>
  <c r="J219" i="1"/>
  <c r="I219" i="1"/>
  <c r="O219" i="1" s="1"/>
  <c r="H219" i="1"/>
  <c r="N219" i="1" s="1"/>
  <c r="G219" i="1"/>
  <c r="M219" i="1" s="1"/>
  <c r="O218" i="1"/>
  <c r="N218" i="1"/>
  <c r="M218" i="1"/>
  <c r="P217" i="1"/>
  <c r="L217" i="1"/>
  <c r="K217" i="1"/>
  <c r="J217" i="1"/>
  <c r="I217" i="1"/>
  <c r="O217" i="1" s="1"/>
  <c r="H217" i="1"/>
  <c r="N217" i="1" s="1"/>
  <c r="G217" i="1"/>
  <c r="M217" i="1" s="1"/>
  <c r="O216" i="1"/>
  <c r="N216" i="1"/>
  <c r="M216" i="1"/>
  <c r="P215" i="1"/>
  <c r="L215" i="1"/>
  <c r="K215" i="1"/>
  <c r="N215" i="1" s="1"/>
  <c r="J215" i="1"/>
  <c r="I215" i="1"/>
  <c r="O215" i="1" s="1"/>
  <c r="H215" i="1"/>
  <c r="G215" i="1"/>
  <c r="M215" i="1" s="1"/>
  <c r="P214" i="1"/>
  <c r="L214" i="1"/>
  <c r="L213" i="1" s="1"/>
  <c r="L212" i="1" s="1"/>
  <c r="L199" i="1" s="1"/>
  <c r="K214" i="1"/>
  <c r="J214" i="1"/>
  <c r="I214" i="1"/>
  <c r="O214" i="1" s="1"/>
  <c r="H214" i="1"/>
  <c r="N214" i="1" s="1"/>
  <c r="G214" i="1"/>
  <c r="M214" i="1" s="1"/>
  <c r="P213" i="1"/>
  <c r="K213" i="1"/>
  <c r="J213" i="1"/>
  <c r="J212" i="1" s="1"/>
  <c r="J199" i="1" s="1"/>
  <c r="I213" i="1"/>
  <c r="O213" i="1" s="1"/>
  <c r="G213" i="1"/>
  <c r="M213" i="1" s="1"/>
  <c r="P212" i="1"/>
  <c r="K212" i="1"/>
  <c r="I212" i="1"/>
  <c r="O212" i="1" s="1"/>
  <c r="G212" i="1"/>
  <c r="O211" i="1"/>
  <c r="N211" i="1"/>
  <c r="M211" i="1"/>
  <c r="P210" i="1"/>
  <c r="M210" i="1"/>
  <c r="L210" i="1"/>
  <c r="K210" i="1"/>
  <c r="J210" i="1"/>
  <c r="I210" i="1"/>
  <c r="O210" i="1" s="1"/>
  <c r="H210" i="1"/>
  <c r="N210" i="1" s="1"/>
  <c r="G210" i="1"/>
  <c r="P209" i="1"/>
  <c r="L209" i="1"/>
  <c r="K209" i="1"/>
  <c r="K208" i="1" s="1"/>
  <c r="K207" i="1" s="1"/>
  <c r="K199" i="1" s="1"/>
  <c r="K176" i="1" s="1"/>
  <c r="J209" i="1"/>
  <c r="H209" i="1"/>
  <c r="N209" i="1" s="1"/>
  <c r="G209" i="1"/>
  <c r="M209" i="1" s="1"/>
  <c r="P208" i="1"/>
  <c r="L208" i="1"/>
  <c r="J208" i="1"/>
  <c r="H208" i="1"/>
  <c r="P207" i="1"/>
  <c r="L207" i="1"/>
  <c r="J207" i="1"/>
  <c r="H207" i="1"/>
  <c r="O206" i="1"/>
  <c r="N206" i="1"/>
  <c r="M206" i="1"/>
  <c r="P205" i="1"/>
  <c r="L205" i="1"/>
  <c r="K205" i="1"/>
  <c r="J205" i="1"/>
  <c r="I205" i="1"/>
  <c r="O205" i="1" s="1"/>
  <c r="H205" i="1"/>
  <c r="N205" i="1" s="1"/>
  <c r="G205" i="1"/>
  <c r="M205" i="1" s="1"/>
  <c r="O204" i="1"/>
  <c r="N204" i="1"/>
  <c r="M204" i="1"/>
  <c r="P203" i="1"/>
  <c r="L203" i="1"/>
  <c r="K203" i="1"/>
  <c r="J203" i="1"/>
  <c r="I203" i="1"/>
  <c r="O203" i="1" s="1"/>
  <c r="H203" i="1"/>
  <c r="N203" i="1" s="1"/>
  <c r="G203" i="1"/>
  <c r="M203" i="1" s="1"/>
  <c r="P202" i="1"/>
  <c r="L202" i="1"/>
  <c r="K202" i="1"/>
  <c r="J202" i="1"/>
  <c r="I202" i="1"/>
  <c r="O202" i="1" s="1"/>
  <c r="H202" i="1"/>
  <c r="N202" i="1" s="1"/>
  <c r="G202" i="1"/>
  <c r="M202" i="1" s="1"/>
  <c r="P201" i="1"/>
  <c r="L201" i="1"/>
  <c r="K201" i="1"/>
  <c r="J201" i="1"/>
  <c r="I201" i="1"/>
  <c r="O201" i="1" s="1"/>
  <c r="H201" i="1"/>
  <c r="N201" i="1" s="1"/>
  <c r="G201" i="1"/>
  <c r="M201" i="1" s="1"/>
  <c r="P200" i="1"/>
  <c r="L200" i="1"/>
  <c r="K200" i="1"/>
  <c r="J200" i="1"/>
  <c r="I200" i="1"/>
  <c r="O200" i="1" s="1"/>
  <c r="H200" i="1"/>
  <c r="N200" i="1" s="1"/>
  <c r="G200" i="1"/>
  <c r="M200" i="1" s="1"/>
  <c r="P199" i="1"/>
  <c r="O198" i="1"/>
  <c r="N198" i="1"/>
  <c r="M198" i="1"/>
  <c r="P197" i="1"/>
  <c r="L197" i="1"/>
  <c r="K197" i="1"/>
  <c r="J197" i="1"/>
  <c r="I197" i="1"/>
  <c r="O197" i="1" s="1"/>
  <c r="H197" i="1"/>
  <c r="N197" i="1" s="1"/>
  <c r="G197" i="1"/>
  <c r="M197" i="1" s="1"/>
  <c r="P196" i="1"/>
  <c r="L196" i="1"/>
  <c r="K196" i="1"/>
  <c r="J196" i="1"/>
  <c r="J195" i="1" s="1"/>
  <c r="J194" i="1" s="1"/>
  <c r="I196" i="1"/>
  <c r="O196" i="1" s="1"/>
  <c r="H196" i="1"/>
  <c r="N196" i="1" s="1"/>
  <c r="G196" i="1"/>
  <c r="M196" i="1" s="1"/>
  <c r="P195" i="1"/>
  <c r="P194" i="1" s="1"/>
  <c r="L195" i="1"/>
  <c r="L194" i="1" s="1"/>
  <c r="K195" i="1"/>
  <c r="I195" i="1"/>
  <c r="O195" i="1" s="1"/>
  <c r="H195" i="1"/>
  <c r="N195" i="1" s="1"/>
  <c r="G195" i="1"/>
  <c r="M195" i="1" s="1"/>
  <c r="K194" i="1"/>
  <c r="I194" i="1"/>
  <c r="G194" i="1"/>
  <c r="M194" i="1" s="1"/>
  <c r="O193" i="1"/>
  <c r="N193" i="1"/>
  <c r="M193" i="1"/>
  <c r="P192" i="1"/>
  <c r="L192" i="1"/>
  <c r="K192" i="1"/>
  <c r="J192" i="1"/>
  <c r="I192" i="1"/>
  <c r="O192" i="1" s="1"/>
  <c r="H192" i="1"/>
  <c r="N192" i="1" s="1"/>
  <c r="G192" i="1"/>
  <c r="M192" i="1" s="1"/>
  <c r="O191" i="1"/>
  <c r="N191" i="1"/>
  <c r="M191" i="1"/>
  <c r="P190" i="1"/>
  <c r="L190" i="1"/>
  <c r="K190" i="1"/>
  <c r="J190" i="1"/>
  <c r="I190" i="1"/>
  <c r="O190" i="1" s="1"/>
  <c r="H190" i="1"/>
  <c r="N190" i="1" s="1"/>
  <c r="G190" i="1"/>
  <c r="M190" i="1" s="1"/>
  <c r="O189" i="1"/>
  <c r="N189" i="1"/>
  <c r="M189" i="1"/>
  <c r="P188" i="1"/>
  <c r="L188" i="1"/>
  <c r="K188" i="1"/>
  <c r="J188" i="1"/>
  <c r="I188" i="1"/>
  <c r="O188" i="1" s="1"/>
  <c r="H188" i="1"/>
  <c r="N188" i="1" s="1"/>
  <c r="G188" i="1"/>
  <c r="M188" i="1" s="1"/>
  <c r="O187" i="1"/>
  <c r="N187" i="1"/>
  <c r="M187" i="1"/>
  <c r="P186" i="1"/>
  <c r="L186" i="1"/>
  <c r="K186" i="1"/>
  <c r="J186" i="1"/>
  <c r="I186" i="1"/>
  <c r="O186" i="1" s="1"/>
  <c r="H186" i="1"/>
  <c r="N186" i="1" s="1"/>
  <c r="G186" i="1"/>
  <c r="M186" i="1" s="1"/>
  <c r="P185" i="1"/>
  <c r="L185" i="1"/>
  <c r="K185" i="1"/>
  <c r="J185" i="1"/>
  <c r="I185" i="1"/>
  <c r="O185" i="1" s="1"/>
  <c r="H185" i="1"/>
  <c r="N185" i="1" s="1"/>
  <c r="G185" i="1"/>
  <c r="M185" i="1" s="1"/>
  <c r="O184" i="1"/>
  <c r="N184" i="1"/>
  <c r="M184" i="1"/>
  <c r="P183" i="1"/>
  <c r="L183" i="1"/>
  <c r="K183" i="1"/>
  <c r="J183" i="1"/>
  <c r="I183" i="1"/>
  <c r="O183" i="1" s="1"/>
  <c r="H183" i="1"/>
  <c r="N183" i="1" s="1"/>
  <c r="G183" i="1"/>
  <c r="M183" i="1" s="1"/>
  <c r="O182" i="1"/>
  <c r="N182" i="1"/>
  <c r="M182" i="1"/>
  <c r="P181" i="1"/>
  <c r="L181" i="1"/>
  <c r="K181" i="1"/>
  <c r="J181" i="1"/>
  <c r="I181" i="1"/>
  <c r="O181" i="1" s="1"/>
  <c r="H181" i="1"/>
  <c r="N181" i="1" s="1"/>
  <c r="G181" i="1"/>
  <c r="M181" i="1" s="1"/>
  <c r="P180" i="1"/>
  <c r="L180" i="1"/>
  <c r="K180" i="1"/>
  <c r="J180" i="1"/>
  <c r="I180" i="1"/>
  <c r="O180" i="1" s="1"/>
  <c r="H180" i="1"/>
  <c r="N180" i="1" s="1"/>
  <c r="G180" i="1"/>
  <c r="M180" i="1" s="1"/>
  <c r="P179" i="1"/>
  <c r="P178" i="1" s="1"/>
  <c r="P177" i="1" s="1"/>
  <c r="P176" i="1" s="1"/>
  <c r="L179" i="1"/>
  <c r="L178" i="1" s="1"/>
  <c r="K179" i="1"/>
  <c r="J179" i="1"/>
  <c r="I179" i="1"/>
  <c r="O179" i="1" s="1"/>
  <c r="H179" i="1"/>
  <c r="N179" i="1" s="1"/>
  <c r="G179" i="1"/>
  <c r="M179" i="1" s="1"/>
  <c r="K178" i="1"/>
  <c r="J178" i="1"/>
  <c r="J177" i="1" s="1"/>
  <c r="J176" i="1" s="1"/>
  <c r="I178" i="1"/>
  <c r="O178" i="1" s="1"/>
  <c r="G178" i="1"/>
  <c r="M178" i="1" s="1"/>
  <c r="K177" i="1"/>
  <c r="I177" i="1"/>
  <c r="G177" i="1"/>
  <c r="O174" i="1"/>
  <c r="N174" i="1"/>
  <c r="M174" i="1"/>
  <c r="O173" i="1"/>
  <c r="N173" i="1"/>
  <c r="M173" i="1"/>
  <c r="P172" i="1"/>
  <c r="L172" i="1"/>
  <c r="K172" i="1"/>
  <c r="J172" i="1"/>
  <c r="I172" i="1"/>
  <c r="O172" i="1" s="1"/>
  <c r="H172" i="1"/>
  <c r="N172" i="1" s="1"/>
  <c r="G172" i="1"/>
  <c r="M172" i="1" s="1"/>
  <c r="O171" i="1"/>
  <c r="N171" i="1"/>
  <c r="M171" i="1"/>
  <c r="O170" i="1"/>
  <c r="N170" i="1"/>
  <c r="M170" i="1"/>
  <c r="P169" i="1"/>
  <c r="L169" i="1"/>
  <c r="K169" i="1"/>
  <c r="J169" i="1"/>
  <c r="I169" i="1"/>
  <c r="O169" i="1" s="1"/>
  <c r="H169" i="1"/>
  <c r="N169" i="1" s="1"/>
  <c r="G169" i="1"/>
  <c r="M169" i="1" s="1"/>
  <c r="P168" i="1"/>
  <c r="L168" i="1"/>
  <c r="K168" i="1"/>
  <c r="J168" i="1"/>
  <c r="I168" i="1"/>
  <c r="O168" i="1" s="1"/>
  <c r="H168" i="1"/>
  <c r="N168" i="1" s="1"/>
  <c r="G168" i="1"/>
  <c r="M168" i="1" s="1"/>
  <c r="P167" i="1"/>
  <c r="L167" i="1"/>
  <c r="K167" i="1"/>
  <c r="J167" i="1"/>
  <c r="I167" i="1"/>
  <c r="O167" i="1" s="1"/>
  <c r="H167" i="1"/>
  <c r="N167" i="1" s="1"/>
  <c r="G167" i="1"/>
  <c r="M167" i="1" s="1"/>
  <c r="P166" i="1"/>
  <c r="P165" i="1" s="1"/>
  <c r="P157" i="1" s="1"/>
  <c r="P99" i="1" s="1"/>
  <c r="L166" i="1"/>
  <c r="L165" i="1" s="1"/>
  <c r="L157" i="1" s="1"/>
  <c r="L99" i="1" s="1"/>
  <c r="K166" i="1"/>
  <c r="J166" i="1"/>
  <c r="I166" i="1"/>
  <c r="O166" i="1" s="1"/>
  <c r="H166" i="1"/>
  <c r="N166" i="1" s="1"/>
  <c r="G166" i="1"/>
  <c r="M166" i="1" s="1"/>
  <c r="M165" i="1"/>
  <c r="K165" i="1"/>
  <c r="J165" i="1"/>
  <c r="I165" i="1"/>
  <c r="G165" i="1"/>
  <c r="O164" i="1"/>
  <c r="N164" i="1"/>
  <c r="M164" i="1"/>
  <c r="O163" i="1"/>
  <c r="M163" i="1"/>
  <c r="I163" i="1"/>
  <c r="H163" i="1"/>
  <c r="N163" i="1" s="1"/>
  <c r="G163" i="1"/>
  <c r="P162" i="1"/>
  <c r="L162" i="1"/>
  <c r="K162" i="1"/>
  <c r="J162" i="1"/>
  <c r="I162" i="1"/>
  <c r="O162" i="1" s="1"/>
  <c r="H162" i="1"/>
  <c r="N162" i="1" s="1"/>
  <c r="G162" i="1"/>
  <c r="M162" i="1" s="1"/>
  <c r="P161" i="1"/>
  <c r="L161" i="1"/>
  <c r="K161" i="1"/>
  <c r="J161" i="1"/>
  <c r="I161" i="1"/>
  <c r="O161" i="1" s="1"/>
  <c r="H161" i="1"/>
  <c r="N161" i="1" s="1"/>
  <c r="G161" i="1"/>
  <c r="M161" i="1" s="1"/>
  <c r="P160" i="1"/>
  <c r="L160" i="1"/>
  <c r="K160" i="1"/>
  <c r="J160" i="1"/>
  <c r="I160" i="1"/>
  <c r="O160" i="1" s="1"/>
  <c r="H160" i="1"/>
  <c r="N160" i="1" s="1"/>
  <c r="G160" i="1"/>
  <c r="M160" i="1" s="1"/>
  <c r="P159" i="1"/>
  <c r="L159" i="1"/>
  <c r="K159" i="1"/>
  <c r="J159" i="1"/>
  <c r="I159" i="1"/>
  <c r="O159" i="1" s="1"/>
  <c r="H159" i="1"/>
  <c r="N159" i="1" s="1"/>
  <c r="G159" i="1"/>
  <c r="M159" i="1" s="1"/>
  <c r="P158" i="1"/>
  <c r="L158" i="1"/>
  <c r="K158" i="1"/>
  <c r="J158" i="1"/>
  <c r="I158" i="1"/>
  <c r="O158" i="1" s="1"/>
  <c r="H158" i="1"/>
  <c r="N158" i="1" s="1"/>
  <c r="G158" i="1"/>
  <c r="M158" i="1" s="1"/>
  <c r="K157" i="1"/>
  <c r="J157" i="1"/>
  <c r="I157" i="1"/>
  <c r="O157" i="1" s="1"/>
  <c r="G157" i="1"/>
  <c r="M157" i="1" s="1"/>
  <c r="O156" i="1"/>
  <c r="N156" i="1"/>
  <c r="M156" i="1"/>
  <c r="O155" i="1"/>
  <c r="N155" i="1"/>
  <c r="M155" i="1"/>
  <c r="O154" i="1"/>
  <c r="N154" i="1"/>
  <c r="M154" i="1"/>
  <c r="P153" i="1"/>
  <c r="L153" i="1"/>
  <c r="K153" i="1"/>
  <c r="J153" i="1"/>
  <c r="I153" i="1"/>
  <c r="O153" i="1" s="1"/>
  <c r="H153" i="1"/>
  <c r="N153" i="1" s="1"/>
  <c r="G153" i="1"/>
  <c r="M153" i="1" s="1"/>
  <c r="P152" i="1"/>
  <c r="L152" i="1"/>
  <c r="K152" i="1"/>
  <c r="J152" i="1"/>
  <c r="I152" i="1"/>
  <c r="O152" i="1" s="1"/>
  <c r="H152" i="1"/>
  <c r="N152" i="1" s="1"/>
  <c r="G152" i="1"/>
  <c r="M152" i="1" s="1"/>
  <c r="P151" i="1"/>
  <c r="L151" i="1"/>
  <c r="K151" i="1"/>
  <c r="J151" i="1"/>
  <c r="I151" i="1"/>
  <c r="O151" i="1" s="1"/>
  <c r="H151" i="1"/>
  <c r="N151" i="1" s="1"/>
  <c r="G151" i="1"/>
  <c r="M151" i="1" s="1"/>
  <c r="P150" i="1"/>
  <c r="L150" i="1"/>
  <c r="K150" i="1"/>
  <c r="J150" i="1"/>
  <c r="I150" i="1"/>
  <c r="O150" i="1" s="1"/>
  <c r="H150" i="1"/>
  <c r="N150" i="1" s="1"/>
  <c r="G150" i="1"/>
  <c r="M150" i="1" s="1"/>
  <c r="P149" i="1"/>
  <c r="L149" i="1"/>
  <c r="K149" i="1"/>
  <c r="J149" i="1"/>
  <c r="I149" i="1"/>
  <c r="O149" i="1" s="1"/>
  <c r="H149" i="1"/>
  <c r="N149" i="1" s="1"/>
  <c r="G149" i="1"/>
  <c r="M149" i="1" s="1"/>
  <c r="O148" i="1"/>
  <c r="N148" i="1"/>
  <c r="M148" i="1"/>
  <c r="P147" i="1"/>
  <c r="L147" i="1"/>
  <c r="K147" i="1"/>
  <c r="J147" i="1"/>
  <c r="I147" i="1"/>
  <c r="O147" i="1" s="1"/>
  <c r="H147" i="1"/>
  <c r="N147" i="1" s="1"/>
  <c r="G147" i="1"/>
  <c r="M147" i="1" s="1"/>
  <c r="P146" i="1"/>
  <c r="L146" i="1"/>
  <c r="K146" i="1"/>
  <c r="J146" i="1"/>
  <c r="I146" i="1"/>
  <c r="O146" i="1" s="1"/>
  <c r="H146" i="1"/>
  <c r="N146" i="1" s="1"/>
  <c r="G146" i="1"/>
  <c r="M146" i="1" s="1"/>
  <c r="I145" i="1"/>
  <c r="O145" i="1" s="1"/>
  <c r="H145" i="1"/>
  <c r="N145" i="1" s="1"/>
  <c r="G145" i="1"/>
  <c r="M145" i="1" s="1"/>
  <c r="P144" i="1"/>
  <c r="L144" i="1"/>
  <c r="K144" i="1"/>
  <c r="J144" i="1"/>
  <c r="I144" i="1"/>
  <c r="O144" i="1" s="1"/>
  <c r="H144" i="1"/>
  <c r="N144" i="1" s="1"/>
  <c r="G144" i="1"/>
  <c r="M144" i="1" s="1"/>
  <c r="O143" i="1"/>
  <c r="N143" i="1"/>
  <c r="M143" i="1"/>
  <c r="P142" i="1"/>
  <c r="L142" i="1"/>
  <c r="K142" i="1"/>
  <c r="J142" i="1"/>
  <c r="I142" i="1"/>
  <c r="O142" i="1" s="1"/>
  <c r="H142" i="1"/>
  <c r="N142" i="1" s="1"/>
  <c r="G142" i="1"/>
  <c r="M142" i="1" s="1"/>
  <c r="P141" i="1"/>
  <c r="L141" i="1"/>
  <c r="K141" i="1"/>
  <c r="J141" i="1"/>
  <c r="I141" i="1"/>
  <c r="O141" i="1" s="1"/>
  <c r="H141" i="1"/>
  <c r="N141" i="1" s="1"/>
  <c r="G141" i="1"/>
  <c r="M141" i="1" s="1"/>
  <c r="I140" i="1"/>
  <c r="O140" i="1" s="1"/>
  <c r="H140" i="1"/>
  <c r="N140" i="1" s="1"/>
  <c r="G140" i="1"/>
  <c r="M140" i="1" s="1"/>
  <c r="P139" i="1"/>
  <c r="L139" i="1"/>
  <c r="K139" i="1"/>
  <c r="J139" i="1"/>
  <c r="I139" i="1"/>
  <c r="O139" i="1" s="1"/>
  <c r="H139" i="1"/>
  <c r="N139" i="1" s="1"/>
  <c r="G139" i="1"/>
  <c r="M139" i="1" s="1"/>
  <c r="P138" i="1"/>
  <c r="L138" i="1"/>
  <c r="K138" i="1"/>
  <c r="N138" i="1" s="1"/>
  <c r="J138" i="1"/>
  <c r="I138" i="1"/>
  <c r="O138" i="1" s="1"/>
  <c r="H138" i="1"/>
  <c r="G138" i="1"/>
  <c r="M138" i="1" s="1"/>
  <c r="P137" i="1"/>
  <c r="L137" i="1"/>
  <c r="K137" i="1"/>
  <c r="J137" i="1"/>
  <c r="I137" i="1"/>
  <c r="O137" i="1" s="1"/>
  <c r="H137" i="1"/>
  <c r="N137" i="1" s="1"/>
  <c r="G137" i="1"/>
  <c r="M137" i="1" s="1"/>
  <c r="O136" i="1"/>
  <c r="N136" i="1"/>
  <c r="M136" i="1"/>
  <c r="P135" i="1"/>
  <c r="L135" i="1"/>
  <c r="K135" i="1"/>
  <c r="J135" i="1"/>
  <c r="I135" i="1"/>
  <c r="O135" i="1" s="1"/>
  <c r="H135" i="1"/>
  <c r="N135" i="1" s="1"/>
  <c r="G135" i="1"/>
  <c r="M135" i="1" s="1"/>
  <c r="P134" i="1"/>
  <c r="L134" i="1"/>
  <c r="K134" i="1"/>
  <c r="J134" i="1"/>
  <c r="I134" i="1"/>
  <c r="O134" i="1" s="1"/>
  <c r="H134" i="1"/>
  <c r="N134" i="1" s="1"/>
  <c r="G134" i="1"/>
  <c r="M134" i="1" s="1"/>
  <c r="P133" i="1"/>
  <c r="L133" i="1"/>
  <c r="K133" i="1"/>
  <c r="J133" i="1"/>
  <c r="I133" i="1"/>
  <c r="O133" i="1" s="1"/>
  <c r="H133" i="1"/>
  <c r="N133" i="1" s="1"/>
  <c r="G133" i="1"/>
  <c r="M133" i="1" s="1"/>
  <c r="P132" i="1"/>
  <c r="L132" i="1"/>
  <c r="K132" i="1"/>
  <c r="J132" i="1"/>
  <c r="I132" i="1"/>
  <c r="O132" i="1" s="1"/>
  <c r="H132" i="1"/>
  <c r="N132" i="1" s="1"/>
  <c r="G132" i="1"/>
  <c r="M132" i="1" s="1"/>
  <c r="P131" i="1"/>
  <c r="L131" i="1"/>
  <c r="K131" i="1"/>
  <c r="J131" i="1"/>
  <c r="I131" i="1"/>
  <c r="O131" i="1" s="1"/>
  <c r="H131" i="1"/>
  <c r="N131" i="1" s="1"/>
  <c r="G131" i="1"/>
  <c r="M131" i="1" s="1"/>
  <c r="P130" i="1"/>
  <c r="L130" i="1"/>
  <c r="K130" i="1"/>
  <c r="J130" i="1"/>
  <c r="I130" i="1"/>
  <c r="O130" i="1" s="1"/>
  <c r="H130" i="1"/>
  <c r="N130" i="1" s="1"/>
  <c r="G130" i="1"/>
  <c r="M130" i="1" s="1"/>
  <c r="O129" i="1"/>
  <c r="N129" i="1"/>
  <c r="M129" i="1"/>
  <c r="P128" i="1"/>
  <c r="L128" i="1"/>
  <c r="K128" i="1"/>
  <c r="N128" i="1" s="1"/>
  <c r="J128" i="1"/>
  <c r="I128" i="1"/>
  <c r="O128" i="1" s="1"/>
  <c r="H128" i="1"/>
  <c r="G128" i="1"/>
  <c r="M128" i="1" s="1"/>
  <c r="O127" i="1"/>
  <c r="N127" i="1"/>
  <c r="M127" i="1"/>
  <c r="O126" i="1"/>
  <c r="N126" i="1"/>
  <c r="M126" i="1"/>
  <c r="O125" i="1"/>
  <c r="N125" i="1"/>
  <c r="M125" i="1"/>
  <c r="P124" i="1"/>
  <c r="L124" i="1"/>
  <c r="K124" i="1"/>
  <c r="J124" i="1"/>
  <c r="I124" i="1"/>
  <c r="O124" i="1" s="1"/>
  <c r="H124" i="1"/>
  <c r="N124" i="1" s="1"/>
  <c r="G124" i="1"/>
  <c r="M124" i="1" s="1"/>
  <c r="P123" i="1"/>
  <c r="L123" i="1"/>
  <c r="K123" i="1"/>
  <c r="J123" i="1"/>
  <c r="I123" i="1"/>
  <c r="O123" i="1" s="1"/>
  <c r="H123" i="1"/>
  <c r="N123" i="1" s="1"/>
  <c r="G123" i="1"/>
  <c r="M123" i="1" s="1"/>
  <c r="P122" i="1"/>
  <c r="L122" i="1"/>
  <c r="K122" i="1"/>
  <c r="J122" i="1"/>
  <c r="I122" i="1"/>
  <c r="O122" i="1" s="1"/>
  <c r="H122" i="1"/>
  <c r="N122" i="1" s="1"/>
  <c r="G122" i="1"/>
  <c r="M122" i="1" s="1"/>
  <c r="P121" i="1"/>
  <c r="L121" i="1"/>
  <c r="K121" i="1"/>
  <c r="J121" i="1"/>
  <c r="I121" i="1"/>
  <c r="O121" i="1" s="1"/>
  <c r="H121" i="1"/>
  <c r="N121" i="1" s="1"/>
  <c r="G121" i="1"/>
  <c r="M121" i="1" s="1"/>
  <c r="P120" i="1"/>
  <c r="L120" i="1"/>
  <c r="K120" i="1"/>
  <c r="J120" i="1"/>
  <c r="I120" i="1"/>
  <c r="O120" i="1" s="1"/>
  <c r="H120" i="1"/>
  <c r="N120" i="1" s="1"/>
  <c r="G120" i="1"/>
  <c r="M120" i="1" s="1"/>
  <c r="O119" i="1"/>
  <c r="N119" i="1"/>
  <c r="M119" i="1"/>
  <c r="O118" i="1"/>
  <c r="N118" i="1"/>
  <c r="M118" i="1"/>
  <c r="P117" i="1"/>
  <c r="L117" i="1"/>
  <c r="K117" i="1"/>
  <c r="J117" i="1"/>
  <c r="I117" i="1"/>
  <c r="O117" i="1" s="1"/>
  <c r="H117" i="1"/>
  <c r="N117" i="1" s="1"/>
  <c r="G117" i="1"/>
  <c r="M117" i="1" s="1"/>
  <c r="O116" i="1"/>
  <c r="N116" i="1"/>
  <c r="M116" i="1"/>
  <c r="P115" i="1"/>
  <c r="L115" i="1"/>
  <c r="O115" i="1" s="1"/>
  <c r="K115" i="1"/>
  <c r="N115" i="1" s="1"/>
  <c r="J115" i="1"/>
  <c r="M115" i="1" s="1"/>
  <c r="O114" i="1"/>
  <c r="N114" i="1"/>
  <c r="M114" i="1"/>
  <c r="O113" i="1"/>
  <c r="N113" i="1"/>
  <c r="M113" i="1"/>
  <c r="O112" i="1"/>
  <c r="N112" i="1"/>
  <c r="M112" i="1"/>
  <c r="P111" i="1"/>
  <c r="L111" i="1"/>
  <c r="K111" i="1"/>
  <c r="J111" i="1"/>
  <c r="I111" i="1"/>
  <c r="O111" i="1" s="1"/>
  <c r="H111" i="1"/>
  <c r="N111" i="1" s="1"/>
  <c r="G111" i="1"/>
  <c r="M111" i="1" s="1"/>
  <c r="P110" i="1"/>
  <c r="L110" i="1"/>
  <c r="K110" i="1"/>
  <c r="J110" i="1"/>
  <c r="I110" i="1"/>
  <c r="O110" i="1" s="1"/>
  <c r="H110" i="1"/>
  <c r="N110" i="1" s="1"/>
  <c r="G110" i="1"/>
  <c r="M110" i="1" s="1"/>
  <c r="P109" i="1"/>
  <c r="M109" i="1"/>
  <c r="L109" i="1"/>
  <c r="K109" i="1"/>
  <c r="J109" i="1"/>
  <c r="I109" i="1"/>
  <c r="O109" i="1" s="1"/>
  <c r="H109" i="1"/>
  <c r="N109" i="1" s="1"/>
  <c r="G109" i="1"/>
  <c r="P108" i="1"/>
  <c r="L108" i="1"/>
  <c r="K108" i="1"/>
  <c r="K107" i="1" s="1"/>
  <c r="K106" i="1" s="1"/>
  <c r="K99" i="1" s="1"/>
  <c r="J108" i="1"/>
  <c r="H108" i="1"/>
  <c r="N108" i="1" s="1"/>
  <c r="G108" i="1"/>
  <c r="M108" i="1" s="1"/>
  <c r="P107" i="1"/>
  <c r="L107" i="1"/>
  <c r="J107" i="1"/>
  <c r="H107" i="1"/>
  <c r="N107" i="1" s="1"/>
  <c r="P106" i="1"/>
  <c r="L106" i="1"/>
  <c r="J106" i="1"/>
  <c r="H106" i="1"/>
  <c r="N106" i="1" s="1"/>
  <c r="O105" i="1"/>
  <c r="N105" i="1"/>
  <c r="M105" i="1"/>
  <c r="P104" i="1"/>
  <c r="L104" i="1"/>
  <c r="K104" i="1"/>
  <c r="J104" i="1"/>
  <c r="I104" i="1"/>
  <c r="O104" i="1" s="1"/>
  <c r="H104" i="1"/>
  <c r="N104" i="1" s="1"/>
  <c r="G104" i="1"/>
  <c r="M104" i="1" s="1"/>
  <c r="P103" i="1"/>
  <c r="L103" i="1"/>
  <c r="K103" i="1"/>
  <c r="J103" i="1"/>
  <c r="I103" i="1"/>
  <c r="O103" i="1" s="1"/>
  <c r="H103" i="1"/>
  <c r="N103" i="1" s="1"/>
  <c r="G103" i="1"/>
  <c r="M103" i="1" s="1"/>
  <c r="P102" i="1"/>
  <c r="L102" i="1"/>
  <c r="K102" i="1"/>
  <c r="J102" i="1"/>
  <c r="I102" i="1"/>
  <c r="O102" i="1" s="1"/>
  <c r="H102" i="1"/>
  <c r="N102" i="1" s="1"/>
  <c r="G102" i="1"/>
  <c r="M102" i="1" s="1"/>
  <c r="P101" i="1"/>
  <c r="L101" i="1"/>
  <c r="K101" i="1"/>
  <c r="J101" i="1"/>
  <c r="I101" i="1"/>
  <c r="O101" i="1" s="1"/>
  <c r="G101" i="1"/>
  <c r="M101" i="1" s="1"/>
  <c r="P100" i="1"/>
  <c r="L100" i="1"/>
  <c r="K100" i="1"/>
  <c r="J100" i="1"/>
  <c r="I100" i="1"/>
  <c r="O100" i="1" s="1"/>
  <c r="G100" i="1"/>
  <c r="M100" i="1" s="1"/>
  <c r="J99" i="1"/>
  <c r="O98" i="1"/>
  <c r="N98" i="1"/>
  <c r="M98" i="1"/>
  <c r="O97" i="1"/>
  <c r="N97" i="1"/>
  <c r="M97" i="1"/>
  <c r="O96" i="1"/>
  <c r="N96" i="1"/>
  <c r="M96" i="1"/>
  <c r="P95" i="1"/>
  <c r="L95" i="1"/>
  <c r="K95" i="1"/>
  <c r="J95" i="1"/>
  <c r="I95" i="1"/>
  <c r="O95" i="1" s="1"/>
  <c r="H95" i="1"/>
  <c r="N95" i="1" s="1"/>
  <c r="G95" i="1"/>
  <c r="M95" i="1" s="1"/>
  <c r="P94" i="1"/>
  <c r="L94" i="1"/>
  <c r="K94" i="1"/>
  <c r="J94" i="1"/>
  <c r="I94" i="1"/>
  <c r="O94" i="1" s="1"/>
  <c r="H94" i="1"/>
  <c r="N94" i="1" s="1"/>
  <c r="G94" i="1"/>
  <c r="M94" i="1" s="1"/>
  <c r="P93" i="1"/>
  <c r="L93" i="1"/>
  <c r="K93" i="1"/>
  <c r="J93" i="1"/>
  <c r="I93" i="1"/>
  <c r="O93" i="1" s="1"/>
  <c r="H93" i="1"/>
  <c r="N93" i="1" s="1"/>
  <c r="G93" i="1"/>
  <c r="M93" i="1" s="1"/>
  <c r="P92" i="1"/>
  <c r="L92" i="1"/>
  <c r="K92" i="1"/>
  <c r="J92" i="1"/>
  <c r="I92" i="1"/>
  <c r="O92" i="1" s="1"/>
  <c r="H92" i="1"/>
  <c r="N92" i="1" s="1"/>
  <c r="G92" i="1"/>
  <c r="M92" i="1" s="1"/>
  <c r="P91" i="1"/>
  <c r="P90" i="1" s="1"/>
  <c r="L91" i="1"/>
  <c r="L90" i="1" s="1"/>
  <c r="K91" i="1"/>
  <c r="J91" i="1"/>
  <c r="I91" i="1"/>
  <c r="O91" i="1" s="1"/>
  <c r="H91" i="1"/>
  <c r="N91" i="1" s="1"/>
  <c r="G91" i="1"/>
  <c r="M91" i="1" s="1"/>
  <c r="K90" i="1"/>
  <c r="J90" i="1"/>
  <c r="I90" i="1"/>
  <c r="O90" i="1" s="1"/>
  <c r="G90" i="1"/>
  <c r="M90" i="1" s="1"/>
  <c r="O89" i="1"/>
  <c r="N89" i="1"/>
  <c r="M89" i="1"/>
  <c r="O88" i="1"/>
  <c r="N88" i="1"/>
  <c r="M88" i="1"/>
  <c r="P87" i="1"/>
  <c r="L87" i="1"/>
  <c r="K87" i="1"/>
  <c r="J87" i="1"/>
  <c r="I87" i="1"/>
  <c r="O87" i="1" s="1"/>
  <c r="H87" i="1"/>
  <c r="N87" i="1" s="1"/>
  <c r="G87" i="1"/>
  <c r="M87" i="1" s="1"/>
  <c r="P86" i="1"/>
  <c r="L86" i="1"/>
  <c r="K86" i="1"/>
  <c r="J86" i="1"/>
  <c r="I86" i="1"/>
  <c r="O86" i="1" s="1"/>
  <c r="H86" i="1"/>
  <c r="N86" i="1" s="1"/>
  <c r="G86" i="1"/>
  <c r="M86" i="1" s="1"/>
  <c r="O85" i="1"/>
  <c r="N85" i="1"/>
  <c r="M85" i="1"/>
  <c r="P84" i="1"/>
  <c r="N84" i="1"/>
  <c r="L84" i="1"/>
  <c r="K84" i="1"/>
  <c r="J84" i="1"/>
  <c r="I84" i="1"/>
  <c r="O84" i="1" s="1"/>
  <c r="H84" i="1"/>
  <c r="G84" i="1"/>
  <c r="M84" i="1" s="1"/>
  <c r="O83" i="1"/>
  <c r="N83" i="1"/>
  <c r="M83" i="1"/>
  <c r="P82" i="1"/>
  <c r="L82" i="1"/>
  <c r="K82" i="1"/>
  <c r="J82" i="1"/>
  <c r="I82" i="1"/>
  <c r="O82" i="1" s="1"/>
  <c r="H82" i="1"/>
  <c r="N82" i="1" s="1"/>
  <c r="G82" i="1"/>
  <c r="M82" i="1" s="1"/>
  <c r="P81" i="1"/>
  <c r="L81" i="1"/>
  <c r="K81" i="1"/>
  <c r="J81" i="1"/>
  <c r="I81" i="1"/>
  <c r="O81" i="1" s="1"/>
  <c r="H81" i="1"/>
  <c r="N81" i="1" s="1"/>
  <c r="G81" i="1"/>
  <c r="M81" i="1" s="1"/>
  <c r="P80" i="1"/>
  <c r="L80" i="1"/>
  <c r="K80" i="1"/>
  <c r="J80" i="1"/>
  <c r="I80" i="1"/>
  <c r="O80" i="1" s="1"/>
  <c r="H80" i="1"/>
  <c r="N80" i="1" s="1"/>
  <c r="G80" i="1"/>
  <c r="M80" i="1" s="1"/>
  <c r="P79" i="1"/>
  <c r="L79" i="1"/>
  <c r="L78" i="1" s="1"/>
  <c r="L77" i="1" s="1"/>
  <c r="L76" i="1" s="1"/>
  <c r="K79" i="1"/>
  <c r="J79" i="1"/>
  <c r="I79" i="1"/>
  <c r="O79" i="1" s="1"/>
  <c r="H79" i="1"/>
  <c r="N79" i="1" s="1"/>
  <c r="G79" i="1"/>
  <c r="M79" i="1" s="1"/>
  <c r="P78" i="1"/>
  <c r="K78" i="1"/>
  <c r="J78" i="1"/>
  <c r="J77" i="1" s="1"/>
  <c r="J76" i="1" s="1"/>
  <c r="I78" i="1"/>
  <c r="O78" i="1" s="1"/>
  <c r="G78" i="1"/>
  <c r="M78" i="1" s="1"/>
  <c r="P77" i="1"/>
  <c r="K77" i="1"/>
  <c r="I77" i="1"/>
  <c r="O77" i="1" s="1"/>
  <c r="G77" i="1"/>
  <c r="P76" i="1"/>
  <c r="K76" i="1"/>
  <c r="I76" i="1"/>
  <c r="O76" i="1" s="1"/>
  <c r="G76" i="1"/>
  <c r="O75" i="1"/>
  <c r="N75" i="1"/>
  <c r="M75" i="1"/>
  <c r="P74" i="1"/>
  <c r="N74" i="1"/>
  <c r="L74" i="1"/>
  <c r="K74" i="1"/>
  <c r="J74" i="1"/>
  <c r="M74" i="1" s="1"/>
  <c r="I74" i="1"/>
  <c r="O74" i="1" s="1"/>
  <c r="H74" i="1"/>
  <c r="G74" i="1"/>
  <c r="P73" i="1"/>
  <c r="P72" i="1" s="1"/>
  <c r="P71" i="1" s="1"/>
  <c r="P70" i="1" s="1"/>
  <c r="L73" i="1"/>
  <c r="L72" i="1" s="1"/>
  <c r="L71" i="1" s="1"/>
  <c r="L70" i="1" s="1"/>
  <c r="K73" i="1"/>
  <c r="J73" i="1"/>
  <c r="I73" i="1"/>
  <c r="O73" i="1" s="1"/>
  <c r="H73" i="1"/>
  <c r="N73" i="1" s="1"/>
  <c r="G73" i="1"/>
  <c r="M73" i="1" s="1"/>
  <c r="K72" i="1"/>
  <c r="J72" i="1"/>
  <c r="J71" i="1" s="1"/>
  <c r="J70" i="1" s="1"/>
  <c r="M70" i="1" s="1"/>
  <c r="I72" i="1"/>
  <c r="O72" i="1" s="1"/>
  <c r="G72" i="1"/>
  <c r="M72" i="1" s="1"/>
  <c r="K71" i="1"/>
  <c r="I71" i="1"/>
  <c r="O71" i="1" s="1"/>
  <c r="G71" i="1"/>
  <c r="K70" i="1"/>
  <c r="I70" i="1"/>
  <c r="O70" i="1" s="1"/>
  <c r="G70" i="1"/>
  <c r="O69" i="1"/>
  <c r="N69" i="1"/>
  <c r="M69" i="1"/>
  <c r="P68" i="1"/>
  <c r="L68" i="1"/>
  <c r="K68" i="1"/>
  <c r="N68" i="1" s="1"/>
  <c r="J68" i="1"/>
  <c r="J67" i="1" s="1"/>
  <c r="J66" i="1" s="1"/>
  <c r="I68" i="1"/>
  <c r="O68" i="1" s="1"/>
  <c r="H68" i="1"/>
  <c r="G68" i="1"/>
  <c r="M68" i="1" s="1"/>
  <c r="P67" i="1"/>
  <c r="P66" i="1" s="1"/>
  <c r="L67" i="1"/>
  <c r="K67" i="1"/>
  <c r="I67" i="1"/>
  <c r="I66" i="1" s="1"/>
  <c r="O66" i="1" s="1"/>
  <c r="H67" i="1"/>
  <c r="G67" i="1"/>
  <c r="M67" i="1" s="1"/>
  <c r="L66" i="1"/>
  <c r="K66" i="1"/>
  <c r="H66" i="1"/>
  <c r="N66" i="1" s="1"/>
  <c r="G66" i="1"/>
  <c r="M66" i="1" s="1"/>
  <c r="O65" i="1"/>
  <c r="N65" i="1"/>
  <c r="M65" i="1"/>
  <c r="P64" i="1"/>
  <c r="P63" i="1" s="1"/>
  <c r="M64" i="1"/>
  <c r="L64" i="1"/>
  <c r="L63" i="1" s="1"/>
  <c r="K64" i="1"/>
  <c r="J64" i="1"/>
  <c r="I64" i="1"/>
  <c r="O64" i="1" s="1"/>
  <c r="H64" i="1"/>
  <c r="N64" i="1" s="1"/>
  <c r="G64" i="1"/>
  <c r="K63" i="1"/>
  <c r="J63" i="1"/>
  <c r="G63" i="1"/>
  <c r="M63" i="1" s="1"/>
  <c r="O62" i="1"/>
  <c r="N62" i="1"/>
  <c r="M62" i="1"/>
  <c r="O61" i="1"/>
  <c r="N61" i="1"/>
  <c r="M61" i="1"/>
  <c r="P60" i="1"/>
  <c r="O60" i="1"/>
  <c r="N60" i="1"/>
  <c r="L60" i="1"/>
  <c r="K60" i="1"/>
  <c r="K59" i="1" s="1"/>
  <c r="K58" i="1" s="1"/>
  <c r="K57" i="1" s="1"/>
  <c r="J60" i="1"/>
  <c r="J59" i="1" s="1"/>
  <c r="J58" i="1" s="1"/>
  <c r="J57" i="1" s="1"/>
  <c r="I60" i="1"/>
  <c r="H60" i="1"/>
  <c r="G60" i="1"/>
  <c r="M60" i="1" s="1"/>
  <c r="P59" i="1"/>
  <c r="P58" i="1" s="1"/>
  <c r="P57" i="1" s="1"/>
  <c r="L59" i="1"/>
  <c r="L58" i="1" s="1"/>
  <c r="L57" i="1" s="1"/>
  <c r="I59" i="1"/>
  <c r="O59" i="1" s="1"/>
  <c r="H59" i="1"/>
  <c r="N59" i="1" s="1"/>
  <c r="O56" i="1"/>
  <c r="N56" i="1"/>
  <c r="M56" i="1"/>
  <c r="P55" i="1"/>
  <c r="N55" i="1"/>
  <c r="M55" i="1"/>
  <c r="L55" i="1"/>
  <c r="K55" i="1"/>
  <c r="J55" i="1"/>
  <c r="J54" i="1" s="1"/>
  <c r="J53" i="1" s="1"/>
  <c r="J52" i="1" s="1"/>
  <c r="I55" i="1"/>
  <c r="O55" i="1" s="1"/>
  <c r="H55" i="1"/>
  <c r="G55" i="1"/>
  <c r="P54" i="1"/>
  <c r="P53" i="1" s="1"/>
  <c r="P52" i="1" s="1"/>
  <c r="P44" i="1" s="1"/>
  <c r="P43" i="1" s="1"/>
  <c r="L54" i="1"/>
  <c r="L53" i="1" s="1"/>
  <c r="L52" i="1" s="1"/>
  <c r="L44" i="1" s="1"/>
  <c r="L43" i="1" s="1"/>
  <c r="K54" i="1"/>
  <c r="K53" i="1" s="1"/>
  <c r="K52" i="1" s="1"/>
  <c r="H54" i="1"/>
  <c r="N54" i="1" s="1"/>
  <c r="G54" i="1"/>
  <c r="M54" i="1" s="1"/>
  <c r="O51" i="1"/>
  <c r="N51" i="1"/>
  <c r="M51" i="1"/>
  <c r="O50" i="1"/>
  <c r="N50" i="1"/>
  <c r="M50" i="1"/>
  <c r="O49" i="1"/>
  <c r="N49" i="1"/>
  <c r="M49" i="1"/>
  <c r="P48" i="1"/>
  <c r="O48" i="1"/>
  <c r="N48" i="1"/>
  <c r="L48" i="1"/>
  <c r="K48" i="1"/>
  <c r="K47" i="1" s="1"/>
  <c r="K46" i="1" s="1"/>
  <c r="K45" i="1" s="1"/>
  <c r="J48" i="1"/>
  <c r="J47" i="1" s="1"/>
  <c r="J46" i="1" s="1"/>
  <c r="J45" i="1" s="1"/>
  <c r="I48" i="1"/>
  <c r="H48" i="1"/>
  <c r="G48" i="1"/>
  <c r="M48" i="1" s="1"/>
  <c r="P47" i="1"/>
  <c r="P46" i="1" s="1"/>
  <c r="P45" i="1" s="1"/>
  <c r="L47" i="1"/>
  <c r="L46" i="1" s="1"/>
  <c r="L45" i="1" s="1"/>
  <c r="I47" i="1"/>
  <c r="O47" i="1" s="1"/>
  <c r="H47" i="1"/>
  <c r="N47" i="1" s="1"/>
  <c r="O42" i="1"/>
  <c r="N42" i="1"/>
  <c r="M42" i="1"/>
  <c r="P41" i="1"/>
  <c r="N41" i="1"/>
  <c r="M41" i="1"/>
  <c r="L41" i="1"/>
  <c r="K41" i="1"/>
  <c r="J41" i="1"/>
  <c r="J40" i="1" s="1"/>
  <c r="J39" i="1" s="1"/>
  <c r="J38" i="1" s="1"/>
  <c r="J37" i="1" s="1"/>
  <c r="J36" i="1" s="1"/>
  <c r="I41" i="1"/>
  <c r="O41" i="1" s="1"/>
  <c r="H41" i="1"/>
  <c r="G41" i="1"/>
  <c r="P40" i="1"/>
  <c r="P39" i="1" s="1"/>
  <c r="P38" i="1" s="1"/>
  <c r="P37" i="1" s="1"/>
  <c r="P36" i="1" s="1"/>
  <c r="L40" i="1"/>
  <c r="L39" i="1" s="1"/>
  <c r="L38" i="1" s="1"/>
  <c r="L37" i="1" s="1"/>
  <c r="L36" i="1" s="1"/>
  <c r="K40" i="1"/>
  <c r="K39" i="1" s="1"/>
  <c r="K38" i="1" s="1"/>
  <c r="K37" i="1" s="1"/>
  <c r="K36" i="1" s="1"/>
  <c r="H40" i="1"/>
  <c r="N40" i="1" s="1"/>
  <c r="G40" i="1"/>
  <c r="M40" i="1" s="1"/>
  <c r="O35" i="1"/>
  <c r="N35" i="1"/>
  <c r="M35" i="1"/>
  <c r="P34" i="1"/>
  <c r="P33" i="1" s="1"/>
  <c r="P32" i="1" s="1"/>
  <c r="M34" i="1"/>
  <c r="L34" i="1"/>
  <c r="L33" i="1" s="1"/>
  <c r="L32" i="1" s="1"/>
  <c r="K34" i="1"/>
  <c r="J34" i="1"/>
  <c r="I34" i="1"/>
  <c r="O34" i="1" s="1"/>
  <c r="H34" i="1"/>
  <c r="N34" i="1" s="1"/>
  <c r="G34" i="1"/>
  <c r="K33" i="1"/>
  <c r="K32" i="1" s="1"/>
  <c r="J33" i="1"/>
  <c r="J32" i="1" s="1"/>
  <c r="G33" i="1"/>
  <c r="M33" i="1" s="1"/>
  <c r="O31" i="1"/>
  <c r="N31" i="1"/>
  <c r="M31" i="1"/>
  <c r="O30" i="1"/>
  <c r="N30" i="1"/>
  <c r="M30" i="1"/>
  <c r="O29" i="1"/>
  <c r="N29" i="1"/>
  <c r="M29" i="1"/>
  <c r="P28" i="1"/>
  <c r="P24" i="1" s="1"/>
  <c r="O28" i="1"/>
  <c r="L28" i="1"/>
  <c r="L24" i="1" s="1"/>
  <c r="K28" i="1"/>
  <c r="K24" i="1" s="1"/>
  <c r="J28" i="1"/>
  <c r="I28" i="1"/>
  <c r="H28" i="1"/>
  <c r="N28" i="1" s="1"/>
  <c r="G28" i="1"/>
  <c r="M28" i="1" s="1"/>
  <c r="O27" i="1"/>
  <c r="N27" i="1"/>
  <c r="M27" i="1"/>
  <c r="O26" i="1"/>
  <c r="N26" i="1"/>
  <c r="M26" i="1"/>
  <c r="P25" i="1"/>
  <c r="O25" i="1"/>
  <c r="L25" i="1"/>
  <c r="K25" i="1"/>
  <c r="J25" i="1"/>
  <c r="I25" i="1"/>
  <c r="H25" i="1"/>
  <c r="N25" i="1" s="1"/>
  <c r="G25" i="1"/>
  <c r="M25" i="1" s="1"/>
  <c r="J24" i="1"/>
  <c r="I24" i="1"/>
  <c r="O23" i="1"/>
  <c r="N23" i="1"/>
  <c r="M23" i="1"/>
  <c r="P22" i="1"/>
  <c r="O22" i="1"/>
  <c r="N22" i="1"/>
  <c r="L22" i="1"/>
  <c r="K22" i="1"/>
  <c r="J22" i="1"/>
  <c r="J16" i="1" s="1"/>
  <c r="J15" i="1" s="1"/>
  <c r="J14" i="1" s="1"/>
  <c r="J13" i="1" s="1"/>
  <c r="J12" i="1" s="1"/>
  <c r="J11" i="1" s="1"/>
  <c r="I22" i="1"/>
  <c r="H22" i="1"/>
  <c r="G22" i="1"/>
  <c r="M22" i="1" s="1"/>
  <c r="O21" i="1"/>
  <c r="N21" i="1"/>
  <c r="M21" i="1"/>
  <c r="P20" i="1"/>
  <c r="O20" i="1"/>
  <c r="L20" i="1"/>
  <c r="K20" i="1"/>
  <c r="J20" i="1"/>
  <c r="I20" i="1"/>
  <c r="H20" i="1"/>
  <c r="N20" i="1" s="1"/>
  <c r="G20" i="1"/>
  <c r="M20" i="1" s="1"/>
  <c r="O19" i="1"/>
  <c r="N19" i="1"/>
  <c r="M19" i="1"/>
  <c r="O18" i="1"/>
  <c r="N18" i="1"/>
  <c r="M18" i="1"/>
  <c r="P17" i="1"/>
  <c r="P16" i="1" s="1"/>
  <c r="P15" i="1" s="1"/>
  <c r="P14" i="1" s="1"/>
  <c r="P13" i="1" s="1"/>
  <c r="P12" i="1" s="1"/>
  <c r="P11" i="1" s="1"/>
  <c r="O17" i="1"/>
  <c r="L17" i="1"/>
  <c r="L16" i="1" s="1"/>
  <c r="K17" i="1"/>
  <c r="K16" i="1" s="1"/>
  <c r="K15" i="1" s="1"/>
  <c r="K14" i="1" s="1"/>
  <c r="K13" i="1" s="1"/>
  <c r="K12" i="1" s="1"/>
  <c r="K11" i="1" s="1"/>
  <c r="J17" i="1"/>
  <c r="I17" i="1"/>
  <c r="H17" i="1"/>
  <c r="N17" i="1" s="1"/>
  <c r="G17" i="1"/>
  <c r="M17" i="1" s="1"/>
  <c r="I16" i="1"/>
  <c r="O16" i="1" s="1"/>
  <c r="L15" i="1" l="1"/>
  <c r="L14" i="1" s="1"/>
  <c r="L13" i="1" s="1"/>
  <c r="L12" i="1" s="1"/>
  <c r="L11" i="1" s="1"/>
  <c r="O24" i="1"/>
  <c r="K44" i="1"/>
  <c r="K43" i="1" s="1"/>
  <c r="J44" i="1"/>
  <c r="J43" i="1" s="1"/>
  <c r="H16" i="1"/>
  <c r="H24" i="1"/>
  <c r="N24" i="1" s="1"/>
  <c r="G32" i="1"/>
  <c r="M32" i="1" s="1"/>
  <c r="I33" i="1"/>
  <c r="H39" i="1"/>
  <c r="I46" i="1"/>
  <c r="G47" i="1"/>
  <c r="H53" i="1"/>
  <c r="I58" i="1"/>
  <c r="G59" i="1"/>
  <c r="I63" i="1"/>
  <c r="O63" i="1" s="1"/>
  <c r="O67" i="1"/>
  <c r="M76" i="1"/>
  <c r="M77" i="1"/>
  <c r="O165" i="1"/>
  <c r="O194" i="1"/>
  <c r="M212" i="1"/>
  <c r="J250" i="1"/>
  <c r="J249" i="1" s="1"/>
  <c r="J175" i="1" s="1"/>
  <c r="N279" i="1"/>
  <c r="M288" i="1"/>
  <c r="P347" i="1"/>
  <c r="M398" i="1"/>
  <c r="N421" i="1"/>
  <c r="N422" i="1"/>
  <c r="N423" i="1"/>
  <c r="N424" i="1"/>
  <c r="M433" i="1"/>
  <c r="L496" i="1"/>
  <c r="P341" i="1"/>
  <c r="P316" i="1" s="1"/>
  <c r="P315" i="1" s="1"/>
  <c r="N233" i="1"/>
  <c r="M286" i="1"/>
  <c r="M397" i="1"/>
  <c r="I15" i="1"/>
  <c r="G16" i="1"/>
  <c r="G24" i="1"/>
  <c r="M24" i="1" s="1"/>
  <c r="H33" i="1"/>
  <c r="G39" i="1"/>
  <c r="I40" i="1"/>
  <c r="H46" i="1"/>
  <c r="G53" i="1"/>
  <c r="I54" i="1"/>
  <c r="H58" i="1"/>
  <c r="H63" i="1"/>
  <c r="N63" i="1" s="1"/>
  <c r="N67" i="1"/>
  <c r="M71" i="1"/>
  <c r="M177" i="1"/>
  <c r="L177" i="1"/>
  <c r="L176" i="1" s="1"/>
  <c r="L175" i="1" s="1"/>
  <c r="N207" i="1"/>
  <c r="N208" i="1"/>
  <c r="N232" i="1"/>
  <c r="O261" i="1"/>
  <c r="P260" i="1"/>
  <c r="P259" i="1" s="1"/>
  <c r="P250" i="1" s="1"/>
  <c r="P249" i="1" s="1"/>
  <c r="P175" i="1" s="1"/>
  <c r="K260" i="1"/>
  <c r="K259" i="1" s="1"/>
  <c r="K250" i="1" s="1"/>
  <c r="K249" i="1" s="1"/>
  <c r="K175" i="1" s="1"/>
  <c r="O286" i="1"/>
  <c r="N298" i="1"/>
  <c r="N299" i="1"/>
  <c r="N300" i="1"/>
  <c r="N514" i="1"/>
  <c r="H178" i="1"/>
  <c r="G208" i="1"/>
  <c r="I209" i="1"/>
  <c r="H213" i="1"/>
  <c r="G261" i="1"/>
  <c r="H270" i="1"/>
  <c r="N270" i="1" s="1"/>
  <c r="G325" i="1"/>
  <c r="G327" i="1"/>
  <c r="M327" i="1" s="1"/>
  <c r="I334" i="1"/>
  <c r="O334" i="1" s="1"/>
  <c r="H343" i="1"/>
  <c r="I348" i="1"/>
  <c r="G349" i="1"/>
  <c r="H352" i="1"/>
  <c r="G356" i="1"/>
  <c r="I357" i="1"/>
  <c r="H361" i="1"/>
  <c r="I372" i="1"/>
  <c r="O372" i="1" s="1"/>
  <c r="I374" i="1"/>
  <c r="O374" i="1" s="1"/>
  <c r="J377" i="1"/>
  <c r="G389" i="1"/>
  <c r="M389" i="1" s="1"/>
  <c r="G393" i="1"/>
  <c r="M393" i="1" s="1"/>
  <c r="H397" i="1"/>
  <c r="I409" i="1"/>
  <c r="G432" i="1"/>
  <c r="H439" i="1"/>
  <c r="I444" i="1"/>
  <c r="G455" i="1"/>
  <c r="I456" i="1"/>
  <c r="N523" i="1"/>
  <c r="H522" i="1"/>
  <c r="H72" i="1"/>
  <c r="H261" i="1"/>
  <c r="I270" i="1"/>
  <c r="G279" i="1"/>
  <c r="M279" i="1" s="1"/>
  <c r="H287" i="1"/>
  <c r="G300" i="1"/>
  <c r="I301" i="1"/>
  <c r="I311" i="1"/>
  <c r="G312" i="1"/>
  <c r="J320" i="1"/>
  <c r="H325" i="1"/>
  <c r="H327" i="1"/>
  <c r="N327" i="1" s="1"/>
  <c r="L327" i="1"/>
  <c r="L319" i="1" s="1"/>
  <c r="L318" i="1" s="1"/>
  <c r="L317" i="1" s="1"/>
  <c r="J334" i="1"/>
  <c r="M334" i="1" s="1"/>
  <c r="I343" i="1"/>
  <c r="G344" i="1"/>
  <c r="K344" i="1"/>
  <c r="K343" i="1" s="1"/>
  <c r="K342" i="1" s="1"/>
  <c r="H349" i="1"/>
  <c r="L349" i="1"/>
  <c r="L348" i="1" s="1"/>
  <c r="L347" i="1" s="1"/>
  <c r="L341" i="1" s="1"/>
  <c r="I352" i="1"/>
  <c r="O352" i="1" s="1"/>
  <c r="G353" i="1"/>
  <c r="K353" i="1"/>
  <c r="K352" i="1" s="1"/>
  <c r="H356" i="1"/>
  <c r="J357" i="1"/>
  <c r="J356" i="1" s="1"/>
  <c r="I361" i="1"/>
  <c r="J374" i="1"/>
  <c r="M374" i="1" s="1"/>
  <c r="G377" i="1"/>
  <c r="M377" i="1" s="1"/>
  <c r="K377" i="1"/>
  <c r="N377" i="1" s="1"/>
  <c r="G382" i="1"/>
  <c r="M382" i="1" s="1"/>
  <c r="K382" i="1"/>
  <c r="H389" i="1"/>
  <c r="N389" i="1" s="1"/>
  <c r="H393" i="1"/>
  <c r="N393" i="1" s="1"/>
  <c r="G396" i="1"/>
  <c r="I423" i="1"/>
  <c r="G424" i="1"/>
  <c r="H434" i="1"/>
  <c r="L434" i="1"/>
  <c r="L433" i="1" s="1"/>
  <c r="L432" i="1" s="1"/>
  <c r="L431" i="1" s="1"/>
  <c r="G438" i="1"/>
  <c r="I439" i="1"/>
  <c r="H443" i="1"/>
  <c r="J444" i="1"/>
  <c r="J443" i="1" s="1"/>
  <c r="J442" i="1" s="1"/>
  <c r="J431" i="1" s="1"/>
  <c r="G447" i="1"/>
  <c r="M447" i="1" s="1"/>
  <c r="K447" i="1"/>
  <c r="N447" i="1" s="1"/>
  <c r="H455" i="1"/>
  <c r="J456" i="1"/>
  <c r="J455" i="1" s="1"/>
  <c r="J454" i="1" s="1"/>
  <c r="G498" i="1"/>
  <c r="O523" i="1"/>
  <c r="I522" i="1"/>
  <c r="M527" i="1"/>
  <c r="O529" i="1"/>
  <c r="O538" i="1"/>
  <c r="O545" i="1"/>
  <c r="L724" i="1"/>
  <c r="H78" i="1"/>
  <c r="H90" i="1"/>
  <c r="N90" i="1" s="1"/>
  <c r="H165" i="1"/>
  <c r="H194" i="1"/>
  <c r="N194" i="1" s="1"/>
  <c r="K320" i="1"/>
  <c r="K319" i="1" s="1"/>
  <c r="K318" i="1" s="1"/>
  <c r="K317" i="1" s="1"/>
  <c r="I321" i="1"/>
  <c r="H387" i="1"/>
  <c r="I506" i="1"/>
  <c r="G514" i="1"/>
  <c r="I515" i="1"/>
  <c r="M522" i="1"/>
  <c r="K535" i="1"/>
  <c r="K534" i="1" s="1"/>
  <c r="L559" i="1"/>
  <c r="P558" i="1"/>
  <c r="O898" i="1"/>
  <c r="L897" i="1"/>
  <c r="L896" i="1" s="1"/>
  <c r="L895" i="1" s="1"/>
  <c r="H101" i="1"/>
  <c r="G107" i="1"/>
  <c r="I108" i="1"/>
  <c r="G233" i="1"/>
  <c r="I234" i="1"/>
  <c r="L535" i="1"/>
  <c r="L534" i="1" s="1"/>
  <c r="J559" i="1"/>
  <c r="L558" i="1"/>
  <c r="H529" i="1"/>
  <c r="N529" i="1" s="1"/>
  <c r="H538" i="1"/>
  <c r="H545" i="1"/>
  <c r="G552" i="1"/>
  <c r="M552" i="1" s="1"/>
  <c r="G561" i="1"/>
  <c r="I562" i="1"/>
  <c r="G566" i="1"/>
  <c r="M566" i="1" s="1"/>
  <c r="I567" i="1"/>
  <c r="O574" i="1"/>
  <c r="I573" i="1"/>
  <c r="M575" i="1"/>
  <c r="G574" i="1"/>
  <c r="M590" i="1"/>
  <c r="G589" i="1"/>
  <c r="O619" i="1"/>
  <c r="I618" i="1"/>
  <c r="M620" i="1"/>
  <c r="G619" i="1"/>
  <c r="N620" i="1"/>
  <c r="K619" i="1"/>
  <c r="K618" i="1" s="1"/>
  <c r="K617" i="1" s="1"/>
  <c r="K616" i="1" s="1"/>
  <c r="J629" i="1"/>
  <c r="J623" i="1" s="1"/>
  <c r="J622" i="1" s="1"/>
  <c r="K635" i="1"/>
  <c r="K634" i="1" s="1"/>
  <c r="K629" i="1" s="1"/>
  <c r="K623" i="1" s="1"/>
  <c r="K622" i="1" s="1"/>
  <c r="O661" i="1"/>
  <c r="I660" i="1"/>
  <c r="M662" i="1"/>
  <c r="G661" i="1"/>
  <c r="N662" i="1"/>
  <c r="K661" i="1"/>
  <c r="K660" i="1" s="1"/>
  <c r="K659" i="1" s="1"/>
  <c r="K653" i="1" s="1"/>
  <c r="K652" i="1" s="1"/>
  <c r="M675" i="1"/>
  <c r="G674" i="1"/>
  <c r="N684" i="1"/>
  <c r="H683" i="1"/>
  <c r="O684" i="1"/>
  <c r="L683" i="1"/>
  <c r="L682" i="1" s="1"/>
  <c r="L681" i="1" s="1"/>
  <c r="P679" i="1"/>
  <c r="K710" i="1"/>
  <c r="K709" i="1" s="1"/>
  <c r="K708" i="1" s="1"/>
  <c r="K707" i="1" s="1"/>
  <c r="K706" i="1" s="1"/>
  <c r="P718" i="1"/>
  <c r="P717" i="1" s="1"/>
  <c r="P716" i="1" s="1"/>
  <c r="P706" i="1" s="1"/>
  <c r="N728" i="1"/>
  <c r="H727" i="1"/>
  <c r="N739" i="1"/>
  <c r="H738" i="1"/>
  <c r="N748" i="1"/>
  <c r="H747" i="1"/>
  <c r="O748" i="1"/>
  <c r="L747" i="1"/>
  <c r="L746" i="1" s="1"/>
  <c r="L745" i="1" s="1"/>
  <c r="O753" i="1"/>
  <c r="I752" i="1"/>
  <c r="N757" i="1"/>
  <c r="H756" i="1"/>
  <c r="O757" i="1"/>
  <c r="L756" i="1"/>
  <c r="L755" i="1" s="1"/>
  <c r="M770" i="1"/>
  <c r="G769" i="1"/>
  <c r="N790" i="1"/>
  <c r="H789" i="1"/>
  <c r="O790" i="1"/>
  <c r="L789" i="1"/>
  <c r="L788" i="1" s="1"/>
  <c r="L787" i="1" s="1"/>
  <c r="L786" i="1" s="1"/>
  <c r="L785" i="1" s="1"/>
  <c r="O797" i="1"/>
  <c r="I796" i="1"/>
  <c r="O803" i="1"/>
  <c r="K800" i="1"/>
  <c r="N926" i="1"/>
  <c r="H925" i="1"/>
  <c r="P922" i="1"/>
  <c r="M599" i="1"/>
  <c r="J598" i="1"/>
  <c r="J597" i="1" s="1"/>
  <c r="J596" i="1" s="1"/>
  <c r="J586" i="1" s="1"/>
  <c r="N627" i="1"/>
  <c r="H626" i="1"/>
  <c r="O627" i="1"/>
  <c r="L626" i="1"/>
  <c r="L625" i="1" s="1"/>
  <c r="L624" i="1" s="1"/>
  <c r="O632" i="1"/>
  <c r="I631" i="1"/>
  <c r="N636" i="1"/>
  <c r="H635" i="1"/>
  <c r="O636" i="1"/>
  <c r="L635" i="1"/>
  <c r="L634" i="1" s="1"/>
  <c r="L629" i="1" s="1"/>
  <c r="M649" i="1"/>
  <c r="G648" i="1"/>
  <c r="N669" i="1"/>
  <c r="H668" i="1"/>
  <c r="O669" i="1"/>
  <c r="L668" i="1"/>
  <c r="L667" i="1" s="1"/>
  <c r="L666" i="1" s="1"/>
  <c r="L665" i="1" s="1"/>
  <c r="L664" i="1" s="1"/>
  <c r="M696" i="1"/>
  <c r="G695" i="1"/>
  <c r="N711" i="1"/>
  <c r="H710" i="1"/>
  <c r="O711" i="1"/>
  <c r="L710" i="1"/>
  <c r="L709" i="1" s="1"/>
  <c r="L708" i="1" s="1"/>
  <c r="L707" i="1" s="1"/>
  <c r="L706" i="1" s="1"/>
  <c r="M718" i="1"/>
  <c r="G717" i="1"/>
  <c r="O733" i="1"/>
  <c r="I732" i="1"/>
  <c r="M734" i="1"/>
  <c r="G733" i="1"/>
  <c r="N734" i="1"/>
  <c r="K733" i="1"/>
  <c r="K732" i="1" s="1"/>
  <c r="K731" i="1" s="1"/>
  <c r="K725" i="1" s="1"/>
  <c r="K724" i="1" s="1"/>
  <c r="P750" i="1"/>
  <c r="P744" i="1" s="1"/>
  <c r="P743" i="1" s="1"/>
  <c r="N764" i="1"/>
  <c r="H763" i="1"/>
  <c r="O764" i="1"/>
  <c r="L763" i="1"/>
  <c r="L762" i="1" s="1"/>
  <c r="L761" i="1" s="1"/>
  <c r="M778" i="1"/>
  <c r="J777" i="1"/>
  <c r="J776" i="1" s="1"/>
  <c r="J775" i="1" s="1"/>
  <c r="J774" i="1" s="1"/>
  <c r="J773" i="1" s="1"/>
  <c r="M855" i="1"/>
  <c r="G854" i="1"/>
  <c r="O874" i="1"/>
  <c r="I873" i="1"/>
  <c r="O897" i="1"/>
  <c r="N900" i="1"/>
  <c r="H899" i="1"/>
  <c r="M909" i="1"/>
  <c r="M919" i="1"/>
  <c r="G918" i="1"/>
  <c r="O591" i="1"/>
  <c r="I590" i="1"/>
  <c r="N598" i="1"/>
  <c r="H597" i="1"/>
  <c r="O608" i="1"/>
  <c r="I607" i="1"/>
  <c r="M609" i="1"/>
  <c r="G608" i="1"/>
  <c r="N609" i="1"/>
  <c r="K608" i="1"/>
  <c r="K607" i="1" s="1"/>
  <c r="K606" i="1" s="1"/>
  <c r="K605" i="1" s="1"/>
  <c r="N614" i="1"/>
  <c r="H613" i="1"/>
  <c r="O614" i="1"/>
  <c r="L613" i="1"/>
  <c r="L612" i="1" s="1"/>
  <c r="L611" i="1" s="1"/>
  <c r="P629" i="1"/>
  <c r="P623" i="1" s="1"/>
  <c r="P622" i="1" s="1"/>
  <c r="N643" i="1"/>
  <c r="H642" i="1"/>
  <c r="O643" i="1"/>
  <c r="L642" i="1"/>
  <c r="L641" i="1" s="1"/>
  <c r="L640" i="1" s="1"/>
  <c r="M656" i="1"/>
  <c r="M657" i="1"/>
  <c r="J656" i="1"/>
  <c r="J655" i="1" s="1"/>
  <c r="J654" i="1" s="1"/>
  <c r="J653" i="1" s="1"/>
  <c r="J652" i="1" s="1"/>
  <c r="O676" i="1"/>
  <c r="I675" i="1"/>
  <c r="M752" i="1"/>
  <c r="G751" i="1"/>
  <c r="O771" i="1"/>
  <c r="I770" i="1"/>
  <c r="N777" i="1"/>
  <c r="H776" i="1"/>
  <c r="G793" i="1"/>
  <c r="N794" i="1"/>
  <c r="H793" i="1"/>
  <c r="O802" i="1"/>
  <c r="L801" i="1"/>
  <c r="O801" i="1" s="1"/>
  <c r="N817" i="1"/>
  <c r="H816" i="1"/>
  <c r="N832" i="1"/>
  <c r="H831" i="1"/>
  <c r="N890" i="1"/>
  <c r="M904" i="1"/>
  <c r="G903" i="1"/>
  <c r="O905" i="1"/>
  <c r="I904" i="1"/>
  <c r="N911" i="1"/>
  <c r="H910" i="1"/>
  <c r="N914" i="1"/>
  <c r="O931" i="1"/>
  <c r="L930" i="1"/>
  <c r="O930" i="1" s="1"/>
  <c r="N1022" i="1"/>
  <c r="K1021" i="1"/>
  <c r="K1015" i="1" s="1"/>
  <c r="K1014" i="1" s="1"/>
  <c r="G529" i="1"/>
  <c r="M529" i="1" s="1"/>
  <c r="I537" i="1"/>
  <c r="G538" i="1"/>
  <c r="I544" i="1"/>
  <c r="G545" i="1"/>
  <c r="H562" i="1"/>
  <c r="H567" i="1"/>
  <c r="H574" i="1"/>
  <c r="J574" i="1"/>
  <c r="J573" i="1" s="1"/>
  <c r="J572" i="1" s="1"/>
  <c r="J571" i="1" s="1"/>
  <c r="J558" i="1" s="1"/>
  <c r="M578" i="1"/>
  <c r="P590" i="1"/>
  <c r="P589" i="1" s="1"/>
  <c r="P588" i="1" s="1"/>
  <c r="P587" i="1" s="1"/>
  <c r="P586" i="1" s="1"/>
  <c r="L605" i="1"/>
  <c r="L604" i="1" s="1"/>
  <c r="N619" i="1"/>
  <c r="P604" i="1"/>
  <c r="J604" i="1"/>
  <c r="M631" i="1"/>
  <c r="G630" i="1"/>
  <c r="O650" i="1"/>
  <c r="I649" i="1"/>
  <c r="N656" i="1"/>
  <c r="H655" i="1"/>
  <c r="N661" i="1"/>
  <c r="K680" i="1"/>
  <c r="N689" i="1"/>
  <c r="H688" i="1"/>
  <c r="O689" i="1"/>
  <c r="L688" i="1"/>
  <c r="L687" i="1" s="1"/>
  <c r="K696" i="1"/>
  <c r="K695" i="1" s="1"/>
  <c r="K694" i="1" s="1"/>
  <c r="K693" i="1" s="1"/>
  <c r="K679" i="1" s="1"/>
  <c r="O697" i="1"/>
  <c r="I696" i="1"/>
  <c r="O719" i="1"/>
  <c r="I718" i="1"/>
  <c r="M729" i="1"/>
  <c r="J728" i="1"/>
  <c r="J727" i="1" s="1"/>
  <c r="J726" i="1" s="1"/>
  <c r="J725" i="1" s="1"/>
  <c r="M739" i="1"/>
  <c r="M740" i="1"/>
  <c r="J739" i="1"/>
  <c r="J738" i="1" s="1"/>
  <c r="J737" i="1" s="1"/>
  <c r="J736" i="1" s="1"/>
  <c r="J724" i="1" s="1"/>
  <c r="J750" i="1"/>
  <c r="J744" i="1" s="1"/>
  <c r="J743" i="1" s="1"/>
  <c r="L750" i="1"/>
  <c r="K756" i="1"/>
  <c r="K755" i="1" s="1"/>
  <c r="K750" i="1" s="1"/>
  <c r="K744" i="1" s="1"/>
  <c r="K743" i="1" s="1"/>
  <c r="O782" i="1"/>
  <c r="I781" i="1"/>
  <c r="M783" i="1"/>
  <c r="G782" i="1"/>
  <c r="N783" i="1"/>
  <c r="K782" i="1"/>
  <c r="K781" i="1" s="1"/>
  <c r="K780" i="1" s="1"/>
  <c r="K774" i="1" s="1"/>
  <c r="K773" i="1" s="1"/>
  <c r="M795" i="1"/>
  <c r="J794" i="1"/>
  <c r="J793" i="1" s="1"/>
  <c r="J792" i="1" s="1"/>
  <c r="M803" i="1"/>
  <c r="G802" i="1"/>
  <c r="M898" i="1"/>
  <c r="O908" i="1"/>
  <c r="N917" i="1"/>
  <c r="L923" i="1"/>
  <c r="L922" i="1" s="1"/>
  <c r="L921" i="1" s="1"/>
  <c r="J1224" i="1"/>
  <c r="J1223" i="1" s="1"/>
  <c r="M1024" i="1"/>
  <c r="G1023" i="1"/>
  <c r="M1045" i="1"/>
  <c r="J1044" i="1"/>
  <c r="J1043" i="1" s="1"/>
  <c r="J1042" i="1" s="1"/>
  <c r="J1041" i="1" s="1"/>
  <c r="N1046" i="1"/>
  <c r="H1045" i="1"/>
  <c r="N1051" i="1"/>
  <c r="H1050" i="1"/>
  <c r="N1058" i="1"/>
  <c r="H1057" i="1"/>
  <c r="L1067" i="1"/>
  <c r="O1077" i="1"/>
  <c r="O1078" i="1"/>
  <c r="M1082" i="1"/>
  <c r="G1079" i="1"/>
  <c r="N1087" i="1"/>
  <c r="M1089" i="1"/>
  <c r="G1088" i="1"/>
  <c r="N1178" i="1"/>
  <c r="H1177" i="1"/>
  <c r="O1239" i="1"/>
  <c r="I1236" i="1"/>
  <c r="M1270" i="1"/>
  <c r="G1269" i="1"/>
  <c r="N1270" i="1"/>
  <c r="K1269" i="1"/>
  <c r="K1268" i="1" s="1"/>
  <c r="K1267" i="1" s="1"/>
  <c r="K1266" i="1" s="1"/>
  <c r="K1265" i="1" s="1"/>
  <c r="M1646" i="1"/>
  <c r="G1645" i="1"/>
  <c r="O1647" i="1"/>
  <c r="I1646" i="1"/>
  <c r="M2234" i="1"/>
  <c r="G2229" i="1"/>
  <c r="H590" i="1"/>
  <c r="G597" i="1"/>
  <c r="I598" i="1"/>
  <c r="H607" i="1"/>
  <c r="I612" i="1"/>
  <c r="G613" i="1"/>
  <c r="H618" i="1"/>
  <c r="I625" i="1"/>
  <c r="G626" i="1"/>
  <c r="H631" i="1"/>
  <c r="I634" i="1"/>
  <c r="O634" i="1" s="1"/>
  <c r="G635" i="1"/>
  <c r="I641" i="1"/>
  <c r="G642" i="1"/>
  <c r="H649" i="1"/>
  <c r="G655" i="1"/>
  <c r="I656" i="1"/>
  <c r="H660" i="1"/>
  <c r="I667" i="1"/>
  <c r="G668" i="1"/>
  <c r="H675" i="1"/>
  <c r="I682" i="1"/>
  <c r="G683" i="1"/>
  <c r="I687" i="1"/>
  <c r="O687" i="1" s="1"/>
  <c r="G688" i="1"/>
  <c r="H696" i="1"/>
  <c r="I709" i="1"/>
  <c r="G710" i="1"/>
  <c r="H718" i="1"/>
  <c r="G727" i="1"/>
  <c r="I728" i="1"/>
  <c r="H732" i="1"/>
  <c r="G738" i="1"/>
  <c r="I739" i="1"/>
  <c r="I746" i="1"/>
  <c r="G747" i="1"/>
  <c r="H752" i="1"/>
  <c r="I755" i="1"/>
  <c r="O755" i="1" s="1"/>
  <c r="G756" i="1"/>
  <c r="I762" i="1"/>
  <c r="G763" i="1"/>
  <c r="H770" i="1"/>
  <c r="G776" i="1"/>
  <c r="I777" i="1"/>
  <c r="H781" i="1"/>
  <c r="I788" i="1"/>
  <c r="G789" i="1"/>
  <c r="N805" i="1"/>
  <c r="H804" i="1"/>
  <c r="N810" i="1"/>
  <c r="H809" i="1"/>
  <c r="O817" i="1"/>
  <c r="P816" i="1"/>
  <c r="P815" i="1" s="1"/>
  <c r="P814" i="1" s="1"/>
  <c r="P813" i="1" s="1"/>
  <c r="P800" i="1" s="1"/>
  <c r="M824" i="1"/>
  <c r="O835" i="1"/>
  <c r="I832" i="1"/>
  <c r="M848" i="1"/>
  <c r="O850" i="1"/>
  <c r="N855" i="1"/>
  <c r="O856" i="1"/>
  <c r="I855" i="1"/>
  <c r="N862" i="1"/>
  <c r="H861" i="1"/>
  <c r="M869" i="1"/>
  <c r="N873" i="1"/>
  <c r="M875" i="1"/>
  <c r="G874" i="1"/>
  <c r="N878" i="1"/>
  <c r="H877" i="1"/>
  <c r="M879" i="1"/>
  <c r="O883" i="1"/>
  <c r="M884" i="1"/>
  <c r="N892" i="1"/>
  <c r="O900" i="1"/>
  <c r="M907" i="1"/>
  <c r="O911" i="1"/>
  <c r="M912" i="1"/>
  <c r="N916" i="1"/>
  <c r="N919" i="1"/>
  <c r="O926" i="1"/>
  <c r="M927" i="1"/>
  <c r="N931" i="1"/>
  <c r="H930" i="1"/>
  <c r="N930" i="1" s="1"/>
  <c r="M932" i="1"/>
  <c r="J931" i="1"/>
  <c r="J930" i="1" s="1"/>
  <c r="J923" i="1" s="1"/>
  <c r="J938" i="1"/>
  <c r="J937" i="1" s="1"/>
  <c r="J936" i="1" s="1"/>
  <c r="J935" i="1" s="1"/>
  <c r="O944" i="1"/>
  <c r="I938" i="1"/>
  <c r="M952" i="1"/>
  <c r="G951" i="1"/>
  <c r="O974" i="1"/>
  <c r="O981" i="1"/>
  <c r="I980" i="1"/>
  <c r="O987" i="1"/>
  <c r="M988" i="1"/>
  <c r="M993" i="1"/>
  <c r="G992" i="1"/>
  <c r="O994" i="1"/>
  <c r="I993" i="1"/>
  <c r="O1003" i="1"/>
  <c r="M1004" i="1"/>
  <c r="N1007" i="1"/>
  <c r="N1018" i="1"/>
  <c r="H1017" i="1"/>
  <c r="N1021" i="1"/>
  <c r="N1024" i="1"/>
  <c r="N1031" i="1"/>
  <c r="H1030" i="1"/>
  <c r="O1031" i="1"/>
  <c r="L1030" i="1"/>
  <c r="L1029" i="1" s="1"/>
  <c r="L1028" i="1" s="1"/>
  <c r="L1027" i="1" s="1"/>
  <c r="L1026" i="1" s="1"/>
  <c r="M1044" i="1"/>
  <c r="O1046" i="1"/>
  <c r="O1051" i="1"/>
  <c r="O1058" i="1"/>
  <c r="P1057" i="1"/>
  <c r="P1056" i="1" s="1"/>
  <c r="P1055" i="1" s="1"/>
  <c r="P1054" i="1" s="1"/>
  <c r="P1041" i="1" s="1"/>
  <c r="M1065" i="1"/>
  <c r="J1067" i="1"/>
  <c r="N1082" i="1"/>
  <c r="N1089" i="1"/>
  <c r="O1090" i="1"/>
  <c r="I1089" i="1"/>
  <c r="M1094" i="1"/>
  <c r="N1098" i="1"/>
  <c r="M1100" i="1"/>
  <c r="G1099" i="1"/>
  <c r="O1108" i="1"/>
  <c r="I1107" i="1"/>
  <c r="M1109" i="1"/>
  <c r="G1108" i="1"/>
  <c r="N1109" i="1"/>
  <c r="K1108" i="1"/>
  <c r="K1107" i="1" s="1"/>
  <c r="K1106" i="1" s="1"/>
  <c r="N1114" i="1"/>
  <c r="H1113" i="1"/>
  <c r="O1114" i="1"/>
  <c r="L1113" i="1"/>
  <c r="L1112" i="1" s="1"/>
  <c r="L1111" i="1" s="1"/>
  <c r="J1117" i="1"/>
  <c r="J1116" i="1" s="1"/>
  <c r="J1111" i="1" s="1"/>
  <c r="J1105" i="1" s="1"/>
  <c r="J1104" i="1" s="1"/>
  <c r="M1139" i="1"/>
  <c r="G1138" i="1"/>
  <c r="K1138" i="1"/>
  <c r="K1137" i="1" s="1"/>
  <c r="K1136" i="1" s="1"/>
  <c r="K1135" i="1" s="1"/>
  <c r="K1134" i="1" s="1"/>
  <c r="N1139" i="1"/>
  <c r="K1187" i="1"/>
  <c r="N1243" i="1"/>
  <c r="H1242" i="1"/>
  <c r="O1269" i="1"/>
  <c r="I1268" i="1"/>
  <c r="M1285" i="1"/>
  <c r="G1284" i="1"/>
  <c r="N1285" i="1"/>
  <c r="K1284" i="1"/>
  <c r="K1283" i="1" s="1"/>
  <c r="K1282" i="1" s="1"/>
  <c r="K1343" i="1"/>
  <c r="K1342" i="1" s="1"/>
  <c r="O1505" i="1"/>
  <c r="I1504" i="1"/>
  <c r="M796" i="1"/>
  <c r="M822" i="1"/>
  <c r="G816" i="1"/>
  <c r="I816" i="1"/>
  <c r="O826" i="1"/>
  <c r="M829" i="1"/>
  <c r="M830" i="1"/>
  <c r="N851" i="1"/>
  <c r="H850" i="1"/>
  <c r="N854" i="1"/>
  <c r="L846" i="1"/>
  <c r="L866" i="1"/>
  <c r="L865" i="1" s="1"/>
  <c r="N869" i="1"/>
  <c r="H868" i="1"/>
  <c r="O881" i="1"/>
  <c r="I878" i="1"/>
  <c r="M885" i="1"/>
  <c r="N889" i="1"/>
  <c r="O892" i="1"/>
  <c r="I891" i="1"/>
  <c r="M899" i="1"/>
  <c r="O909" i="1"/>
  <c r="M910" i="1"/>
  <c r="N918" i="1"/>
  <c r="H938" i="1"/>
  <c r="L948" i="1"/>
  <c r="M960" i="1"/>
  <c r="M961" i="1"/>
  <c r="J960" i="1"/>
  <c r="J959" i="1" s="1"/>
  <c r="J958" i="1" s="1"/>
  <c r="J948" i="1" s="1"/>
  <c r="P967" i="1"/>
  <c r="P966" i="1" s="1"/>
  <c r="O975" i="1"/>
  <c r="N980" i="1"/>
  <c r="M982" i="1"/>
  <c r="G981" i="1"/>
  <c r="M986" i="1"/>
  <c r="O988" i="1"/>
  <c r="N993" i="1"/>
  <c r="P991" i="1"/>
  <c r="P985" i="1" s="1"/>
  <c r="P984" i="1" s="1"/>
  <c r="J991" i="1"/>
  <c r="J985" i="1" s="1"/>
  <c r="J984" i="1" s="1"/>
  <c r="N998" i="1"/>
  <c r="H997" i="1"/>
  <c r="M1002" i="1"/>
  <c r="O1004" i="1"/>
  <c r="N1009" i="1"/>
  <c r="M1011" i="1"/>
  <c r="G1010" i="1"/>
  <c r="O1018" i="1"/>
  <c r="N1023" i="1"/>
  <c r="M1037" i="1"/>
  <c r="G1036" i="1"/>
  <c r="O1038" i="1"/>
  <c r="I1037" i="1"/>
  <c r="O1049" i="1"/>
  <c r="M1050" i="1"/>
  <c r="M1063" i="1"/>
  <c r="G1057" i="1"/>
  <c r="N1063" i="1"/>
  <c r="K1057" i="1"/>
  <c r="K1056" i="1" s="1"/>
  <c r="K1055" i="1" s="1"/>
  <c r="K1054" i="1" s="1"/>
  <c r="K1041" i="1" s="1"/>
  <c r="N1071" i="1"/>
  <c r="P1067" i="1"/>
  <c r="N1088" i="1"/>
  <c r="N1094" i="1"/>
  <c r="H1093" i="1"/>
  <c r="N1097" i="1"/>
  <c r="N1100" i="1"/>
  <c r="O1101" i="1"/>
  <c r="I1100" i="1"/>
  <c r="L1105" i="1"/>
  <c r="L1104" i="1" s="1"/>
  <c r="L1040" i="1" s="1"/>
  <c r="O1117" i="1"/>
  <c r="I1116" i="1"/>
  <c r="O1116" i="1" s="1"/>
  <c r="M1118" i="1"/>
  <c r="G1117" i="1"/>
  <c r="N1118" i="1"/>
  <c r="K1117" i="1"/>
  <c r="K1116" i="1" s="1"/>
  <c r="K1111" i="1" s="1"/>
  <c r="O1124" i="1"/>
  <c r="I1123" i="1"/>
  <c r="M1125" i="1"/>
  <c r="G1124" i="1"/>
  <c r="N1125" i="1"/>
  <c r="K1124" i="1"/>
  <c r="K1123" i="1" s="1"/>
  <c r="K1122" i="1" s="1"/>
  <c r="O1138" i="1"/>
  <c r="I1137" i="1"/>
  <c r="O1284" i="1"/>
  <c r="I1283" i="1"/>
  <c r="P1373" i="1"/>
  <c r="P1372" i="1" s="1"/>
  <c r="M1388" i="1"/>
  <c r="G1387" i="1"/>
  <c r="M831" i="1"/>
  <c r="O840" i="1"/>
  <c r="I839" i="1"/>
  <c r="M841" i="1"/>
  <c r="G840" i="1"/>
  <c r="N841" i="1"/>
  <c r="K840" i="1"/>
  <c r="K839" i="1" s="1"/>
  <c r="K838" i="1" s="1"/>
  <c r="K828" i="1" s="1"/>
  <c r="P846" i="1"/>
  <c r="P866" i="1"/>
  <c r="P865" i="1" s="1"/>
  <c r="N885" i="1"/>
  <c r="H884" i="1"/>
  <c r="N888" i="1"/>
  <c r="N891" i="1"/>
  <c r="M893" i="1"/>
  <c r="G892" i="1"/>
  <c r="M897" i="1"/>
  <c r="O899" i="1"/>
  <c r="O907" i="1"/>
  <c r="M908" i="1"/>
  <c r="M911" i="1"/>
  <c r="N915" i="1"/>
  <c r="O918" i="1"/>
  <c r="I917" i="1"/>
  <c r="M926" i="1"/>
  <c r="M930" i="1"/>
  <c r="O953" i="1"/>
  <c r="I952" i="1"/>
  <c r="N960" i="1"/>
  <c r="H959" i="1"/>
  <c r="O970" i="1"/>
  <c r="I969" i="1"/>
  <c r="M971" i="1"/>
  <c r="G970" i="1"/>
  <c r="N971" i="1"/>
  <c r="K970" i="1"/>
  <c r="K969" i="1" s="1"/>
  <c r="K968" i="1" s="1"/>
  <c r="K967" i="1" s="1"/>
  <c r="K966" i="1" s="1"/>
  <c r="M975" i="1"/>
  <c r="J974" i="1"/>
  <c r="J973" i="1" s="1"/>
  <c r="M973" i="1" s="1"/>
  <c r="N976" i="1"/>
  <c r="H975" i="1"/>
  <c r="N979" i="1"/>
  <c r="N989" i="1"/>
  <c r="H988" i="1"/>
  <c r="O996" i="1"/>
  <c r="M1000" i="1"/>
  <c r="G997" i="1"/>
  <c r="N1000" i="1"/>
  <c r="K997" i="1"/>
  <c r="K996" i="1" s="1"/>
  <c r="K991" i="1" s="1"/>
  <c r="K985" i="1" s="1"/>
  <c r="K984" i="1" s="1"/>
  <c r="K921" i="1" s="1"/>
  <c r="N1005" i="1"/>
  <c r="H1004" i="1"/>
  <c r="N1008" i="1"/>
  <c r="O1012" i="1"/>
  <c r="I1011" i="1"/>
  <c r="O1016" i="1"/>
  <c r="O1023" i="1"/>
  <c r="I1022" i="1"/>
  <c r="O1045" i="1"/>
  <c r="O1050" i="1"/>
  <c r="O1071" i="1"/>
  <c r="I1070" i="1"/>
  <c r="M1072" i="1"/>
  <c r="G1071" i="1"/>
  <c r="N1080" i="1"/>
  <c r="H1079" i="1"/>
  <c r="N1099" i="1"/>
  <c r="N1132" i="1"/>
  <c r="H1131" i="1"/>
  <c r="O1132" i="1"/>
  <c r="L1131" i="1"/>
  <c r="L1130" i="1" s="1"/>
  <c r="L1129" i="1" s="1"/>
  <c r="L1128" i="1" s="1"/>
  <c r="L1127" i="1" s="1"/>
  <c r="O1151" i="1"/>
  <c r="I1150" i="1"/>
  <c r="M1165" i="1"/>
  <c r="G1164" i="1"/>
  <c r="M1170" i="1"/>
  <c r="G1169" i="1"/>
  <c r="M1169" i="1" s="1"/>
  <c r="N1192" i="1"/>
  <c r="H1191" i="1"/>
  <c r="L1191" i="1"/>
  <c r="L1190" i="1" s="1"/>
  <c r="L1189" i="1" s="1"/>
  <c r="L1188" i="1" s="1"/>
  <c r="O1192" i="1"/>
  <c r="K1205" i="1"/>
  <c r="K1160" i="1" s="1"/>
  <c r="M1220" i="1"/>
  <c r="G1219" i="1"/>
  <c r="O1221" i="1"/>
  <c r="I1220" i="1"/>
  <c r="J1325" i="1"/>
  <c r="J1324" i="1" s="1"/>
  <c r="J1279" i="1" s="1"/>
  <c r="L1349" i="1"/>
  <c r="H839" i="1"/>
  <c r="H904" i="1"/>
  <c r="I924" i="1"/>
  <c r="G925" i="1"/>
  <c r="G937" i="1"/>
  <c r="H952" i="1"/>
  <c r="I960" i="1"/>
  <c r="H969" i="1"/>
  <c r="I1029" i="1"/>
  <c r="G1030" i="1"/>
  <c r="H1037" i="1"/>
  <c r="G1043" i="1"/>
  <c r="I1044" i="1"/>
  <c r="I1056" i="1"/>
  <c r="H1070" i="1"/>
  <c r="H1107" i="1"/>
  <c r="I1112" i="1"/>
  <c r="G1113" i="1"/>
  <c r="H1116" i="1"/>
  <c r="N1116" i="1" s="1"/>
  <c r="H1123" i="1"/>
  <c r="I1130" i="1"/>
  <c r="G1131" i="1"/>
  <c r="M1150" i="1"/>
  <c r="G1149" i="1"/>
  <c r="M1157" i="1"/>
  <c r="G1156" i="1"/>
  <c r="O1158" i="1"/>
  <c r="I1157" i="1"/>
  <c r="M1158" i="1"/>
  <c r="O1178" i="1"/>
  <c r="I1177" i="1"/>
  <c r="N1183" i="1"/>
  <c r="N1200" i="1"/>
  <c r="H1199" i="1"/>
  <c r="L1199" i="1"/>
  <c r="L1198" i="1" s="1"/>
  <c r="L1197" i="1" s="1"/>
  <c r="M1209" i="1"/>
  <c r="G1208" i="1"/>
  <c r="O1210" i="1"/>
  <c r="I1209" i="1"/>
  <c r="N1214" i="1"/>
  <c r="H1213" i="1"/>
  <c r="N1220" i="1"/>
  <c r="H1219" i="1"/>
  <c r="N1228" i="1"/>
  <c r="O1232" i="1"/>
  <c r="I1231" i="1"/>
  <c r="M1233" i="1"/>
  <c r="G1232" i="1"/>
  <c r="N1236" i="1"/>
  <c r="H1235" i="1"/>
  <c r="N1235" i="1" s="1"/>
  <c r="O1243" i="1"/>
  <c r="I1242" i="1"/>
  <c r="M1244" i="1"/>
  <c r="G1243" i="1"/>
  <c r="O1250" i="1"/>
  <c r="I1249" i="1"/>
  <c r="M1251" i="1"/>
  <c r="G1250" i="1"/>
  <c r="M1257" i="1"/>
  <c r="G1256" i="1"/>
  <c r="M1263" i="1"/>
  <c r="J1262" i="1"/>
  <c r="J1261" i="1" s="1"/>
  <c r="J1260" i="1" s="1"/>
  <c r="N1277" i="1"/>
  <c r="H1276" i="1"/>
  <c r="O1277" i="1"/>
  <c r="L1276" i="1"/>
  <c r="L1275" i="1" s="1"/>
  <c r="L1274" i="1" s="1"/>
  <c r="L1273" i="1" s="1"/>
  <c r="L1272" i="1" s="1"/>
  <c r="L1281" i="1"/>
  <c r="O1296" i="1"/>
  <c r="I1295" i="1"/>
  <c r="M1297" i="1"/>
  <c r="G1296" i="1"/>
  <c r="N1297" i="1"/>
  <c r="K1296" i="1"/>
  <c r="K1295" i="1" s="1"/>
  <c r="K1294" i="1" s="1"/>
  <c r="K1293" i="1" s="1"/>
  <c r="J1318" i="1"/>
  <c r="J1317" i="1" s="1"/>
  <c r="J1316" i="1" s="1"/>
  <c r="N1329" i="1"/>
  <c r="H1328" i="1"/>
  <c r="O1329" i="1"/>
  <c r="L1328" i="1"/>
  <c r="L1327" i="1" s="1"/>
  <c r="L1326" i="1" s="1"/>
  <c r="L1325" i="1" s="1"/>
  <c r="O1334" i="1"/>
  <c r="I1333" i="1"/>
  <c r="K1324" i="1"/>
  <c r="M1346" i="1"/>
  <c r="G1345" i="1"/>
  <c r="M1352" i="1"/>
  <c r="J1351" i="1"/>
  <c r="J1350" i="1" s="1"/>
  <c r="J1349" i="1" s="1"/>
  <c r="O1356" i="1"/>
  <c r="I1355" i="1"/>
  <c r="M1362" i="1"/>
  <c r="G1361" i="1"/>
  <c r="O1376" i="1"/>
  <c r="I1375" i="1"/>
  <c r="M1377" i="1"/>
  <c r="G1376" i="1"/>
  <c r="N1377" i="1"/>
  <c r="K1376" i="1"/>
  <c r="K1375" i="1" s="1"/>
  <c r="K1374" i="1" s="1"/>
  <c r="K1373" i="1" s="1"/>
  <c r="K1372" i="1" s="1"/>
  <c r="N1382" i="1"/>
  <c r="H1381" i="1"/>
  <c r="O1382" i="1"/>
  <c r="L1381" i="1"/>
  <c r="L1380" i="1" s="1"/>
  <c r="L1379" i="1" s="1"/>
  <c r="M1396" i="1"/>
  <c r="J1395" i="1"/>
  <c r="J1394" i="1" s="1"/>
  <c r="J1393" i="1" s="1"/>
  <c r="J1392" i="1" s="1"/>
  <c r="J1391" i="1" s="1"/>
  <c r="P1400" i="1"/>
  <c r="O1404" i="1"/>
  <c r="I1403" i="1"/>
  <c r="N1418" i="1"/>
  <c r="H1415" i="1"/>
  <c r="L1399" i="1"/>
  <c r="L1398" i="1" s="1"/>
  <c r="M1422" i="1"/>
  <c r="M1437" i="1"/>
  <c r="G1436" i="1"/>
  <c r="O1475" i="1"/>
  <c r="I1474" i="1"/>
  <c r="M1597" i="1"/>
  <c r="N1604" i="1"/>
  <c r="H1603" i="1"/>
  <c r="N1667" i="1"/>
  <c r="H1652" i="1"/>
  <c r="O1667" i="1"/>
  <c r="L1652" i="1"/>
  <c r="L1651" i="1" s="1"/>
  <c r="L1650" i="1" s="1"/>
  <c r="L1649" i="1" s="1"/>
  <c r="N2111" i="1"/>
  <c r="H2110" i="1"/>
  <c r="O1143" i="1"/>
  <c r="I1142" i="1"/>
  <c r="M1144" i="1"/>
  <c r="G1143" i="1"/>
  <c r="N1157" i="1"/>
  <c r="H1156" i="1"/>
  <c r="N1166" i="1"/>
  <c r="H1165" i="1"/>
  <c r="N1171" i="1"/>
  <c r="H1170" i="1"/>
  <c r="G1177" i="1"/>
  <c r="P1177" i="1"/>
  <c r="P1176" i="1" s="1"/>
  <c r="P1175" i="1" s="1"/>
  <c r="P1174" i="1" s="1"/>
  <c r="P1161" i="1" s="1"/>
  <c r="P1160" i="1" s="1"/>
  <c r="M1194" i="1"/>
  <c r="O1200" i="1"/>
  <c r="I1199" i="1"/>
  <c r="N1209" i="1"/>
  <c r="H1208" i="1"/>
  <c r="O1214" i="1"/>
  <c r="I1213" i="1"/>
  <c r="M1215" i="1"/>
  <c r="G1214" i="1"/>
  <c r="N1227" i="1"/>
  <c r="H1226" i="1"/>
  <c r="L1230" i="1"/>
  <c r="L1224" i="1" s="1"/>
  <c r="L1223" i="1" s="1"/>
  <c r="N1233" i="1"/>
  <c r="H1232" i="1"/>
  <c r="M1237" i="1"/>
  <c r="G1236" i="1"/>
  <c r="N1251" i="1"/>
  <c r="H1250" i="1"/>
  <c r="N1262" i="1"/>
  <c r="H1261" i="1"/>
  <c r="O1289" i="1"/>
  <c r="I1288" i="1"/>
  <c r="O1288" i="1" s="1"/>
  <c r="M1290" i="1"/>
  <c r="G1289" i="1"/>
  <c r="N1290" i="1"/>
  <c r="K1289" i="1"/>
  <c r="K1288" i="1" s="1"/>
  <c r="L1280" i="1"/>
  <c r="M1310" i="1"/>
  <c r="M1311" i="1"/>
  <c r="J1310" i="1"/>
  <c r="J1309" i="1" s="1"/>
  <c r="J1308" i="1" s="1"/>
  <c r="J1307" i="1" s="1"/>
  <c r="J1306" i="1" s="1"/>
  <c r="O1318" i="1"/>
  <c r="I1317" i="1"/>
  <c r="M1319" i="1"/>
  <c r="G1318" i="1"/>
  <c r="N1319" i="1"/>
  <c r="K1318" i="1"/>
  <c r="K1317" i="1" s="1"/>
  <c r="K1316" i="1" s="1"/>
  <c r="K1306" i="1" s="1"/>
  <c r="N1340" i="1"/>
  <c r="H1339" i="1"/>
  <c r="O1340" i="1"/>
  <c r="L1339" i="1"/>
  <c r="L1338" i="1" s="1"/>
  <c r="L1337" i="1" s="1"/>
  <c r="L1336" i="1" s="1"/>
  <c r="L1324" i="1" s="1"/>
  <c r="J1343" i="1"/>
  <c r="J1342" i="1" s="1"/>
  <c r="L1343" i="1"/>
  <c r="L1342" i="1" s="1"/>
  <c r="N1351" i="1"/>
  <c r="H1350" i="1"/>
  <c r="P1355" i="1"/>
  <c r="P1354" i="1" s="1"/>
  <c r="P1349" i="1" s="1"/>
  <c r="P1343" i="1" s="1"/>
  <c r="P1342" i="1" s="1"/>
  <c r="M1370" i="1"/>
  <c r="J1369" i="1"/>
  <c r="J1368" i="1" s="1"/>
  <c r="J1367" i="1" s="1"/>
  <c r="J1366" i="1" s="1"/>
  <c r="J1365" i="1" s="1"/>
  <c r="L1373" i="1"/>
  <c r="L1372" i="1" s="1"/>
  <c r="O1389" i="1"/>
  <c r="I1388" i="1"/>
  <c r="N1395" i="1"/>
  <c r="H1394" i="1"/>
  <c r="M1403" i="1"/>
  <c r="G1402" i="1"/>
  <c r="M1415" i="1"/>
  <c r="G1414" i="1"/>
  <c r="P1399" i="1"/>
  <c r="P1398" i="1" s="1"/>
  <c r="N1428" i="1"/>
  <c r="H1427" i="1"/>
  <c r="N1517" i="1"/>
  <c r="H1516" i="1"/>
  <c r="J1577" i="1"/>
  <c r="J1576" i="1" s="1"/>
  <c r="H1816" i="1"/>
  <c r="N1826" i="1"/>
  <c r="O1826" i="1"/>
  <c r="L1816" i="1"/>
  <c r="O1924" i="1"/>
  <c r="I1923" i="1"/>
  <c r="N1931" i="1"/>
  <c r="H1930" i="1"/>
  <c r="O1931" i="1"/>
  <c r="L1930" i="1"/>
  <c r="L1929" i="1" s="1"/>
  <c r="H992" i="1"/>
  <c r="N1138" i="1"/>
  <c r="H1137" i="1"/>
  <c r="N1144" i="1"/>
  <c r="H1143" i="1"/>
  <c r="N1151" i="1"/>
  <c r="H1150" i="1"/>
  <c r="O1166" i="1"/>
  <c r="I1165" i="1"/>
  <c r="O1171" i="1"/>
  <c r="I1170" i="1"/>
  <c r="O1191" i="1"/>
  <c r="I1190" i="1"/>
  <c r="M1192" i="1"/>
  <c r="G1191" i="1"/>
  <c r="M1199" i="1"/>
  <c r="G1198" i="1"/>
  <c r="J1205" i="1"/>
  <c r="J1160" i="1" s="1"/>
  <c r="O1227" i="1"/>
  <c r="I1226" i="1"/>
  <c r="M1228" i="1"/>
  <c r="G1227" i="1"/>
  <c r="J1254" i="1"/>
  <c r="J1253" i="1" s="1"/>
  <c r="O1258" i="1"/>
  <c r="I1257" i="1"/>
  <c r="N1269" i="1"/>
  <c r="N1284" i="1"/>
  <c r="N1310" i="1"/>
  <c r="H1309" i="1"/>
  <c r="M1333" i="1"/>
  <c r="G1332" i="1"/>
  <c r="O1347" i="1"/>
  <c r="I1346" i="1"/>
  <c r="M1355" i="1"/>
  <c r="G1354" i="1"/>
  <c r="M1354" i="1" s="1"/>
  <c r="O1363" i="1"/>
  <c r="I1362" i="1"/>
  <c r="N1369" i="1"/>
  <c r="H1368" i="1"/>
  <c r="J1400" i="1"/>
  <c r="J1399" i="1" s="1"/>
  <c r="M1408" i="1"/>
  <c r="G1407" i="1"/>
  <c r="M1407" i="1" s="1"/>
  <c r="O1409" i="1"/>
  <c r="I1408" i="1"/>
  <c r="O1416" i="1"/>
  <c r="I1415" i="1"/>
  <c r="O1449" i="1"/>
  <c r="I1448" i="1"/>
  <c r="M1506" i="1"/>
  <c r="G1505" i="1"/>
  <c r="O1512" i="1"/>
  <c r="I1511" i="1"/>
  <c r="O1516" i="1"/>
  <c r="O1570" i="1"/>
  <c r="N1599" i="1"/>
  <c r="H1598" i="1"/>
  <c r="M1602" i="1"/>
  <c r="N1774" i="1"/>
  <c r="H1773" i="1"/>
  <c r="N1773" i="1" s="1"/>
  <c r="O1774" i="1"/>
  <c r="L1773" i="1"/>
  <c r="M1787" i="1"/>
  <c r="G1786" i="1"/>
  <c r="M1809" i="1"/>
  <c r="J1808" i="1"/>
  <c r="J1807" i="1" s="1"/>
  <c r="N1879" i="1"/>
  <c r="H1878" i="1"/>
  <c r="H1257" i="1"/>
  <c r="G1261" i="1"/>
  <c r="I1262" i="1"/>
  <c r="H1268" i="1"/>
  <c r="I1275" i="1"/>
  <c r="G1276" i="1"/>
  <c r="H1283" i="1"/>
  <c r="H1288" i="1"/>
  <c r="N1288" i="1" s="1"/>
  <c r="H1295" i="1"/>
  <c r="G1309" i="1"/>
  <c r="I1310" i="1"/>
  <c r="H1317" i="1"/>
  <c r="I1327" i="1"/>
  <c r="G1328" i="1"/>
  <c r="H1333" i="1"/>
  <c r="I1338" i="1"/>
  <c r="G1339" i="1"/>
  <c r="H1346" i="1"/>
  <c r="G1350" i="1"/>
  <c r="I1351" i="1"/>
  <c r="H1355" i="1"/>
  <c r="H1362" i="1"/>
  <c r="G1368" i="1"/>
  <c r="I1369" i="1"/>
  <c r="H1375" i="1"/>
  <c r="I1380" i="1"/>
  <c r="G1381" i="1"/>
  <c r="H1388" i="1"/>
  <c r="G1394" i="1"/>
  <c r="I1395" i="1"/>
  <c r="H1403" i="1"/>
  <c r="O1431" i="1"/>
  <c r="I1428" i="1"/>
  <c r="N1434" i="1"/>
  <c r="N1437" i="1"/>
  <c r="N1444" i="1"/>
  <c r="H1443" i="1"/>
  <c r="K1446" i="1"/>
  <c r="K1440" i="1" s="1"/>
  <c r="K1439" i="1" s="1"/>
  <c r="K1398" i="1" s="1"/>
  <c r="O1453" i="1"/>
  <c r="O1460" i="1"/>
  <c r="I1459" i="1"/>
  <c r="M1463" i="1"/>
  <c r="N1468" i="1"/>
  <c r="H1467" i="1"/>
  <c r="M1481" i="1"/>
  <c r="M1482" i="1"/>
  <c r="J1481" i="1"/>
  <c r="J1480" i="1" s="1"/>
  <c r="O1488" i="1"/>
  <c r="I1487" i="1"/>
  <c r="O1492" i="1"/>
  <c r="M1493" i="1"/>
  <c r="L1503" i="1"/>
  <c r="L1502" i="1" s="1"/>
  <c r="L1501" i="1" s="1"/>
  <c r="L1491" i="1" s="1"/>
  <c r="N1506" i="1"/>
  <c r="O1517" i="1"/>
  <c r="M1519" i="1"/>
  <c r="G1516" i="1"/>
  <c r="M1516" i="1" s="1"/>
  <c r="O1527" i="1"/>
  <c r="I1526" i="1"/>
  <c r="N1532" i="1"/>
  <c r="K1532" i="1"/>
  <c r="K1531" i="1" s="1"/>
  <c r="K1524" i="1" s="1"/>
  <c r="K1523" i="1" s="1"/>
  <c r="N1546" i="1"/>
  <c r="H1545" i="1"/>
  <c r="M1559" i="1"/>
  <c r="G1558" i="1"/>
  <c r="O1568" i="1"/>
  <c r="M1569" i="1"/>
  <c r="O1581" i="1"/>
  <c r="I1580" i="1"/>
  <c r="N1587" i="1"/>
  <c r="H1580" i="1"/>
  <c r="L1577" i="1"/>
  <c r="L1576" i="1" s="1"/>
  <c r="M1591" i="1"/>
  <c r="O1599" i="1"/>
  <c r="O1604" i="1"/>
  <c r="I1611" i="1"/>
  <c r="J1612" i="1"/>
  <c r="J1611" i="1" s="1"/>
  <c r="J1610" i="1" s="1"/>
  <c r="J1609" i="1" s="1"/>
  <c r="J1608" i="1" s="1"/>
  <c r="H1612" i="1"/>
  <c r="N1619" i="1"/>
  <c r="L1612" i="1"/>
  <c r="L1611" i="1" s="1"/>
  <c r="L1610" i="1" s="1"/>
  <c r="L1609" i="1" s="1"/>
  <c r="L1608" i="1" s="1"/>
  <c r="M1623" i="1"/>
  <c r="O1627" i="1"/>
  <c r="N1637" i="1"/>
  <c r="N1640" i="1"/>
  <c r="H1639" i="1"/>
  <c r="N1639" i="1" s="1"/>
  <c r="J1642" i="1"/>
  <c r="O1653" i="1"/>
  <c r="M1655" i="1"/>
  <c r="G1652" i="1"/>
  <c r="N1655" i="1"/>
  <c r="K1652" i="1"/>
  <c r="K1651" i="1" s="1"/>
  <c r="K1650" i="1" s="1"/>
  <c r="K1649" i="1" s="1"/>
  <c r="K1642" i="1" s="1"/>
  <c r="P1652" i="1"/>
  <c r="P1651" i="1" s="1"/>
  <c r="P1650" i="1" s="1"/>
  <c r="P1649" i="1" s="1"/>
  <c r="P1642" i="1" s="1"/>
  <c r="J1691" i="1"/>
  <c r="J1690" i="1" s="1"/>
  <c r="J1677" i="1" s="1"/>
  <c r="J1676" i="1" s="1"/>
  <c r="J1675" i="1" s="1"/>
  <c r="M1717" i="1"/>
  <c r="P1725" i="1"/>
  <c r="O1773" i="1"/>
  <c r="G1884" i="1"/>
  <c r="M1885" i="1"/>
  <c r="O1930" i="1"/>
  <c r="M1425" i="1"/>
  <c r="M1426" i="1"/>
  <c r="N1436" i="1"/>
  <c r="N1459" i="1"/>
  <c r="M1461" i="1"/>
  <c r="G1460" i="1"/>
  <c r="N1474" i="1"/>
  <c r="K1473" i="1"/>
  <c r="K1472" i="1" s="1"/>
  <c r="K1471" i="1" s="1"/>
  <c r="K1470" i="1" s="1"/>
  <c r="N1481" i="1"/>
  <c r="H1480" i="1"/>
  <c r="M1489" i="1"/>
  <c r="G1488" i="1"/>
  <c r="G1512" i="1"/>
  <c r="M1513" i="1"/>
  <c r="M1533" i="1"/>
  <c r="G1532" i="1"/>
  <c r="N1543" i="1"/>
  <c r="K1542" i="1"/>
  <c r="N1542" i="1" s="1"/>
  <c r="M1548" i="1"/>
  <c r="G1545" i="1"/>
  <c r="N1548" i="1"/>
  <c r="K1545" i="1"/>
  <c r="K1541" i="1" s="1"/>
  <c r="K1540" i="1" s="1"/>
  <c r="K1539" i="1" s="1"/>
  <c r="M1552" i="1"/>
  <c r="J1551" i="1"/>
  <c r="J1550" i="1" s="1"/>
  <c r="J1501" i="1" s="1"/>
  <c r="J1491" i="1" s="1"/>
  <c r="N1553" i="1"/>
  <c r="H1552" i="1"/>
  <c r="N1559" i="1"/>
  <c r="O1560" i="1"/>
  <c r="I1559" i="1"/>
  <c r="O1569" i="1"/>
  <c r="N1572" i="1"/>
  <c r="H1571" i="1"/>
  <c r="O1587" i="1"/>
  <c r="P1577" i="1"/>
  <c r="P1576" i="1" s="1"/>
  <c r="N1592" i="1"/>
  <c r="H1591" i="1"/>
  <c r="N1591" i="1" s="1"/>
  <c r="M1593" i="1"/>
  <c r="O1597" i="1"/>
  <c r="M1598" i="1"/>
  <c r="O1602" i="1"/>
  <c r="M1603" i="1"/>
  <c r="P1612" i="1"/>
  <c r="P1611" i="1" s="1"/>
  <c r="P1610" i="1" s="1"/>
  <c r="P1609" i="1" s="1"/>
  <c r="P1608" i="1" s="1"/>
  <c r="I1652" i="1"/>
  <c r="O1665" i="1"/>
  <c r="O1672" i="1"/>
  <c r="I1671" i="1"/>
  <c r="M1673" i="1"/>
  <c r="G1672" i="1"/>
  <c r="N1673" i="1"/>
  <c r="K1672" i="1"/>
  <c r="K1671" i="1" s="1"/>
  <c r="K1670" i="1" s="1"/>
  <c r="K1669" i="1" s="1"/>
  <c r="N1680" i="1"/>
  <c r="H1679" i="1"/>
  <c r="O1680" i="1"/>
  <c r="L1679" i="1"/>
  <c r="L1678" i="1" s="1"/>
  <c r="L1677" i="1" s="1"/>
  <c r="L1676" i="1" s="1"/>
  <c r="L1675" i="1" s="1"/>
  <c r="O1691" i="1"/>
  <c r="I1690" i="1"/>
  <c r="O1690" i="1" s="1"/>
  <c r="M1692" i="1"/>
  <c r="G1691" i="1"/>
  <c r="N1692" i="1"/>
  <c r="K1691" i="1"/>
  <c r="K1690" i="1" s="1"/>
  <c r="K1677" i="1" s="1"/>
  <c r="K1676" i="1" s="1"/>
  <c r="K1675" i="1" s="1"/>
  <c r="O1716" i="1"/>
  <c r="P1875" i="1"/>
  <c r="P1865" i="1" s="1"/>
  <c r="M1888" i="1"/>
  <c r="G1887" i="1"/>
  <c r="N1888" i="1"/>
  <c r="K1887" i="1"/>
  <c r="K1886" i="1" s="1"/>
  <c r="I2003" i="1"/>
  <c r="H1407" i="1"/>
  <c r="N1407" i="1" s="1"/>
  <c r="O1422" i="1"/>
  <c r="M1427" i="1"/>
  <c r="O1436" i="1"/>
  <c r="I1435" i="1"/>
  <c r="O1442" i="1"/>
  <c r="M1443" i="1"/>
  <c r="N1446" i="1"/>
  <c r="M1448" i="1"/>
  <c r="G1447" i="1"/>
  <c r="N1455" i="1"/>
  <c r="H1454" i="1"/>
  <c r="N1458" i="1"/>
  <c r="N1461" i="1"/>
  <c r="O1466" i="1"/>
  <c r="M1467" i="1"/>
  <c r="M1474" i="1"/>
  <c r="G1473" i="1"/>
  <c r="N1489" i="1"/>
  <c r="M1492" i="1"/>
  <c r="O1496" i="1"/>
  <c r="M1497" i="1"/>
  <c r="N1498" i="1"/>
  <c r="H1497" i="1"/>
  <c r="N1505" i="1"/>
  <c r="P1503" i="1"/>
  <c r="P1502" i="1" s="1"/>
  <c r="P1501" i="1" s="1"/>
  <c r="P1491" i="1" s="1"/>
  <c r="M1508" i="1"/>
  <c r="K1511" i="1"/>
  <c r="K1510" i="1" s="1"/>
  <c r="K1503" i="1" s="1"/>
  <c r="K1502" i="1" s="1"/>
  <c r="K1501" i="1" s="1"/>
  <c r="K1491" i="1" s="1"/>
  <c r="M1526" i="1"/>
  <c r="G1525" i="1"/>
  <c r="N1529" i="1"/>
  <c r="H1526" i="1"/>
  <c r="N1533" i="1"/>
  <c r="O1534" i="1"/>
  <c r="I1533" i="1"/>
  <c r="M1537" i="1"/>
  <c r="O1541" i="1"/>
  <c r="I1540" i="1"/>
  <c r="O1553" i="1"/>
  <c r="M1554" i="1"/>
  <c r="N1565" i="1"/>
  <c r="H1564" i="1"/>
  <c r="M1568" i="1"/>
  <c r="O1572" i="1"/>
  <c r="M1573" i="1"/>
  <c r="G1581" i="1"/>
  <c r="M1582" i="1"/>
  <c r="N1583" i="1"/>
  <c r="N1589" i="1"/>
  <c r="O1595" i="1"/>
  <c r="I1592" i="1"/>
  <c r="O1598" i="1"/>
  <c r="O1603" i="1"/>
  <c r="M1613" i="1"/>
  <c r="G1612" i="1"/>
  <c r="K1612" i="1"/>
  <c r="K1611" i="1" s="1"/>
  <c r="K1610" i="1" s="1"/>
  <c r="K1609" i="1" s="1"/>
  <c r="K1608" i="1" s="1"/>
  <c r="N1621" i="1"/>
  <c r="M1639" i="1"/>
  <c r="L1642" i="1"/>
  <c r="P1679" i="1"/>
  <c r="P1678" i="1" s="1"/>
  <c r="P1677" i="1" s="1"/>
  <c r="P1676" i="1" s="1"/>
  <c r="P1675" i="1" s="1"/>
  <c r="I1679" i="1"/>
  <c r="O1686" i="1"/>
  <c r="H1797" i="1"/>
  <c r="I1830" i="1"/>
  <c r="O1837" i="1"/>
  <c r="P1843" i="1"/>
  <c r="M1925" i="1"/>
  <c r="G1924" i="1"/>
  <c r="N1925" i="1"/>
  <c r="K1924" i="1"/>
  <c r="K1923" i="1" s="1"/>
  <c r="K1922" i="1" s="1"/>
  <c r="K1921" i="1" s="1"/>
  <c r="K1920" i="1" s="1"/>
  <c r="N1938" i="1"/>
  <c r="H1937" i="1"/>
  <c r="O1938" i="1"/>
  <c r="L1937" i="1"/>
  <c r="L1936" i="1" s="1"/>
  <c r="L1935" i="1" s="1"/>
  <c r="L1934" i="1" s="1"/>
  <c r="M1951" i="1"/>
  <c r="M1952" i="1"/>
  <c r="J1951" i="1"/>
  <c r="J1950" i="1" s="1"/>
  <c r="J1949" i="1" s="1"/>
  <c r="J1948" i="1" s="1"/>
  <c r="J1947" i="1" s="1"/>
  <c r="O1981" i="1"/>
  <c r="I1980" i="1"/>
  <c r="H1472" i="1"/>
  <c r="G1478" i="1"/>
  <c r="I1481" i="1"/>
  <c r="H1487" i="1"/>
  <c r="H1504" i="1"/>
  <c r="H1531" i="1"/>
  <c r="N1531" i="1" s="1"/>
  <c r="H1671" i="1"/>
  <c r="G1679" i="1"/>
  <c r="H1690" i="1"/>
  <c r="N1690" i="1" s="1"/>
  <c r="H1697" i="1"/>
  <c r="N1699" i="1"/>
  <c r="M1701" i="1"/>
  <c r="G1700" i="1"/>
  <c r="N1720" i="1"/>
  <c r="H1719" i="1"/>
  <c r="M1727" i="1"/>
  <c r="G1726" i="1"/>
  <c r="M1739" i="1"/>
  <c r="G1738" i="1"/>
  <c r="N1739" i="1"/>
  <c r="K1738" i="1"/>
  <c r="N1808" i="1"/>
  <c r="H1807" i="1"/>
  <c r="M1812" i="1"/>
  <c r="G1811" i="1"/>
  <c r="M1811" i="1" s="1"/>
  <c r="N1812" i="1"/>
  <c r="K1811" i="1"/>
  <c r="N1811" i="1" s="1"/>
  <c r="J1816" i="1"/>
  <c r="J1815" i="1" s="1"/>
  <c r="P1815" i="1"/>
  <c r="P1792" i="1" s="1"/>
  <c r="P1791" i="1" s="1"/>
  <c r="P1790" i="1" s="1"/>
  <c r="O1855" i="1"/>
  <c r="I1854" i="1"/>
  <c r="O1854" i="1" s="1"/>
  <c r="M1856" i="1"/>
  <c r="G1855" i="1"/>
  <c r="N1856" i="1"/>
  <c r="K1855" i="1"/>
  <c r="K1854" i="1" s="1"/>
  <c r="M1869" i="1"/>
  <c r="G1868" i="1"/>
  <c r="K1877" i="1"/>
  <c r="K1876" i="1" s="1"/>
  <c r="K1875" i="1" s="1"/>
  <c r="K1865" i="1" s="1"/>
  <c r="O1910" i="1"/>
  <c r="I1909" i="1"/>
  <c r="O1916" i="1"/>
  <c r="L1915" i="1"/>
  <c r="L1914" i="1" s="1"/>
  <c r="L1913" i="1" s="1"/>
  <c r="L1912" i="1" s="1"/>
  <c r="L1922" i="1"/>
  <c r="L1921" i="1" s="1"/>
  <c r="L1920" i="1" s="1"/>
  <c r="O1945" i="1"/>
  <c r="I1944" i="1"/>
  <c r="N1951" i="1"/>
  <c r="H1950" i="1"/>
  <c r="P1994" i="1"/>
  <c r="P1976" i="1" s="1"/>
  <c r="M2041" i="1"/>
  <c r="G2038" i="1"/>
  <c r="M2038" i="1" s="1"/>
  <c r="N2041" i="1"/>
  <c r="K2038" i="1"/>
  <c r="L2061" i="1"/>
  <c r="L2054" i="1" s="1"/>
  <c r="M2123" i="1"/>
  <c r="G2122" i="1"/>
  <c r="O2124" i="1"/>
  <c r="I2123" i="1"/>
  <c r="I1699" i="1"/>
  <c r="N1701" i="1"/>
  <c r="M1712" i="1"/>
  <c r="M1716" i="1"/>
  <c r="O1720" i="1"/>
  <c r="L1727" i="1"/>
  <c r="L1726" i="1" s="1"/>
  <c r="O1733" i="1"/>
  <c r="I1732" i="1"/>
  <c r="O1732" i="1" s="1"/>
  <c r="M1734" i="1"/>
  <c r="G1733" i="1"/>
  <c r="N1734" i="1"/>
  <c r="K1733" i="1"/>
  <c r="K1732" i="1" s="1"/>
  <c r="M1756" i="1"/>
  <c r="J1755" i="1"/>
  <c r="J1754" i="1" s="1"/>
  <c r="J1725" i="1" s="1"/>
  <c r="J1724" i="1" s="1"/>
  <c r="J1715" i="1" s="1"/>
  <c r="N1783" i="1"/>
  <c r="H1782" i="1"/>
  <c r="N1782" i="1" s="1"/>
  <c r="O1783" i="1"/>
  <c r="L1782" i="1"/>
  <c r="L1754" i="1" s="1"/>
  <c r="O1788" i="1"/>
  <c r="I1787" i="1"/>
  <c r="M1794" i="1"/>
  <c r="J1793" i="1"/>
  <c r="M1793" i="1" s="1"/>
  <c r="M1799" i="1"/>
  <c r="J1798" i="1"/>
  <c r="J1797" i="1" s="1"/>
  <c r="J1792" i="1" s="1"/>
  <c r="J1791" i="1" s="1"/>
  <c r="K1807" i="1"/>
  <c r="O1816" i="1"/>
  <c r="I1815" i="1"/>
  <c r="M1820" i="1"/>
  <c r="G1816" i="1"/>
  <c r="N1820" i="1"/>
  <c r="K1816" i="1"/>
  <c r="K1830" i="1"/>
  <c r="N1846" i="1"/>
  <c r="H1845" i="1"/>
  <c r="N1863" i="1"/>
  <c r="H1862" i="1"/>
  <c r="O1863" i="1"/>
  <c r="L1862" i="1"/>
  <c r="L1861" i="1" s="1"/>
  <c r="L1860" i="1" s="1"/>
  <c r="L1859" i="1" s="1"/>
  <c r="L1858" i="1" s="1"/>
  <c r="O1884" i="1"/>
  <c r="I1883" i="1"/>
  <c r="I1886" i="1"/>
  <c r="M1890" i="1"/>
  <c r="N1904" i="1"/>
  <c r="H1900" i="1"/>
  <c r="N1900" i="1" s="1"/>
  <c r="O1904" i="1"/>
  <c r="L1900" i="1"/>
  <c r="O1900" i="1" s="1"/>
  <c r="O1915" i="1"/>
  <c r="N1916" i="1"/>
  <c r="H1915" i="1"/>
  <c r="L1940" i="1"/>
  <c r="G1958" i="1"/>
  <c r="M1963" i="1"/>
  <c r="N1963" i="1"/>
  <c r="K1958" i="1"/>
  <c r="N2034" i="1"/>
  <c r="H2031" i="1"/>
  <c r="O2116" i="1"/>
  <c r="I2115" i="1"/>
  <c r="H1645" i="1"/>
  <c r="O1709" i="1"/>
  <c r="I1708" i="1"/>
  <c r="M1710" i="1"/>
  <c r="G1709" i="1"/>
  <c r="N1710" i="1"/>
  <c r="K1709" i="1"/>
  <c r="K1708" i="1" s="1"/>
  <c r="K1707" i="1" s="1"/>
  <c r="K1706" i="1" s="1"/>
  <c r="N1706" i="1" s="1"/>
  <c r="O1728" i="1"/>
  <c r="I1727" i="1"/>
  <c r="O1738" i="1"/>
  <c r="I1737" i="1"/>
  <c r="H1738" i="1"/>
  <c r="N1745" i="1"/>
  <c r="O1745" i="1"/>
  <c r="L1738" i="1"/>
  <c r="L1737" i="1" s="1"/>
  <c r="M1752" i="1"/>
  <c r="G1751" i="1"/>
  <c r="M1751" i="1" s="1"/>
  <c r="N1752" i="1"/>
  <c r="K1751" i="1"/>
  <c r="N1751" i="1" s="1"/>
  <c r="G1755" i="1"/>
  <c r="M1762" i="1"/>
  <c r="N1762" i="1"/>
  <c r="K1755" i="1"/>
  <c r="K1754" i="1" s="1"/>
  <c r="P1724" i="1"/>
  <c r="P1715" i="1" s="1"/>
  <c r="N1795" i="1"/>
  <c r="K1794" i="1"/>
  <c r="G1798" i="1"/>
  <c r="M1805" i="1"/>
  <c r="N1805" i="1"/>
  <c r="K1798" i="1"/>
  <c r="K1797" i="1" s="1"/>
  <c r="N1831" i="1"/>
  <c r="H1830" i="1"/>
  <c r="N1830" i="1" s="1"/>
  <c r="O1831" i="1"/>
  <c r="L1830" i="1"/>
  <c r="K1843" i="1"/>
  <c r="M1850" i="1"/>
  <c r="J1846" i="1"/>
  <c r="J1845" i="1" s="1"/>
  <c r="J1844" i="1" s="1"/>
  <c r="J1843" i="1" s="1"/>
  <c r="O1870" i="1"/>
  <c r="I1869" i="1"/>
  <c r="M1879" i="1"/>
  <c r="M1880" i="1"/>
  <c r="J1879" i="1"/>
  <c r="J1878" i="1" s="1"/>
  <c r="J1877" i="1" s="1"/>
  <c r="J1876" i="1" s="1"/>
  <c r="H1887" i="1"/>
  <c r="N1892" i="1"/>
  <c r="O1892" i="1"/>
  <c r="L1887" i="1"/>
  <c r="L1886" i="1" s="1"/>
  <c r="L1877" i="1" s="1"/>
  <c r="L1876" i="1" s="1"/>
  <c r="L1875" i="1" s="1"/>
  <c r="L1865" i="1" s="1"/>
  <c r="M1909" i="1"/>
  <c r="G1908" i="1"/>
  <c r="M1908" i="1" s="1"/>
  <c r="N1924" i="1"/>
  <c r="P1920" i="1"/>
  <c r="M1944" i="1"/>
  <c r="G1943" i="1"/>
  <c r="J1940" i="1"/>
  <c r="P1940" i="1"/>
  <c r="M1982" i="1"/>
  <c r="G1981" i="1"/>
  <c r="H2004" i="1"/>
  <c r="N2011" i="1"/>
  <c r="O2011" i="1"/>
  <c r="L2004" i="1"/>
  <c r="L2003" i="1" s="1"/>
  <c r="L2002" i="1" s="1"/>
  <c r="H2076" i="1"/>
  <c r="N2077" i="1"/>
  <c r="J2061" i="1"/>
  <c r="J2054" i="1" s="1"/>
  <c r="I2192" i="1"/>
  <c r="H1727" i="1"/>
  <c r="H1732" i="1"/>
  <c r="N1732" i="1" s="1"/>
  <c r="I1755" i="1"/>
  <c r="G1773" i="1"/>
  <c r="M1773" i="1" s="1"/>
  <c r="G1782" i="1"/>
  <c r="M1782" i="1" s="1"/>
  <c r="H1787" i="1"/>
  <c r="I1798" i="1"/>
  <c r="G1807" i="1"/>
  <c r="M1807" i="1" s="1"/>
  <c r="I1808" i="1"/>
  <c r="G1830" i="1"/>
  <c r="M1830" i="1" s="1"/>
  <c r="G1845" i="1"/>
  <c r="I1846" i="1"/>
  <c r="H1854" i="1"/>
  <c r="N1854" i="1" s="1"/>
  <c r="I1861" i="1"/>
  <c r="G1862" i="1"/>
  <c r="H1869" i="1"/>
  <c r="G1878" i="1"/>
  <c r="I1879" i="1"/>
  <c r="H1883" i="1"/>
  <c r="G1900" i="1"/>
  <c r="M1900" i="1" s="1"/>
  <c r="H1909" i="1"/>
  <c r="I1914" i="1"/>
  <c r="G1915" i="1"/>
  <c r="H1923" i="1"/>
  <c r="I1929" i="1"/>
  <c r="O1929" i="1" s="1"/>
  <c r="G1930" i="1"/>
  <c r="I1936" i="1"/>
  <c r="G1937" i="1"/>
  <c r="H1944" i="1"/>
  <c r="G1950" i="1"/>
  <c r="I1951" i="1"/>
  <c r="N1982" i="1"/>
  <c r="N1988" i="1"/>
  <c r="O1997" i="1"/>
  <c r="I1996" i="1"/>
  <c r="J2004" i="1"/>
  <c r="J2003" i="1" s="1"/>
  <c r="J2002" i="1" s="1"/>
  <c r="J2001" i="1" s="1"/>
  <c r="J1994" i="1" s="1"/>
  <c r="J1976" i="1" s="1"/>
  <c r="N2018" i="1"/>
  <c r="H2017" i="1"/>
  <c r="M2022" i="1"/>
  <c r="M2031" i="1"/>
  <c r="O2034" i="1"/>
  <c r="M2046" i="1"/>
  <c r="O2066" i="1"/>
  <c r="I2065" i="1"/>
  <c r="M2070" i="1"/>
  <c r="G2065" i="1"/>
  <c r="N2070" i="1"/>
  <c r="K2065" i="1"/>
  <c r="K2064" i="1" s="1"/>
  <c r="O2076" i="1"/>
  <c r="I2075" i="1"/>
  <c r="M2092" i="1"/>
  <c r="M2098" i="1"/>
  <c r="G2097" i="1"/>
  <c r="M2097" i="1" s="1"/>
  <c r="K2097" i="1"/>
  <c r="N2098" i="1"/>
  <c r="N2102" i="1"/>
  <c r="H2101" i="1"/>
  <c r="N2101" i="1" s="1"/>
  <c r="M2134" i="1"/>
  <c r="G2129" i="1"/>
  <c r="N2212" i="1"/>
  <c r="H2211" i="1"/>
  <c r="J1916" i="1"/>
  <c r="J1915" i="1" s="1"/>
  <c r="J1914" i="1" s="1"/>
  <c r="J1913" i="1" s="1"/>
  <c r="J1912" i="1" s="1"/>
  <c r="M1970" i="1"/>
  <c r="M1973" i="1"/>
  <c r="G1972" i="1"/>
  <c r="M1972" i="1" s="1"/>
  <c r="N1973" i="1"/>
  <c r="K1972" i="1"/>
  <c r="N1972" i="1" s="1"/>
  <c r="N1996" i="1"/>
  <c r="M1998" i="1"/>
  <c r="G1997" i="1"/>
  <c r="M2005" i="1"/>
  <c r="G2004" i="1"/>
  <c r="N2005" i="1"/>
  <c r="K2004" i="1"/>
  <c r="K2003" i="1" s="1"/>
  <c r="K2002" i="1" s="1"/>
  <c r="O2018" i="1"/>
  <c r="M2020" i="1"/>
  <c r="G2017" i="1"/>
  <c r="N2020" i="1"/>
  <c r="K2017" i="1"/>
  <c r="K2016" i="1" s="1"/>
  <c r="K2015" i="1" s="1"/>
  <c r="K2001" i="1" s="1"/>
  <c r="O2022" i="1"/>
  <c r="N2025" i="1"/>
  <c r="H2024" i="1"/>
  <c r="K2031" i="1"/>
  <c r="K2030" i="1" s="1"/>
  <c r="K2029" i="1" s="1"/>
  <c r="K2028" i="1" s="1"/>
  <c r="O2032" i="1"/>
  <c r="I2031" i="1"/>
  <c r="O2046" i="1"/>
  <c r="O2130" i="1"/>
  <c r="I2129" i="1"/>
  <c r="M2137" i="1"/>
  <c r="N1958" i="1"/>
  <c r="H1957" i="1"/>
  <c r="I1957" i="1"/>
  <c r="O1967" i="1"/>
  <c r="M1968" i="1"/>
  <c r="G1967" i="1"/>
  <c r="M1967" i="1" s="1"/>
  <c r="N1968" i="1"/>
  <c r="K1967" i="1"/>
  <c r="N1967" i="1" s="1"/>
  <c r="N1981" i="1"/>
  <c r="N1995" i="1"/>
  <c r="L2001" i="1"/>
  <c r="N2039" i="1"/>
  <c r="H2038" i="1"/>
  <c r="N2038" i="1" s="1"/>
  <c r="O2039" i="1"/>
  <c r="L2038" i="1"/>
  <c r="O2038" i="1" s="1"/>
  <c r="J2030" i="1"/>
  <c r="J2029" i="1" s="1"/>
  <c r="J2028" i="1" s="1"/>
  <c r="N2047" i="1"/>
  <c r="H2046" i="1"/>
  <c r="L2030" i="1"/>
  <c r="L2029" i="1" s="1"/>
  <c r="L2028" i="1" s="1"/>
  <c r="M2059" i="1"/>
  <c r="G2058" i="1"/>
  <c r="N2065" i="1"/>
  <c r="O2095" i="1"/>
  <c r="I2092" i="1"/>
  <c r="J2111" i="1"/>
  <c r="J2110" i="1" s="1"/>
  <c r="J2109" i="1" s="1"/>
  <c r="M2112" i="1"/>
  <c r="M2117" i="1"/>
  <c r="G2116" i="1"/>
  <c r="K2116" i="1"/>
  <c r="K2115" i="1" s="1"/>
  <c r="K2114" i="1" s="1"/>
  <c r="N2117" i="1"/>
  <c r="L2268" i="1"/>
  <c r="O2268" i="1" s="1"/>
  <c r="O2269" i="1"/>
  <c r="H1980" i="1"/>
  <c r="I2016" i="1"/>
  <c r="I2057" i="1"/>
  <c r="N2059" i="1"/>
  <c r="H2058" i="1"/>
  <c r="O2080" i="1"/>
  <c r="N2085" i="1"/>
  <c r="M2093" i="1"/>
  <c r="M2096" i="1"/>
  <c r="O2102" i="1"/>
  <c r="I2101" i="1"/>
  <c r="O2101" i="1" s="1"/>
  <c r="M2103" i="1"/>
  <c r="G2102" i="1"/>
  <c r="N2123" i="1"/>
  <c r="H2122" i="1"/>
  <c r="P2129" i="1"/>
  <c r="P2128" i="1" s="1"/>
  <c r="P2127" i="1" s="1"/>
  <c r="P2126" i="1" s="1"/>
  <c r="P2108" i="1" s="1"/>
  <c r="P2107" i="1" s="1"/>
  <c r="M2140" i="1"/>
  <c r="M2149" i="1"/>
  <c r="G2148" i="1"/>
  <c r="M2148" i="1" s="1"/>
  <c r="K2148" i="1"/>
  <c r="K2147" i="1" s="1"/>
  <c r="N2149" i="1"/>
  <c r="N2156" i="1"/>
  <c r="H2148" i="1"/>
  <c r="N2148" i="1" s="1"/>
  <c r="O2176" i="1"/>
  <c r="M2180" i="1"/>
  <c r="J2184" i="1"/>
  <c r="J2229" i="1"/>
  <c r="J2228" i="1" s="1"/>
  <c r="J2227" i="1" s="1"/>
  <c r="J2226" i="1" s="1"/>
  <c r="J2225" i="1" s="1"/>
  <c r="J2215" i="1" s="1"/>
  <c r="M2230" i="1"/>
  <c r="N2234" i="1"/>
  <c r="O2234" i="1"/>
  <c r="L2229" i="1"/>
  <c r="L2228" i="1" s="1"/>
  <c r="L2227" i="1" s="1"/>
  <c r="L2226" i="1" s="1"/>
  <c r="N2239" i="1"/>
  <c r="H2238" i="1"/>
  <c r="O2243" i="1"/>
  <c r="I2238" i="1"/>
  <c r="O2238" i="1" s="1"/>
  <c r="M2269" i="1"/>
  <c r="J2268" i="1"/>
  <c r="M2268" i="1" s="1"/>
  <c r="J2267" i="1"/>
  <c r="J2266" i="1" s="1"/>
  <c r="N2092" i="1"/>
  <c r="H2091" i="1"/>
  <c r="N2159" i="1"/>
  <c r="H2158" i="1"/>
  <c r="N2158" i="1" s="1"/>
  <c r="J2147" i="1"/>
  <c r="J2126" i="1" s="1"/>
  <c r="J2108" i="1" s="1"/>
  <c r="J2107" i="1" s="1"/>
  <c r="N2188" i="1"/>
  <c r="H2187" i="1"/>
  <c r="M2194" i="1"/>
  <c r="G2193" i="1"/>
  <c r="N2201" i="1"/>
  <c r="H2200" i="1"/>
  <c r="N2207" i="1"/>
  <c r="H2206" i="1"/>
  <c r="N2252" i="1"/>
  <c r="K2249" i="1"/>
  <c r="G2050" i="1"/>
  <c r="M2050" i="1" s="1"/>
  <c r="M2077" i="1"/>
  <c r="G2076" i="1"/>
  <c r="N2082" i="1"/>
  <c r="M2087" i="1"/>
  <c r="K2091" i="1"/>
  <c r="K2090" i="1" s="1"/>
  <c r="K2089" i="1" s="1"/>
  <c r="N2097" i="1"/>
  <c r="N2103" i="1"/>
  <c r="M2111" i="1"/>
  <c r="G2110" i="1"/>
  <c r="O2112" i="1"/>
  <c r="I2111" i="1"/>
  <c r="N2116" i="1"/>
  <c r="H2115" i="1"/>
  <c r="N2130" i="1"/>
  <c r="H2129" i="1"/>
  <c r="L2129" i="1"/>
  <c r="L2128" i="1" s="1"/>
  <c r="L2127" i="1" s="1"/>
  <c r="N2145" i="1"/>
  <c r="H2144" i="1"/>
  <c r="O2148" i="1"/>
  <c r="N2194" i="1"/>
  <c r="H2193" i="1"/>
  <c r="L2193" i="1"/>
  <c r="L2192" i="1" s="1"/>
  <c r="L2191" i="1" s="1"/>
  <c r="L2184" i="1" s="1"/>
  <c r="O2194" i="1"/>
  <c r="O2207" i="1"/>
  <c r="N2223" i="1"/>
  <c r="H2220" i="1"/>
  <c r="H2229" i="1"/>
  <c r="O2263" i="1"/>
  <c r="I2262" i="1"/>
  <c r="O2288" i="1"/>
  <c r="I2287" i="1"/>
  <c r="O2287" i="1" s="1"/>
  <c r="N2301" i="1"/>
  <c r="H2300" i="1"/>
  <c r="N2313" i="1"/>
  <c r="H2312" i="1"/>
  <c r="O2285" i="1"/>
  <c r="I2284" i="1"/>
  <c r="O2284" i="1" s="1"/>
  <c r="O2137" i="1"/>
  <c r="K2137" i="1"/>
  <c r="K2136" i="1" s="1"/>
  <c r="N2136" i="1" s="1"/>
  <c r="O2159" i="1"/>
  <c r="I2158" i="1"/>
  <c r="O2158" i="1" s="1"/>
  <c r="M2163" i="1"/>
  <c r="M2166" i="1"/>
  <c r="G2165" i="1"/>
  <c r="L2165" i="1"/>
  <c r="L2147" i="1" s="1"/>
  <c r="N2168" i="1"/>
  <c r="O2169" i="1"/>
  <c r="I2168" i="1"/>
  <c r="O2168" i="1" s="1"/>
  <c r="O2188" i="1"/>
  <c r="I2187" i="1"/>
  <c r="M2189" i="1"/>
  <c r="G2188" i="1"/>
  <c r="O2201" i="1"/>
  <c r="I2200" i="1"/>
  <c r="O2212" i="1"/>
  <c r="I2211" i="1"/>
  <c r="M2213" i="1"/>
  <c r="G2212" i="1"/>
  <c r="M2220" i="1"/>
  <c r="G2219" i="1"/>
  <c r="O2221" i="1"/>
  <c r="I2220" i="1"/>
  <c r="O2223" i="1"/>
  <c r="P2238" i="1"/>
  <c r="P2228" i="1" s="1"/>
  <c r="P2227" i="1" s="1"/>
  <c r="P2226" i="1" s="1"/>
  <c r="P2225" i="1" s="1"/>
  <c r="P2215" i="1" s="1"/>
  <c r="M2241" i="1"/>
  <c r="N2247" i="1"/>
  <c r="N2250" i="1"/>
  <c r="H2249" i="1"/>
  <c r="N2249" i="1" s="1"/>
  <c r="P2275" i="1"/>
  <c r="P2274" i="1" s="1"/>
  <c r="P2267" i="1" s="1"/>
  <c r="P2266" i="1" s="1"/>
  <c r="M2278" i="1"/>
  <c r="G2275" i="1"/>
  <c r="O2144" i="1"/>
  <c r="I2143" i="1"/>
  <c r="M2145" i="1"/>
  <c r="G2144" i="1"/>
  <c r="M2158" i="1"/>
  <c r="N2166" i="1"/>
  <c r="H2165" i="1"/>
  <c r="O2167" i="1"/>
  <c r="I2166" i="1"/>
  <c r="M2200" i="1"/>
  <c r="G2199" i="1"/>
  <c r="O2206" i="1"/>
  <c r="I2205" i="1"/>
  <c r="M2207" i="1"/>
  <c r="G2206" i="1"/>
  <c r="O2230" i="1"/>
  <c r="I2229" i="1"/>
  <c r="O2232" i="1"/>
  <c r="M2236" i="1"/>
  <c r="M2239" i="1"/>
  <c r="G2238" i="1"/>
  <c r="M2238" i="1" s="1"/>
  <c r="K2238" i="1"/>
  <c r="K2228" i="1" s="1"/>
  <c r="K2227" i="1" s="1"/>
  <c r="K2226" i="1" s="1"/>
  <c r="O2250" i="1"/>
  <c r="I2249" i="1"/>
  <c r="O2249" i="1" s="1"/>
  <c r="N2257" i="1"/>
  <c r="M2264" i="1"/>
  <c r="G2263" i="1"/>
  <c r="N2270" i="1"/>
  <c r="K2269" i="1"/>
  <c r="N2289" i="1"/>
  <c r="H2288" i="1"/>
  <c r="N2315" i="1"/>
  <c r="O2397" i="1"/>
  <c r="I2396" i="1"/>
  <c r="L2254" i="1"/>
  <c r="N2278" i="1"/>
  <c r="K2311" i="1"/>
  <c r="K2310" i="1" s="1"/>
  <c r="K2309" i="1" s="1"/>
  <c r="K2308" i="1" s="1"/>
  <c r="O2313" i="1"/>
  <c r="M2356" i="1"/>
  <c r="J2355" i="1"/>
  <c r="J2408" i="1"/>
  <c r="J2407" i="1" s="1"/>
  <c r="J2406" i="1" s="1"/>
  <c r="J2405" i="1" s="1"/>
  <c r="J2404" i="1" s="1"/>
  <c r="J2403" i="1" s="1"/>
  <c r="M2409" i="1"/>
  <c r="N2414" i="1"/>
  <c r="H2408" i="1"/>
  <c r="M2257" i="1"/>
  <c r="G2256" i="1"/>
  <c r="O2258" i="1"/>
  <c r="I2257" i="1"/>
  <c r="N2276" i="1"/>
  <c r="H2275" i="1"/>
  <c r="L2275" i="1"/>
  <c r="L2274" i="1" s="1"/>
  <c r="L2267" i="1" s="1"/>
  <c r="L2266" i="1" s="1"/>
  <c r="O2282" i="1"/>
  <c r="K2287" i="1"/>
  <c r="K2274" i="1" s="1"/>
  <c r="M2290" i="1"/>
  <c r="N2296" i="1"/>
  <c r="M2305" i="1"/>
  <c r="M2315" i="1"/>
  <c r="O2316" i="1"/>
  <c r="I2315" i="1"/>
  <c r="O2315" i="1" s="1"/>
  <c r="J2327" i="1"/>
  <c r="J2323" i="1" s="1"/>
  <c r="J2322" i="1" s="1"/>
  <c r="J2321" i="1" s="1"/>
  <c r="J2320" i="1" s="1"/>
  <c r="M2328" i="1"/>
  <c r="J2333" i="1"/>
  <c r="J2332" i="1" s="1"/>
  <c r="J2331" i="1" s="1"/>
  <c r="O2355" i="1"/>
  <c r="I2354" i="1"/>
  <c r="O2354" i="1" s="1"/>
  <c r="N2325" i="1"/>
  <c r="H2324" i="1"/>
  <c r="M2336" i="1"/>
  <c r="N2344" i="1"/>
  <c r="H2343" i="1"/>
  <c r="P2349" i="1"/>
  <c r="P2348" i="1" s="1"/>
  <c r="P2347" i="1" s="1"/>
  <c r="O2373" i="1"/>
  <c r="L2380" i="1"/>
  <c r="J2392" i="1"/>
  <c r="J2391" i="1" s="1"/>
  <c r="J2390" i="1" s="1"/>
  <c r="J2389" i="1" s="1"/>
  <c r="M2393" i="1"/>
  <c r="L2389" i="1"/>
  <c r="O2325" i="1"/>
  <c r="I2324" i="1"/>
  <c r="O2333" i="1"/>
  <c r="I2332" i="1"/>
  <c r="M2334" i="1"/>
  <c r="G2333" i="1"/>
  <c r="K2333" i="1"/>
  <c r="K2332" i="1" s="1"/>
  <c r="K2331" i="1" s="1"/>
  <c r="K2321" i="1" s="1"/>
  <c r="K2320" i="1" s="1"/>
  <c r="O2344" i="1"/>
  <c r="I2343" i="1"/>
  <c r="M2345" i="1"/>
  <c r="G2344" i="1"/>
  <c r="K2349" i="1"/>
  <c r="K2348" i="1" s="1"/>
  <c r="K2347" i="1" s="1"/>
  <c r="O2351" i="1"/>
  <c r="I2350" i="1"/>
  <c r="M2352" i="1"/>
  <c r="G2351" i="1"/>
  <c r="N2392" i="1"/>
  <c r="H2391" i="1"/>
  <c r="N2419" i="1"/>
  <c r="H2418" i="1"/>
  <c r="N2418" i="1" s="1"/>
  <c r="H2256" i="1"/>
  <c r="H2263" i="1"/>
  <c r="I2275" i="1"/>
  <c r="G2287" i="1"/>
  <c r="M2287" i="1" s="1"/>
  <c r="I2300" i="1"/>
  <c r="G2301" i="1"/>
  <c r="G2311" i="1"/>
  <c r="I2312" i="1"/>
  <c r="M2324" i="1"/>
  <c r="G2323" i="1"/>
  <c r="M2327" i="1"/>
  <c r="O2328" i="1"/>
  <c r="I2327" i="1"/>
  <c r="O2327" i="1" s="1"/>
  <c r="N2334" i="1"/>
  <c r="H2333" i="1"/>
  <c r="N2352" i="1"/>
  <c r="H2351" i="1"/>
  <c r="N2355" i="1"/>
  <c r="H2354" i="1"/>
  <c r="N2354" i="1" s="1"/>
  <c r="J2380" i="1"/>
  <c r="P2389" i="1"/>
  <c r="P2380" i="1" s="1"/>
  <c r="M2398" i="1"/>
  <c r="G2397" i="1"/>
  <c r="K2397" i="1"/>
  <c r="K2396" i="1" s="1"/>
  <c r="K2395" i="1" s="1"/>
  <c r="K2389" i="1" s="1"/>
  <c r="N2398" i="1"/>
  <c r="O2419" i="1"/>
  <c r="I2418" i="1"/>
  <c r="O2418" i="1" s="1"/>
  <c r="O2359" i="1"/>
  <c r="I2358" i="1"/>
  <c r="O2358" i="1" s="1"/>
  <c r="M2360" i="1"/>
  <c r="G2359" i="1"/>
  <c r="G2362" i="1"/>
  <c r="O2364" i="1"/>
  <c r="I2363" i="1"/>
  <c r="M2372" i="1"/>
  <c r="G2371" i="1"/>
  <c r="N2376" i="1"/>
  <c r="H2372" i="1"/>
  <c r="L2372" i="1"/>
  <c r="L2371" i="1" s="1"/>
  <c r="L2370" i="1" s="1"/>
  <c r="L2369" i="1" s="1"/>
  <c r="L2347" i="1" s="1"/>
  <c r="L2340" i="1" s="1"/>
  <c r="O2384" i="1"/>
  <c r="I2383" i="1"/>
  <c r="M2385" i="1"/>
  <c r="G2384" i="1"/>
  <c r="K2384" i="1"/>
  <c r="K2383" i="1" s="1"/>
  <c r="K2382" i="1" s="1"/>
  <c r="K2381" i="1" s="1"/>
  <c r="K2380" i="1" s="1"/>
  <c r="O2414" i="1"/>
  <c r="O2356" i="1"/>
  <c r="N2360" i="1"/>
  <c r="H2359" i="1"/>
  <c r="N2363" i="1"/>
  <c r="H2362" i="1"/>
  <c r="N2362" i="1" s="1"/>
  <c r="J2363" i="1"/>
  <c r="J2362" i="1" s="1"/>
  <c r="O2376" i="1"/>
  <c r="I2372" i="1"/>
  <c r="N2385" i="1"/>
  <c r="H2384" i="1"/>
  <c r="M2392" i="1"/>
  <c r="G2391" i="1"/>
  <c r="O2393" i="1"/>
  <c r="I2392" i="1"/>
  <c r="N2397" i="1"/>
  <c r="H2396" i="1"/>
  <c r="M2408" i="1"/>
  <c r="G2407" i="1"/>
  <c r="O2409" i="1"/>
  <c r="I2408" i="1"/>
  <c r="J1040" i="1" l="1"/>
  <c r="K1575" i="1"/>
  <c r="J678" i="1"/>
  <c r="P1279" i="1"/>
  <c r="O2392" i="1"/>
  <c r="I2391" i="1"/>
  <c r="O2408" i="1"/>
  <c r="I2407" i="1"/>
  <c r="G2390" i="1"/>
  <c r="M2390" i="1" s="1"/>
  <c r="M2391" i="1"/>
  <c r="N2359" i="1"/>
  <c r="H2358" i="1"/>
  <c r="N2358" i="1" s="1"/>
  <c r="M2371" i="1"/>
  <c r="G2370" i="1"/>
  <c r="M2362" i="1"/>
  <c r="N2351" i="1"/>
  <c r="H2350" i="1"/>
  <c r="O2300" i="1"/>
  <c r="I2299" i="1"/>
  <c r="N2256" i="1"/>
  <c r="H2255" i="1"/>
  <c r="O2343" i="1"/>
  <c r="I2342" i="1"/>
  <c r="N2324" i="1"/>
  <c r="H2323" i="1"/>
  <c r="M2355" i="1"/>
  <c r="J2354" i="1"/>
  <c r="M2354" i="1" s="1"/>
  <c r="K2268" i="1"/>
  <c r="N2268" i="1" s="1"/>
  <c r="N2269" i="1"/>
  <c r="O2229" i="1"/>
  <c r="I2228" i="1"/>
  <c r="I2204" i="1"/>
  <c r="O2205" i="1"/>
  <c r="O2166" i="1"/>
  <c r="I2165" i="1"/>
  <c r="N2300" i="1"/>
  <c r="H2299" i="1"/>
  <c r="I2261" i="1"/>
  <c r="O2261" i="1" s="1"/>
  <c r="O2262" i="1"/>
  <c r="N2144" i="1"/>
  <c r="H2143" i="1"/>
  <c r="G2075" i="1"/>
  <c r="M2076" i="1"/>
  <c r="N2122" i="1"/>
  <c r="H2121" i="1"/>
  <c r="N2121" i="1" s="1"/>
  <c r="O2057" i="1"/>
  <c r="I2056" i="1"/>
  <c r="H2030" i="1"/>
  <c r="N2046" i="1"/>
  <c r="H1956" i="1"/>
  <c r="H2023" i="1"/>
  <c r="N2024" i="1"/>
  <c r="G1996" i="1"/>
  <c r="M1997" i="1"/>
  <c r="M2129" i="1"/>
  <c r="G2128" i="1"/>
  <c r="G2091" i="1"/>
  <c r="K2063" i="1"/>
  <c r="N2064" i="1"/>
  <c r="O2065" i="1"/>
  <c r="I2064" i="1"/>
  <c r="G2030" i="1"/>
  <c r="M1950" i="1"/>
  <c r="G1949" i="1"/>
  <c r="M1930" i="1"/>
  <c r="G1929" i="1"/>
  <c r="M1929" i="1" s="1"/>
  <c r="O1914" i="1"/>
  <c r="I1913" i="1"/>
  <c r="O1879" i="1"/>
  <c r="I1878" i="1"/>
  <c r="O1861" i="1"/>
  <c r="I1860" i="1"/>
  <c r="N1787" i="1"/>
  <c r="H1786" i="1"/>
  <c r="G1980" i="1"/>
  <c r="M1981" i="1"/>
  <c r="M1943" i="1"/>
  <c r="G1942" i="1"/>
  <c r="P1705" i="1"/>
  <c r="M1755" i="1"/>
  <c r="G1754" i="1"/>
  <c r="M1754" i="1" s="1"/>
  <c r="N1738" i="1"/>
  <c r="H1737" i="1"/>
  <c r="N1645" i="1"/>
  <c r="H1644" i="1"/>
  <c r="N2031" i="1"/>
  <c r="O1887" i="1"/>
  <c r="N1845" i="1"/>
  <c r="H1844" i="1"/>
  <c r="O1782" i="1"/>
  <c r="O1944" i="1"/>
  <c r="I1943" i="1"/>
  <c r="G1737" i="1"/>
  <c r="M1737" i="1" s="1"/>
  <c r="M1738" i="1"/>
  <c r="M1700" i="1"/>
  <c r="G1699" i="1"/>
  <c r="N1504" i="1"/>
  <c r="N1472" i="1"/>
  <c r="H1471" i="1"/>
  <c r="N1937" i="1"/>
  <c r="H1936" i="1"/>
  <c r="M1924" i="1"/>
  <c r="G1923" i="1"/>
  <c r="N1798" i="1"/>
  <c r="N1526" i="1"/>
  <c r="H1525" i="1"/>
  <c r="H1496" i="1"/>
  <c r="N1497" i="1"/>
  <c r="N1454" i="1"/>
  <c r="H1453" i="1"/>
  <c r="O2003" i="1"/>
  <c r="I2002" i="1"/>
  <c r="O2002" i="1" s="1"/>
  <c r="M1887" i="1"/>
  <c r="G1886" i="1"/>
  <c r="M1886" i="1" s="1"/>
  <c r="N1755" i="1"/>
  <c r="G1690" i="1"/>
  <c r="M1690" i="1" s="1"/>
  <c r="M1691" i="1"/>
  <c r="O1671" i="1"/>
  <c r="I1670" i="1"/>
  <c r="P1575" i="1"/>
  <c r="H1551" i="1"/>
  <c r="N1552" i="1"/>
  <c r="M1551" i="1"/>
  <c r="G1487" i="1"/>
  <c r="M1488" i="1"/>
  <c r="G1459" i="1"/>
  <c r="M1460" i="1"/>
  <c r="M1884" i="1"/>
  <c r="G1883" i="1"/>
  <c r="N1672" i="1"/>
  <c r="M1652" i="1"/>
  <c r="G1651" i="1"/>
  <c r="N1612" i="1"/>
  <c r="H1611" i="1"/>
  <c r="N1580" i="1"/>
  <c r="H1579" i="1"/>
  <c r="M1550" i="1"/>
  <c r="N1467" i="1"/>
  <c r="H1466" i="1"/>
  <c r="N1388" i="1"/>
  <c r="H1387" i="1"/>
  <c r="O1369" i="1"/>
  <c r="I1368" i="1"/>
  <c r="O1351" i="1"/>
  <c r="I1350" i="1"/>
  <c r="O1338" i="1"/>
  <c r="I1337" i="1"/>
  <c r="N1317" i="1"/>
  <c r="H1316" i="1"/>
  <c r="N1316" i="1" s="1"/>
  <c r="N1268" i="1"/>
  <c r="H1267" i="1"/>
  <c r="N1878" i="1"/>
  <c r="I1447" i="1"/>
  <c r="O1448" i="1"/>
  <c r="O1408" i="1"/>
  <c r="I1407" i="1"/>
  <c r="O1407" i="1" s="1"/>
  <c r="O1226" i="1"/>
  <c r="I1225" i="1"/>
  <c r="O1923" i="1"/>
  <c r="I1922" i="1"/>
  <c r="H1426" i="1"/>
  <c r="N1427" i="1"/>
  <c r="N1350" i="1"/>
  <c r="O1339" i="1"/>
  <c r="M1214" i="1"/>
  <c r="G1213" i="1"/>
  <c r="H1207" i="1"/>
  <c r="N1208" i="1"/>
  <c r="N1603" i="1"/>
  <c r="H1602" i="1"/>
  <c r="N1602" i="1" s="1"/>
  <c r="M1395" i="1"/>
  <c r="M1376" i="1"/>
  <c r="G1375" i="1"/>
  <c r="M1361" i="1"/>
  <c r="G1360" i="1"/>
  <c r="M1360" i="1" s="1"/>
  <c r="O1328" i="1"/>
  <c r="N1219" i="1"/>
  <c r="H1218" i="1"/>
  <c r="O1209" i="1"/>
  <c r="I1208" i="1"/>
  <c r="O1177" i="1"/>
  <c r="I1176" i="1"/>
  <c r="N1070" i="1"/>
  <c r="H1069" i="1"/>
  <c r="N1037" i="1"/>
  <c r="H1036" i="1"/>
  <c r="O960" i="1"/>
  <c r="I959" i="1"/>
  <c r="O924" i="1"/>
  <c r="I923" i="1"/>
  <c r="O923" i="1" s="1"/>
  <c r="M1219" i="1"/>
  <c r="G1218" i="1"/>
  <c r="L1187" i="1"/>
  <c r="L1160" i="1" s="1"/>
  <c r="N988" i="1"/>
  <c r="H987" i="1"/>
  <c r="O969" i="1"/>
  <c r="I968" i="1"/>
  <c r="I951" i="1"/>
  <c r="O952" i="1"/>
  <c r="O1100" i="1"/>
  <c r="I1099" i="1"/>
  <c r="H1092" i="1"/>
  <c r="N1093" i="1"/>
  <c r="H867" i="1"/>
  <c r="N868" i="1"/>
  <c r="M816" i="1"/>
  <c r="G815" i="1"/>
  <c r="O1113" i="1"/>
  <c r="N1030" i="1"/>
  <c r="H1029" i="1"/>
  <c r="M992" i="1"/>
  <c r="O980" i="1"/>
  <c r="I979" i="1"/>
  <c r="G950" i="1"/>
  <c r="M951" i="1"/>
  <c r="J922" i="1"/>
  <c r="M874" i="1"/>
  <c r="G873" i="1"/>
  <c r="N861" i="1"/>
  <c r="H860" i="1"/>
  <c r="N809" i="1"/>
  <c r="H808" i="1"/>
  <c r="N808" i="1" s="1"/>
  <c r="M789" i="1"/>
  <c r="G788" i="1"/>
  <c r="M776" i="1"/>
  <c r="G775" i="1"/>
  <c r="M756" i="1"/>
  <c r="G755" i="1"/>
  <c r="M755" i="1" s="1"/>
  <c r="O746" i="1"/>
  <c r="I745" i="1"/>
  <c r="O728" i="1"/>
  <c r="I727" i="1"/>
  <c r="O709" i="1"/>
  <c r="I708" i="1"/>
  <c r="M683" i="1"/>
  <c r="G682" i="1"/>
  <c r="O667" i="1"/>
  <c r="I666" i="1"/>
  <c r="N649" i="1"/>
  <c r="H648" i="1"/>
  <c r="N618" i="1"/>
  <c r="H617" i="1"/>
  <c r="O598" i="1"/>
  <c r="I597" i="1"/>
  <c r="M2229" i="1"/>
  <c r="G2228" i="1"/>
  <c r="O1236" i="1"/>
  <c r="I1235" i="1"/>
  <c r="O1235" i="1" s="1"/>
  <c r="G1087" i="1"/>
  <c r="M1088" i="1"/>
  <c r="N1057" i="1"/>
  <c r="H1056" i="1"/>
  <c r="N1045" i="1"/>
  <c r="H1044" i="1"/>
  <c r="G1022" i="1"/>
  <c r="M1023" i="1"/>
  <c r="I717" i="1"/>
  <c r="O718" i="1"/>
  <c r="K678" i="1"/>
  <c r="N655" i="1"/>
  <c r="H654" i="1"/>
  <c r="M630" i="1"/>
  <c r="J557" i="1"/>
  <c r="M545" i="1"/>
  <c r="G544" i="1"/>
  <c r="N910" i="1"/>
  <c r="H909" i="1"/>
  <c r="M903" i="1"/>
  <c r="G902" i="1"/>
  <c r="M793" i="1"/>
  <c r="G792" i="1"/>
  <c r="M792" i="1" s="1"/>
  <c r="G607" i="1"/>
  <c r="M608" i="1"/>
  <c r="N597" i="1"/>
  <c r="H596" i="1"/>
  <c r="N596" i="1" s="1"/>
  <c r="G917" i="1"/>
  <c r="M918" i="1"/>
  <c r="G853" i="1"/>
  <c r="M854" i="1"/>
  <c r="N763" i="1"/>
  <c r="H762" i="1"/>
  <c r="M717" i="1"/>
  <c r="G716" i="1"/>
  <c r="M716" i="1" s="1"/>
  <c r="N710" i="1"/>
  <c r="H709" i="1"/>
  <c r="O635" i="1"/>
  <c r="M598" i="1"/>
  <c r="K799" i="1"/>
  <c r="O789" i="1"/>
  <c r="O752" i="1"/>
  <c r="I751" i="1"/>
  <c r="N747" i="1"/>
  <c r="H746" i="1"/>
  <c r="M674" i="1"/>
  <c r="G673" i="1"/>
  <c r="M661" i="1"/>
  <c r="G660" i="1"/>
  <c r="M561" i="1"/>
  <c r="G560" i="1"/>
  <c r="O108" i="1"/>
  <c r="I107" i="1"/>
  <c r="P557" i="1"/>
  <c r="P2423" i="1" s="1"/>
  <c r="H382" i="1"/>
  <c r="N382" i="1" s="1"/>
  <c r="N387" i="1"/>
  <c r="H157" i="1"/>
  <c r="N165" i="1"/>
  <c r="O522" i="1"/>
  <c r="I521" i="1"/>
  <c r="N455" i="1"/>
  <c r="H454" i="1"/>
  <c r="N454" i="1" s="1"/>
  <c r="H442" i="1"/>
  <c r="N434" i="1"/>
  <c r="H433" i="1"/>
  <c r="G360" i="1"/>
  <c r="M353" i="1"/>
  <c r="G352" i="1"/>
  <c r="M352" i="1" s="1"/>
  <c r="M312" i="1"/>
  <c r="G311" i="1"/>
  <c r="N287" i="1"/>
  <c r="H286" i="1"/>
  <c r="N286" i="1" s="1"/>
  <c r="N72" i="1"/>
  <c r="H71" i="1"/>
  <c r="O456" i="1"/>
  <c r="I455" i="1"/>
  <c r="N439" i="1"/>
  <c r="H438" i="1"/>
  <c r="N397" i="1"/>
  <c r="H396" i="1"/>
  <c r="M356" i="1"/>
  <c r="N343" i="1"/>
  <c r="H342" i="1"/>
  <c r="M208" i="1"/>
  <c r="G207" i="1"/>
  <c r="M444" i="1"/>
  <c r="N58" i="1"/>
  <c r="H57" i="1"/>
  <c r="N57" i="1" s="1"/>
  <c r="O40" i="1"/>
  <c r="I39" i="1"/>
  <c r="G15" i="1"/>
  <c r="M16" i="1"/>
  <c r="K360" i="1"/>
  <c r="K347" i="1" s="1"/>
  <c r="K341" i="1" s="1"/>
  <c r="O349" i="1"/>
  <c r="O327" i="1"/>
  <c r="O434" i="1"/>
  <c r="M357" i="1"/>
  <c r="O58" i="1"/>
  <c r="I57" i="1"/>
  <c r="O57" i="1" s="1"/>
  <c r="N39" i="1"/>
  <c r="H38" i="1"/>
  <c r="N16" i="1"/>
  <c r="H15" i="1"/>
  <c r="J2349" i="1"/>
  <c r="J2348" i="1" s="1"/>
  <c r="J2347" i="1" s="1"/>
  <c r="J2340" i="1" s="1"/>
  <c r="M2384" i="1"/>
  <c r="G2383" i="1"/>
  <c r="M2363" i="1"/>
  <c r="O2312" i="1"/>
  <c r="I2311" i="1"/>
  <c r="G2350" i="1"/>
  <c r="M2351" i="1"/>
  <c r="K2340" i="1"/>
  <c r="I2331" i="1"/>
  <c r="O2331" i="1" s="1"/>
  <c r="O2332" i="1"/>
  <c r="N2343" i="1"/>
  <c r="H2342" i="1"/>
  <c r="N2275" i="1"/>
  <c r="M2256" i="1"/>
  <c r="G2255" i="1"/>
  <c r="G2143" i="1"/>
  <c r="M2144" i="1"/>
  <c r="G2218" i="1"/>
  <c r="M2219" i="1"/>
  <c r="O2211" i="1"/>
  <c r="I2210" i="1"/>
  <c r="G2187" i="1"/>
  <c r="M2188" i="1"/>
  <c r="G2147" i="1"/>
  <c r="M2147" i="1" s="1"/>
  <c r="M2165" i="1"/>
  <c r="N2193" i="1"/>
  <c r="H2192" i="1"/>
  <c r="N2115" i="1"/>
  <c r="H2114" i="1"/>
  <c r="N2114" i="1" s="1"/>
  <c r="M2110" i="1"/>
  <c r="G2109" i="1"/>
  <c r="M2109" i="1" s="1"/>
  <c r="N2200" i="1"/>
  <c r="H2199" i="1"/>
  <c r="N2187" i="1"/>
  <c r="H2186" i="1"/>
  <c r="N2238" i="1"/>
  <c r="O2016" i="1"/>
  <c r="I2015" i="1"/>
  <c r="K2127" i="1"/>
  <c r="K2126" i="1" s="1"/>
  <c r="K2108" i="1" s="1"/>
  <c r="K2107" i="1" s="1"/>
  <c r="M2116" i="1"/>
  <c r="G2115" i="1"/>
  <c r="O2092" i="1"/>
  <c r="I2091" i="1"/>
  <c r="G2057" i="1"/>
  <c r="M2058" i="1"/>
  <c r="O2129" i="1"/>
  <c r="I2128" i="1"/>
  <c r="O2031" i="1"/>
  <c r="I2030" i="1"/>
  <c r="M2017" i="1"/>
  <c r="G2016" i="1"/>
  <c r="N1944" i="1"/>
  <c r="H1943" i="1"/>
  <c r="N1909" i="1"/>
  <c r="H1908" i="1"/>
  <c r="N1908" i="1" s="1"/>
  <c r="M1878" i="1"/>
  <c r="O1808" i="1"/>
  <c r="I1807" i="1"/>
  <c r="O1807" i="1" s="1"/>
  <c r="N1727" i="1"/>
  <c r="H1726" i="1"/>
  <c r="N1887" i="1"/>
  <c r="H1886" i="1"/>
  <c r="N1886" i="1" s="1"/>
  <c r="I1868" i="1"/>
  <c r="O1869" i="1"/>
  <c r="M1798" i="1"/>
  <c r="G1797" i="1"/>
  <c r="O1737" i="1"/>
  <c r="I1707" i="1"/>
  <c r="O1708" i="1"/>
  <c r="M1958" i="1"/>
  <c r="G1957" i="1"/>
  <c r="I1882" i="1"/>
  <c r="O1882" i="1" s="1"/>
  <c r="O1883" i="1"/>
  <c r="H1861" i="1"/>
  <c r="N1862" i="1"/>
  <c r="M1816" i="1"/>
  <c r="G1815" i="1"/>
  <c r="M1815" i="1" s="1"/>
  <c r="M2122" i="1"/>
  <c r="G2121" i="1"/>
  <c r="M2121" i="1" s="1"/>
  <c r="M1916" i="1"/>
  <c r="N1807" i="1"/>
  <c r="N1719" i="1"/>
  <c r="H1718" i="1"/>
  <c r="M1679" i="1"/>
  <c r="G1678" i="1"/>
  <c r="N1487" i="1"/>
  <c r="H1486" i="1"/>
  <c r="O1980" i="1"/>
  <c r="I1979" i="1"/>
  <c r="O1830" i="1"/>
  <c r="M1612" i="1"/>
  <c r="G1611" i="1"/>
  <c r="O1592" i="1"/>
  <c r="I1591" i="1"/>
  <c r="O1591" i="1" s="1"/>
  <c r="O1533" i="1"/>
  <c r="I1532" i="1"/>
  <c r="O2004" i="1"/>
  <c r="I1558" i="1"/>
  <c r="O1559" i="1"/>
  <c r="H1541" i="1"/>
  <c r="N1545" i="1"/>
  <c r="O1526" i="1"/>
  <c r="I1525" i="1"/>
  <c r="M1480" i="1"/>
  <c r="J1479" i="1"/>
  <c r="N1403" i="1"/>
  <c r="H1402" i="1"/>
  <c r="M1381" i="1"/>
  <c r="G1380" i="1"/>
  <c r="M1368" i="1"/>
  <c r="G1367" i="1"/>
  <c r="M1350" i="1"/>
  <c r="G1349" i="1"/>
  <c r="M1349" i="1" s="1"/>
  <c r="N1333" i="1"/>
  <c r="H1332" i="1"/>
  <c r="O1310" i="1"/>
  <c r="I1309" i="1"/>
  <c r="N1283" i="1"/>
  <c r="H1282" i="1"/>
  <c r="O1262" i="1"/>
  <c r="I1261" i="1"/>
  <c r="M1808" i="1"/>
  <c r="N1368" i="1"/>
  <c r="H1367" i="1"/>
  <c r="M1332" i="1"/>
  <c r="G1331" i="1"/>
  <c r="M1331" i="1" s="1"/>
  <c r="M1191" i="1"/>
  <c r="G1190" i="1"/>
  <c r="O1170" i="1"/>
  <c r="I1169" i="1"/>
  <c r="O1169" i="1" s="1"/>
  <c r="H1149" i="1"/>
  <c r="N1150" i="1"/>
  <c r="N1137" i="1"/>
  <c r="H1136" i="1"/>
  <c r="N1816" i="1"/>
  <c r="H1815" i="1"/>
  <c r="M1402" i="1"/>
  <c r="G1401" i="1"/>
  <c r="O1388" i="1"/>
  <c r="I1387" i="1"/>
  <c r="O1317" i="1"/>
  <c r="I1316" i="1"/>
  <c r="O1316" i="1" s="1"/>
  <c r="G1288" i="1"/>
  <c r="M1288" i="1" s="1"/>
  <c r="M1289" i="1"/>
  <c r="N1261" i="1"/>
  <c r="H1260" i="1"/>
  <c r="N1260" i="1" s="1"/>
  <c r="G1235" i="1"/>
  <c r="M1235" i="1" s="1"/>
  <c r="M1236" i="1"/>
  <c r="N1165" i="1"/>
  <c r="H1164" i="1"/>
  <c r="G1142" i="1"/>
  <c r="M1143" i="1"/>
  <c r="N2110" i="1"/>
  <c r="H2109" i="1"/>
  <c r="N2109" i="1" s="1"/>
  <c r="G1435" i="1"/>
  <c r="M1436" i="1"/>
  <c r="N1415" i="1"/>
  <c r="H1414" i="1"/>
  <c r="O1381" i="1"/>
  <c r="M1296" i="1"/>
  <c r="G1295" i="1"/>
  <c r="N1289" i="1"/>
  <c r="N1276" i="1"/>
  <c r="H1275" i="1"/>
  <c r="M1250" i="1"/>
  <c r="G1249" i="1"/>
  <c r="M1243" i="1"/>
  <c r="G1242" i="1"/>
  <c r="O1231" i="1"/>
  <c r="I1230" i="1"/>
  <c r="O1230" i="1" s="1"/>
  <c r="N1199" i="1"/>
  <c r="H1198" i="1"/>
  <c r="M1156" i="1"/>
  <c r="G1155" i="1"/>
  <c r="M1131" i="1"/>
  <c r="G1130" i="1"/>
  <c r="M1113" i="1"/>
  <c r="G1112" i="1"/>
  <c r="O1056" i="1"/>
  <c r="I1055" i="1"/>
  <c r="M1030" i="1"/>
  <c r="G1029" i="1"/>
  <c r="N952" i="1"/>
  <c r="H951" i="1"/>
  <c r="N904" i="1"/>
  <c r="H903" i="1"/>
  <c r="N1191" i="1"/>
  <c r="H1190" i="1"/>
  <c r="M1164" i="1"/>
  <c r="G1163" i="1"/>
  <c r="O1131" i="1"/>
  <c r="G1070" i="1"/>
  <c r="M1071" i="1"/>
  <c r="N1004" i="1"/>
  <c r="H1003" i="1"/>
  <c r="M997" i="1"/>
  <c r="G996" i="1"/>
  <c r="M996" i="1" s="1"/>
  <c r="I916" i="1"/>
  <c r="O917" i="1"/>
  <c r="G891" i="1"/>
  <c r="M892" i="1"/>
  <c r="N884" i="1"/>
  <c r="H883" i="1"/>
  <c r="N883" i="1" s="1"/>
  <c r="I838" i="1"/>
  <c r="O838" i="1" s="1"/>
  <c r="O839" i="1"/>
  <c r="M1387" i="1"/>
  <c r="G1386" i="1"/>
  <c r="O1137" i="1"/>
  <c r="I1136" i="1"/>
  <c r="G1123" i="1"/>
  <c r="M1124" i="1"/>
  <c r="G1035" i="1"/>
  <c r="M1036" i="1"/>
  <c r="G1009" i="1"/>
  <c r="M1010" i="1"/>
  <c r="G980" i="1"/>
  <c r="M981" i="1"/>
  <c r="J967" i="1"/>
  <c r="J966" i="1" s="1"/>
  <c r="N938" i="1"/>
  <c r="H937" i="1"/>
  <c r="H849" i="1"/>
  <c r="N850" i="1"/>
  <c r="M1284" i="1"/>
  <c r="G1283" i="1"/>
  <c r="N1242" i="1"/>
  <c r="H1241" i="1"/>
  <c r="N1241" i="1" s="1"/>
  <c r="N1124" i="1"/>
  <c r="K1105" i="1"/>
  <c r="K1104" i="1" s="1"/>
  <c r="K1040" i="1" s="1"/>
  <c r="O1107" i="1"/>
  <c r="I1106" i="1"/>
  <c r="P1040" i="1"/>
  <c r="N1017" i="1"/>
  <c r="H1016" i="1"/>
  <c r="M938" i="1"/>
  <c r="O788" i="1"/>
  <c r="I787" i="1"/>
  <c r="N770" i="1"/>
  <c r="H769" i="1"/>
  <c r="O739" i="1"/>
  <c r="I738" i="1"/>
  <c r="M727" i="1"/>
  <c r="G726" i="1"/>
  <c r="N696" i="1"/>
  <c r="H695" i="1"/>
  <c r="O682" i="1"/>
  <c r="I681" i="1"/>
  <c r="N660" i="1"/>
  <c r="H659" i="1"/>
  <c r="N659" i="1" s="1"/>
  <c r="M642" i="1"/>
  <c r="G641" i="1"/>
  <c r="N631" i="1"/>
  <c r="H630" i="1"/>
  <c r="M613" i="1"/>
  <c r="G612" i="1"/>
  <c r="M597" i="1"/>
  <c r="G596" i="1"/>
  <c r="M596" i="1" s="1"/>
  <c r="M1645" i="1"/>
  <c r="G1644" i="1"/>
  <c r="G781" i="1"/>
  <c r="M782" i="1"/>
  <c r="O688" i="1"/>
  <c r="N574" i="1"/>
  <c r="H573" i="1"/>
  <c r="O544" i="1"/>
  <c r="I543" i="1"/>
  <c r="O543" i="1" s="1"/>
  <c r="L800" i="1"/>
  <c r="L799" i="1" s="1"/>
  <c r="M794" i="1"/>
  <c r="O770" i="1"/>
  <c r="I769" i="1"/>
  <c r="H641" i="1"/>
  <c r="N642" i="1"/>
  <c r="O613" i="1"/>
  <c r="M777" i="1"/>
  <c r="O732" i="1"/>
  <c r="I731" i="1"/>
  <c r="O731" i="1" s="1"/>
  <c r="O668" i="1"/>
  <c r="O631" i="1"/>
  <c r="I630" i="1"/>
  <c r="N626" i="1"/>
  <c r="H625" i="1"/>
  <c r="N608" i="1"/>
  <c r="M769" i="1"/>
  <c r="G768" i="1"/>
  <c r="N756" i="1"/>
  <c r="H755" i="1"/>
  <c r="N755" i="1" s="1"/>
  <c r="N733" i="1"/>
  <c r="N683" i="1"/>
  <c r="H682" i="1"/>
  <c r="K604" i="1"/>
  <c r="K557" i="1" s="1"/>
  <c r="O618" i="1"/>
  <c r="I617" i="1"/>
  <c r="M574" i="1"/>
  <c r="G573" i="1"/>
  <c r="O567" i="1"/>
  <c r="I566" i="1"/>
  <c r="O566" i="1" s="1"/>
  <c r="M107" i="1"/>
  <c r="G106" i="1"/>
  <c r="O515" i="1"/>
  <c r="I514" i="1"/>
  <c r="O321" i="1"/>
  <c r="I320" i="1"/>
  <c r="O439" i="1"/>
  <c r="I438" i="1"/>
  <c r="M424" i="1"/>
  <c r="G423" i="1"/>
  <c r="M344" i="1"/>
  <c r="G343" i="1"/>
  <c r="O311" i="1"/>
  <c r="I310" i="1"/>
  <c r="M455" i="1"/>
  <c r="G454" i="1"/>
  <c r="M454" i="1" s="1"/>
  <c r="M432" i="1"/>
  <c r="N352" i="1"/>
  <c r="M261" i="1"/>
  <c r="G260" i="1"/>
  <c r="N178" i="1"/>
  <c r="H177" i="1"/>
  <c r="O54" i="1"/>
  <c r="I53" i="1"/>
  <c r="M39" i="1"/>
  <c r="G38" i="1"/>
  <c r="O15" i="1"/>
  <c r="I14" i="1"/>
  <c r="O433" i="1"/>
  <c r="O177" i="1"/>
  <c r="N53" i="1"/>
  <c r="H52" i="1"/>
  <c r="O33" i="1"/>
  <c r="I32" i="1"/>
  <c r="O32" i="1" s="1"/>
  <c r="M2407" i="1"/>
  <c r="G2406" i="1"/>
  <c r="N2372" i="1"/>
  <c r="H2371" i="1"/>
  <c r="O2363" i="1"/>
  <c r="I2362" i="1"/>
  <c r="O2362" i="1" s="1"/>
  <c r="M2359" i="1"/>
  <c r="G2358" i="1"/>
  <c r="M2358" i="1" s="1"/>
  <c r="M2397" i="1"/>
  <c r="G2396" i="1"/>
  <c r="N2333" i="1"/>
  <c r="H2332" i="1"/>
  <c r="M2311" i="1"/>
  <c r="G2310" i="1"/>
  <c r="O2275" i="1"/>
  <c r="I2274" i="1"/>
  <c r="G2343" i="1"/>
  <c r="M2344" i="1"/>
  <c r="H2287" i="1"/>
  <c r="N2287" i="1" s="1"/>
  <c r="N2288" i="1"/>
  <c r="M2263" i="1"/>
  <c r="G2262" i="1"/>
  <c r="G2205" i="1"/>
  <c r="M2206" i="1"/>
  <c r="M2199" i="1"/>
  <c r="G2198" i="1"/>
  <c r="H2147" i="1"/>
  <c r="N2147" i="1" s="1"/>
  <c r="N2165" i="1"/>
  <c r="M2275" i="1"/>
  <c r="G2274" i="1"/>
  <c r="N2312" i="1"/>
  <c r="H2311" i="1"/>
  <c r="N2229" i="1"/>
  <c r="H2228" i="1"/>
  <c r="L2126" i="1"/>
  <c r="L2108" i="1" s="1"/>
  <c r="L2107" i="1" s="1"/>
  <c r="H2090" i="1"/>
  <c r="N2091" i="1"/>
  <c r="N2137" i="1"/>
  <c r="M2102" i="1"/>
  <c r="G2101" i="1"/>
  <c r="M2101" i="1" s="1"/>
  <c r="N2058" i="1"/>
  <c r="H2057" i="1"/>
  <c r="N1980" i="1"/>
  <c r="H1979" i="1"/>
  <c r="M2004" i="1"/>
  <c r="G2003" i="1"/>
  <c r="N2211" i="1"/>
  <c r="H2210" i="1"/>
  <c r="O2075" i="1"/>
  <c r="I2074" i="1"/>
  <c r="M2065" i="1"/>
  <c r="G2064" i="1"/>
  <c r="O1996" i="1"/>
  <c r="I1995" i="1"/>
  <c r="O1995" i="1" s="1"/>
  <c r="M1937" i="1"/>
  <c r="G1936" i="1"/>
  <c r="N1923" i="1"/>
  <c r="N1869" i="1"/>
  <c r="H1868" i="1"/>
  <c r="O1846" i="1"/>
  <c r="I1845" i="1"/>
  <c r="O2192" i="1"/>
  <c r="I2191" i="1"/>
  <c r="N2076" i="1"/>
  <c r="H2075" i="1"/>
  <c r="J1875" i="1"/>
  <c r="J1865" i="1" s="1"/>
  <c r="K1793" i="1"/>
  <c r="N1793" i="1" s="1"/>
  <c r="N1794" i="1"/>
  <c r="O2115" i="1"/>
  <c r="I2114" i="1"/>
  <c r="O2114" i="1" s="1"/>
  <c r="K1957" i="1"/>
  <c r="K1956" i="1" s="1"/>
  <c r="K1955" i="1" s="1"/>
  <c r="K1954" i="1" s="1"/>
  <c r="K1940" i="1" s="1"/>
  <c r="J1790" i="1"/>
  <c r="J1705" i="1" s="1"/>
  <c r="O1787" i="1"/>
  <c r="I1786" i="1"/>
  <c r="G1732" i="1"/>
  <c r="M1732" i="1" s="1"/>
  <c r="M1733" i="1"/>
  <c r="L1725" i="1"/>
  <c r="L1724" i="1" s="1"/>
  <c r="L1715" i="1" s="1"/>
  <c r="O1699" i="1"/>
  <c r="I1698" i="1"/>
  <c r="N1950" i="1"/>
  <c r="H1949" i="1"/>
  <c r="O1909" i="1"/>
  <c r="I1908" i="1"/>
  <c r="O1908" i="1" s="1"/>
  <c r="G1867" i="1"/>
  <c r="M1868" i="1"/>
  <c r="M1855" i="1"/>
  <c r="G1854" i="1"/>
  <c r="M1854" i="1" s="1"/>
  <c r="M1846" i="1"/>
  <c r="K1737" i="1"/>
  <c r="K1725" i="1" s="1"/>
  <c r="K1724" i="1" s="1"/>
  <c r="K1715" i="1" s="1"/>
  <c r="N1733" i="1"/>
  <c r="N1671" i="1"/>
  <c r="H1670" i="1"/>
  <c r="O1481" i="1"/>
  <c r="I1480" i="1"/>
  <c r="N1855" i="1"/>
  <c r="M1581" i="1"/>
  <c r="G1580" i="1"/>
  <c r="H1558" i="1"/>
  <c r="N1564" i="1"/>
  <c r="O1540" i="1"/>
  <c r="I1539" i="1"/>
  <c r="O1539" i="1" s="1"/>
  <c r="M1525" i="1"/>
  <c r="G1472" i="1"/>
  <c r="M1473" i="1"/>
  <c r="G1446" i="1"/>
  <c r="M1447" i="1"/>
  <c r="N1679" i="1"/>
  <c r="H1678" i="1"/>
  <c r="G1671" i="1"/>
  <c r="M1672" i="1"/>
  <c r="H1570" i="1"/>
  <c r="N1571" i="1"/>
  <c r="M1512" i="1"/>
  <c r="G1511" i="1"/>
  <c r="H1479" i="1"/>
  <c r="N1480" i="1"/>
  <c r="N1691" i="1"/>
  <c r="O1611" i="1"/>
  <c r="I1610" i="1"/>
  <c r="O1580" i="1"/>
  <c r="I1579" i="1"/>
  <c r="M1558" i="1"/>
  <c r="G1557" i="1"/>
  <c r="N1511" i="1"/>
  <c r="O1395" i="1"/>
  <c r="I1394" i="1"/>
  <c r="O1380" i="1"/>
  <c r="I1379" i="1"/>
  <c r="O1379" i="1" s="1"/>
  <c r="N1362" i="1"/>
  <c r="H1361" i="1"/>
  <c r="N1346" i="1"/>
  <c r="H1345" i="1"/>
  <c r="M1328" i="1"/>
  <c r="G1327" i="1"/>
  <c r="M1309" i="1"/>
  <c r="G1308" i="1"/>
  <c r="M1276" i="1"/>
  <c r="G1275" i="1"/>
  <c r="M1261" i="1"/>
  <c r="G1260" i="1"/>
  <c r="M1260" i="1" s="1"/>
  <c r="M1786" i="1"/>
  <c r="G1785" i="1"/>
  <c r="N1598" i="1"/>
  <c r="H1597" i="1"/>
  <c r="N1597" i="1" s="1"/>
  <c r="M1505" i="1"/>
  <c r="G1504" i="1"/>
  <c r="I1414" i="1"/>
  <c r="O1415" i="1"/>
  <c r="M1227" i="1"/>
  <c r="G1226" i="1"/>
  <c r="N1930" i="1"/>
  <c r="H1929" i="1"/>
  <c r="N1929" i="1" s="1"/>
  <c r="L1815" i="1"/>
  <c r="L1792" i="1" s="1"/>
  <c r="L1791" i="1" s="1"/>
  <c r="L1790" i="1" s="1"/>
  <c r="J1575" i="1"/>
  <c r="H1510" i="1"/>
  <c r="N1510" i="1" s="1"/>
  <c r="N1516" i="1"/>
  <c r="M1369" i="1"/>
  <c r="H1338" i="1"/>
  <c r="N1339" i="1"/>
  <c r="L1279" i="1"/>
  <c r="N1226" i="1"/>
  <c r="H1225" i="1"/>
  <c r="O1213" i="1"/>
  <c r="I1212" i="1"/>
  <c r="O1212" i="1" s="1"/>
  <c r="O1199" i="1"/>
  <c r="I1198" i="1"/>
  <c r="M1177" i="1"/>
  <c r="G1176" i="1"/>
  <c r="N1652" i="1"/>
  <c r="H1651" i="1"/>
  <c r="O1375" i="1"/>
  <c r="I1374" i="1"/>
  <c r="O1355" i="1"/>
  <c r="I1354" i="1"/>
  <c r="O1354" i="1" s="1"/>
  <c r="M1351" i="1"/>
  <c r="O1333" i="1"/>
  <c r="I1332" i="1"/>
  <c r="N1328" i="1"/>
  <c r="H1327" i="1"/>
  <c r="N1318" i="1"/>
  <c r="M1262" i="1"/>
  <c r="N1213" i="1"/>
  <c r="H1212" i="1"/>
  <c r="N1212" i="1" s="1"/>
  <c r="M1208" i="1"/>
  <c r="G1207" i="1"/>
  <c r="O1130" i="1"/>
  <c r="I1129" i="1"/>
  <c r="O1112" i="1"/>
  <c r="I1111" i="1"/>
  <c r="O1111" i="1" s="1"/>
  <c r="O1044" i="1"/>
  <c r="I1043" i="1"/>
  <c r="O1029" i="1"/>
  <c r="I1028" i="1"/>
  <c r="M937" i="1"/>
  <c r="G936" i="1"/>
  <c r="N839" i="1"/>
  <c r="H838" i="1"/>
  <c r="N838" i="1" s="1"/>
  <c r="O1220" i="1"/>
  <c r="I1219" i="1"/>
  <c r="O1011" i="1"/>
  <c r="I1010" i="1"/>
  <c r="G969" i="1"/>
  <c r="M970" i="1"/>
  <c r="H958" i="1"/>
  <c r="N958" i="1" s="1"/>
  <c r="N959" i="1"/>
  <c r="O1283" i="1"/>
  <c r="I1282" i="1"/>
  <c r="H996" i="1"/>
  <c r="N996" i="1" s="1"/>
  <c r="N997" i="1"/>
  <c r="O891" i="1"/>
  <c r="I890" i="1"/>
  <c r="O878" i="1"/>
  <c r="I877" i="1"/>
  <c r="O877" i="1" s="1"/>
  <c r="N1296" i="1"/>
  <c r="N1113" i="1"/>
  <c r="H1112" i="1"/>
  <c r="O1030" i="1"/>
  <c r="I992" i="1"/>
  <c r="O993" i="1"/>
  <c r="O938" i="1"/>
  <c r="I937" i="1"/>
  <c r="H872" i="1"/>
  <c r="N872" i="1" s="1"/>
  <c r="N877" i="1"/>
  <c r="I854" i="1"/>
  <c r="O855" i="1"/>
  <c r="P799" i="1"/>
  <c r="N804" i="1"/>
  <c r="H803" i="1"/>
  <c r="N781" i="1"/>
  <c r="H780" i="1"/>
  <c r="N780" i="1" s="1"/>
  <c r="M763" i="1"/>
  <c r="G762" i="1"/>
  <c r="N752" i="1"/>
  <c r="H751" i="1"/>
  <c r="M738" i="1"/>
  <c r="G737" i="1"/>
  <c r="N718" i="1"/>
  <c r="H717" i="1"/>
  <c r="M688" i="1"/>
  <c r="G687" i="1"/>
  <c r="M687" i="1" s="1"/>
  <c r="N675" i="1"/>
  <c r="H674" i="1"/>
  <c r="O656" i="1"/>
  <c r="I655" i="1"/>
  <c r="O641" i="1"/>
  <c r="I640" i="1"/>
  <c r="O640" i="1" s="1"/>
  <c r="M626" i="1"/>
  <c r="G625" i="1"/>
  <c r="O612" i="1"/>
  <c r="I611" i="1"/>
  <c r="O611" i="1" s="1"/>
  <c r="N590" i="1"/>
  <c r="H589" i="1"/>
  <c r="M1269" i="1"/>
  <c r="G1268" i="1"/>
  <c r="N1050" i="1"/>
  <c r="H1049" i="1"/>
  <c r="N1049" i="1" s="1"/>
  <c r="I695" i="1"/>
  <c r="O696" i="1"/>
  <c r="I648" i="1"/>
  <c r="O649" i="1"/>
  <c r="N567" i="1"/>
  <c r="H566" i="1"/>
  <c r="N566" i="1" s="1"/>
  <c r="M538" i="1"/>
  <c r="G537" i="1"/>
  <c r="M931" i="1"/>
  <c r="I903" i="1"/>
  <c r="O904" i="1"/>
  <c r="N816" i="1"/>
  <c r="H815" i="1"/>
  <c r="N793" i="1"/>
  <c r="H792" i="1"/>
  <c r="N792" i="1" s="1"/>
  <c r="N782" i="1"/>
  <c r="O675" i="1"/>
  <c r="I674" i="1"/>
  <c r="O607" i="1"/>
  <c r="I606" i="1"/>
  <c r="O590" i="1"/>
  <c r="I589" i="1"/>
  <c r="I872" i="1"/>
  <c r="O873" i="1"/>
  <c r="O763" i="1"/>
  <c r="O710" i="1"/>
  <c r="M648" i="1"/>
  <c r="G647" i="1"/>
  <c r="N635" i="1"/>
  <c r="H634" i="1"/>
  <c r="N634" i="1" s="1"/>
  <c r="H924" i="1"/>
  <c r="N925" i="1"/>
  <c r="I795" i="1"/>
  <c r="O796" i="1"/>
  <c r="N789" i="1"/>
  <c r="H788" i="1"/>
  <c r="L744" i="1"/>
  <c r="L743" i="1" s="1"/>
  <c r="O747" i="1"/>
  <c r="N727" i="1"/>
  <c r="H726" i="1"/>
  <c r="P678" i="1"/>
  <c r="O660" i="1"/>
  <c r="I659" i="1"/>
  <c r="O659" i="1" s="1"/>
  <c r="N545" i="1"/>
  <c r="H544" i="1"/>
  <c r="O234" i="1"/>
  <c r="I233" i="1"/>
  <c r="N101" i="1"/>
  <c r="H100" i="1"/>
  <c r="N100" i="1" s="1"/>
  <c r="M514" i="1"/>
  <c r="G513" i="1"/>
  <c r="N78" i="1"/>
  <c r="H77" i="1"/>
  <c r="M498" i="1"/>
  <c r="G497" i="1"/>
  <c r="M438" i="1"/>
  <c r="G437" i="1"/>
  <c r="M437" i="1" s="1"/>
  <c r="O423" i="1"/>
  <c r="I422" i="1"/>
  <c r="N356" i="1"/>
  <c r="O343" i="1"/>
  <c r="I342" i="1"/>
  <c r="N325" i="1"/>
  <c r="H320" i="1"/>
  <c r="O301" i="1"/>
  <c r="I300" i="1"/>
  <c r="O270" i="1"/>
  <c r="I260" i="1"/>
  <c r="N522" i="1"/>
  <c r="H521" i="1"/>
  <c r="O444" i="1"/>
  <c r="I443" i="1"/>
  <c r="N361" i="1"/>
  <c r="H360" i="1"/>
  <c r="N360" i="1" s="1"/>
  <c r="M349" i="1"/>
  <c r="G348" i="1"/>
  <c r="M348" i="1" s="1"/>
  <c r="N213" i="1"/>
  <c r="H212" i="1"/>
  <c r="M53" i="1"/>
  <c r="G52" i="1"/>
  <c r="N33" i="1"/>
  <c r="H32" i="1"/>
  <c r="N32" i="1" s="1"/>
  <c r="O432" i="1"/>
  <c r="N344" i="1"/>
  <c r="K443" i="1"/>
  <c r="K442" i="1" s="1"/>
  <c r="K431" i="1" s="1"/>
  <c r="J360" i="1"/>
  <c r="J347" i="1" s="1"/>
  <c r="J341" i="1" s="1"/>
  <c r="J316" i="1" s="1"/>
  <c r="J315" i="1" s="1"/>
  <c r="M47" i="1"/>
  <c r="G46" i="1"/>
  <c r="N2384" i="1"/>
  <c r="H2383" i="1"/>
  <c r="N2396" i="1"/>
  <c r="H2395" i="1"/>
  <c r="O2372" i="1"/>
  <c r="I2371" i="1"/>
  <c r="O2383" i="1"/>
  <c r="I2382" i="1"/>
  <c r="M2323" i="1"/>
  <c r="G2322" i="1"/>
  <c r="M2301" i="1"/>
  <c r="G2300" i="1"/>
  <c r="N2263" i="1"/>
  <c r="H2262" i="1"/>
  <c r="N2391" i="1"/>
  <c r="H2390" i="1"/>
  <c r="N2390" i="1" s="1"/>
  <c r="O2350" i="1"/>
  <c r="I2349" i="1"/>
  <c r="G2332" i="1"/>
  <c r="M2333" i="1"/>
  <c r="O2324" i="1"/>
  <c r="I2323" i="1"/>
  <c r="P2340" i="1"/>
  <c r="O2257" i="1"/>
  <c r="I2256" i="1"/>
  <c r="N2408" i="1"/>
  <c r="H2407" i="1"/>
  <c r="O2396" i="1"/>
  <c r="I2395" i="1"/>
  <c r="O2143" i="1"/>
  <c r="I2142" i="1"/>
  <c r="O2142" i="1" s="1"/>
  <c r="O2220" i="1"/>
  <c r="I2219" i="1"/>
  <c r="M2212" i="1"/>
  <c r="G2211" i="1"/>
  <c r="O2200" i="1"/>
  <c r="I2199" i="1"/>
  <c r="O2187" i="1"/>
  <c r="I2186" i="1"/>
  <c r="N2220" i="1"/>
  <c r="H2219" i="1"/>
  <c r="N2129" i="1"/>
  <c r="H2128" i="1"/>
  <c r="O2111" i="1"/>
  <c r="I2110" i="1"/>
  <c r="N2206" i="1"/>
  <c r="H2205" i="1"/>
  <c r="M2193" i="1"/>
  <c r="G2192" i="1"/>
  <c r="L2225" i="1"/>
  <c r="L2215" i="1" s="1"/>
  <c r="L1994" i="1"/>
  <c r="L1976" i="1" s="1"/>
  <c r="O1957" i="1"/>
  <c r="I1956" i="1"/>
  <c r="K1994" i="1"/>
  <c r="K1976" i="1" s="1"/>
  <c r="N2017" i="1"/>
  <c r="H2016" i="1"/>
  <c r="O1951" i="1"/>
  <c r="I1950" i="1"/>
  <c r="O1936" i="1"/>
  <c r="I1935" i="1"/>
  <c r="M1915" i="1"/>
  <c r="G1914" i="1"/>
  <c r="N1883" i="1"/>
  <c r="H1882" i="1"/>
  <c r="N1882" i="1" s="1"/>
  <c r="M1862" i="1"/>
  <c r="G1861" i="1"/>
  <c r="M1845" i="1"/>
  <c r="G1844" i="1"/>
  <c r="O1798" i="1"/>
  <c r="I1797" i="1"/>
  <c r="O1755" i="1"/>
  <c r="I1754" i="1"/>
  <c r="O1754" i="1" s="1"/>
  <c r="O2193" i="1"/>
  <c r="N2004" i="1"/>
  <c r="H2003" i="1"/>
  <c r="I1726" i="1"/>
  <c r="O1727" i="1"/>
  <c r="M1709" i="1"/>
  <c r="G1708" i="1"/>
  <c r="N1707" i="1"/>
  <c r="H1914" i="1"/>
  <c r="N1915" i="1"/>
  <c r="O1886" i="1"/>
  <c r="O1862" i="1"/>
  <c r="K1815" i="1"/>
  <c r="K1792" i="1" s="1"/>
  <c r="K1791" i="1" s="1"/>
  <c r="K1790" i="1" s="1"/>
  <c r="O1815" i="1"/>
  <c r="N1709" i="1"/>
  <c r="I2122" i="1"/>
  <c r="O2123" i="1"/>
  <c r="M1726" i="1"/>
  <c r="G1725" i="1"/>
  <c r="M1725" i="1" s="1"/>
  <c r="N1708" i="1"/>
  <c r="N1697" i="1"/>
  <c r="H1696" i="1"/>
  <c r="N1696" i="1" s="1"/>
  <c r="G1477" i="1"/>
  <c r="N1797" i="1"/>
  <c r="H1792" i="1"/>
  <c r="O1679" i="1"/>
  <c r="I1678" i="1"/>
  <c r="I1434" i="1"/>
  <c r="O1434" i="1" s="1"/>
  <c r="O1435" i="1"/>
  <c r="H1754" i="1"/>
  <c r="N1754" i="1" s="1"/>
  <c r="O1652" i="1"/>
  <c r="I1651" i="1"/>
  <c r="M1545" i="1"/>
  <c r="G1541" i="1"/>
  <c r="M1532" i="1"/>
  <c r="G1531" i="1"/>
  <c r="M1531" i="1" s="1"/>
  <c r="N1473" i="1"/>
  <c r="O1612" i="1"/>
  <c r="L1575" i="1"/>
  <c r="O1487" i="1"/>
  <c r="I1486" i="1"/>
  <c r="O1459" i="1"/>
  <c r="I1458" i="1"/>
  <c r="N1443" i="1"/>
  <c r="H1442" i="1"/>
  <c r="O1428" i="1"/>
  <c r="I1427" i="1"/>
  <c r="M1394" i="1"/>
  <c r="G1393" i="1"/>
  <c r="N1375" i="1"/>
  <c r="H1374" i="1"/>
  <c r="N1355" i="1"/>
  <c r="H1354" i="1"/>
  <c r="N1354" i="1" s="1"/>
  <c r="M1339" i="1"/>
  <c r="G1338" i="1"/>
  <c r="O1327" i="1"/>
  <c r="I1326" i="1"/>
  <c r="N1295" i="1"/>
  <c r="H1294" i="1"/>
  <c r="O1275" i="1"/>
  <c r="I1274" i="1"/>
  <c r="N1257" i="1"/>
  <c r="H1256" i="1"/>
  <c r="I1510" i="1"/>
  <c r="O1510" i="1" s="1"/>
  <c r="O1511" i="1"/>
  <c r="I1361" i="1"/>
  <c r="O1362" i="1"/>
  <c r="I1345" i="1"/>
  <c r="O1346" i="1"/>
  <c r="N1309" i="1"/>
  <c r="H1308" i="1"/>
  <c r="I1256" i="1"/>
  <c r="O1257" i="1"/>
  <c r="M1198" i="1"/>
  <c r="G1197" i="1"/>
  <c r="M1197" i="1" s="1"/>
  <c r="O1190" i="1"/>
  <c r="I1189" i="1"/>
  <c r="O1165" i="1"/>
  <c r="I1164" i="1"/>
  <c r="N1143" i="1"/>
  <c r="H1142" i="1"/>
  <c r="N992" i="1"/>
  <c r="H991" i="1"/>
  <c r="N991" i="1" s="1"/>
  <c r="M1414" i="1"/>
  <c r="G1413" i="1"/>
  <c r="N1394" i="1"/>
  <c r="H1393" i="1"/>
  <c r="G1317" i="1"/>
  <c r="M1318" i="1"/>
  <c r="N1250" i="1"/>
  <c r="H1249" i="1"/>
  <c r="N1232" i="1"/>
  <c r="H1231" i="1"/>
  <c r="N1170" i="1"/>
  <c r="H1169" i="1"/>
  <c r="N1169" i="1" s="1"/>
  <c r="H1155" i="1"/>
  <c r="N1156" i="1"/>
  <c r="O1142" i="1"/>
  <c r="I1141" i="1"/>
  <c r="O1141" i="1" s="1"/>
  <c r="O1937" i="1"/>
  <c r="I1473" i="1"/>
  <c r="O1474" i="1"/>
  <c r="I1402" i="1"/>
  <c r="O1403" i="1"/>
  <c r="N1381" i="1"/>
  <c r="H1380" i="1"/>
  <c r="M1345" i="1"/>
  <c r="G1344" i="1"/>
  <c r="O1295" i="1"/>
  <c r="I1294" i="1"/>
  <c r="O1276" i="1"/>
  <c r="G1255" i="1"/>
  <c r="M1256" i="1"/>
  <c r="O1249" i="1"/>
  <c r="I1248" i="1"/>
  <c r="O1242" i="1"/>
  <c r="I1241" i="1"/>
  <c r="O1241" i="1" s="1"/>
  <c r="M1232" i="1"/>
  <c r="G1231" i="1"/>
  <c r="O1157" i="1"/>
  <c r="I1156" i="1"/>
  <c r="M1149" i="1"/>
  <c r="G1148" i="1"/>
  <c r="N1123" i="1"/>
  <c r="H1122" i="1"/>
  <c r="N1122" i="1" s="1"/>
  <c r="N1107" i="1"/>
  <c r="H1106" i="1"/>
  <c r="M1043" i="1"/>
  <c r="G1042" i="1"/>
  <c r="M1042" i="1" s="1"/>
  <c r="N969" i="1"/>
  <c r="H968" i="1"/>
  <c r="M925" i="1"/>
  <c r="G924" i="1"/>
  <c r="N1376" i="1"/>
  <c r="O1150" i="1"/>
  <c r="I1149" i="1"/>
  <c r="N1131" i="1"/>
  <c r="H1130" i="1"/>
  <c r="H1078" i="1"/>
  <c r="N1079" i="1"/>
  <c r="O1070" i="1"/>
  <c r="I1069" i="1"/>
  <c r="I1021" i="1"/>
  <c r="O1022" i="1"/>
  <c r="N975" i="1"/>
  <c r="H974" i="1"/>
  <c r="M974" i="1"/>
  <c r="M840" i="1"/>
  <c r="G839" i="1"/>
  <c r="O1123" i="1"/>
  <c r="I1122" i="1"/>
  <c r="O1122" i="1" s="1"/>
  <c r="G1116" i="1"/>
  <c r="M1116" i="1" s="1"/>
  <c r="M1117" i="1"/>
  <c r="M1057" i="1"/>
  <c r="G1056" i="1"/>
  <c r="O1037" i="1"/>
  <c r="I1036" i="1"/>
  <c r="N970" i="1"/>
  <c r="M959" i="1"/>
  <c r="N840" i="1"/>
  <c r="O816" i="1"/>
  <c r="I815" i="1"/>
  <c r="O1504" i="1"/>
  <c r="I1503" i="1"/>
  <c r="K1281" i="1"/>
  <c r="K1280" i="1" s="1"/>
  <c r="K1279" i="1" s="1"/>
  <c r="O1268" i="1"/>
  <c r="I1267" i="1"/>
  <c r="M1138" i="1"/>
  <c r="G1137" i="1"/>
  <c r="N1117" i="1"/>
  <c r="M1108" i="1"/>
  <c r="G1107" i="1"/>
  <c r="M1099" i="1"/>
  <c r="G1098" i="1"/>
  <c r="I1088" i="1"/>
  <c r="O1089" i="1"/>
  <c r="M958" i="1"/>
  <c r="O832" i="1"/>
  <c r="I831" i="1"/>
  <c r="O777" i="1"/>
  <c r="I776" i="1"/>
  <c r="O762" i="1"/>
  <c r="I761" i="1"/>
  <c r="O761" i="1" s="1"/>
  <c r="M747" i="1"/>
  <c r="G746" i="1"/>
  <c r="N732" i="1"/>
  <c r="H731" i="1"/>
  <c r="N731" i="1" s="1"/>
  <c r="M710" i="1"/>
  <c r="G709" i="1"/>
  <c r="M668" i="1"/>
  <c r="G667" i="1"/>
  <c r="M655" i="1"/>
  <c r="G654" i="1"/>
  <c r="M635" i="1"/>
  <c r="G634" i="1"/>
  <c r="M634" i="1" s="1"/>
  <c r="O625" i="1"/>
  <c r="I624" i="1"/>
  <c r="N607" i="1"/>
  <c r="H606" i="1"/>
  <c r="I1645" i="1"/>
  <c r="O1646" i="1"/>
  <c r="N1177" i="1"/>
  <c r="H1176" i="1"/>
  <c r="N1108" i="1"/>
  <c r="M1079" i="1"/>
  <c r="G1078" i="1"/>
  <c r="M802" i="1"/>
  <c r="G801" i="1"/>
  <c r="M801" i="1" s="1"/>
  <c r="O781" i="1"/>
  <c r="I780" i="1"/>
  <c r="O780" i="1" s="1"/>
  <c r="M728" i="1"/>
  <c r="N688" i="1"/>
  <c r="H687" i="1"/>
  <c r="N687" i="1" s="1"/>
  <c r="N562" i="1"/>
  <c r="H561" i="1"/>
  <c r="O537" i="1"/>
  <c r="I536" i="1"/>
  <c r="H830" i="1"/>
  <c r="N831" i="1"/>
  <c r="N776" i="1"/>
  <c r="H775" i="1"/>
  <c r="M751" i="1"/>
  <c r="G750" i="1"/>
  <c r="M750" i="1" s="1"/>
  <c r="O642" i="1"/>
  <c r="H612" i="1"/>
  <c r="N613" i="1"/>
  <c r="N899" i="1"/>
  <c r="H898" i="1"/>
  <c r="M733" i="1"/>
  <c r="G732" i="1"/>
  <c r="M695" i="1"/>
  <c r="G694" i="1"/>
  <c r="N668" i="1"/>
  <c r="H667" i="1"/>
  <c r="L623" i="1"/>
  <c r="L622" i="1" s="1"/>
  <c r="O626" i="1"/>
  <c r="P921" i="1"/>
  <c r="O756" i="1"/>
  <c r="N738" i="1"/>
  <c r="H737" i="1"/>
  <c r="L680" i="1"/>
  <c r="L679" i="1" s="1"/>
  <c r="L678" i="1" s="1"/>
  <c r="O683" i="1"/>
  <c r="M619" i="1"/>
  <c r="G618" i="1"/>
  <c r="M589" i="1"/>
  <c r="G588" i="1"/>
  <c r="O573" i="1"/>
  <c r="I572" i="1"/>
  <c r="O562" i="1"/>
  <c r="I561" i="1"/>
  <c r="N538" i="1"/>
  <c r="H537" i="1"/>
  <c r="L557" i="1"/>
  <c r="M233" i="1"/>
  <c r="G232" i="1"/>
  <c r="M232" i="1" s="1"/>
  <c r="G521" i="1"/>
  <c r="I499" i="1"/>
  <c r="O506" i="1"/>
  <c r="L316" i="1"/>
  <c r="L315" i="1" s="1"/>
  <c r="M396" i="1"/>
  <c r="G395" i="1"/>
  <c r="M395" i="1" s="1"/>
  <c r="O361" i="1"/>
  <c r="I360" i="1"/>
  <c r="O360" i="1" s="1"/>
  <c r="N349" i="1"/>
  <c r="H348" i="1"/>
  <c r="N348" i="1" s="1"/>
  <c r="J319" i="1"/>
  <c r="J318" i="1" s="1"/>
  <c r="J317" i="1" s="1"/>
  <c r="M300" i="1"/>
  <c r="G299" i="1"/>
  <c r="N261" i="1"/>
  <c r="H260" i="1"/>
  <c r="G443" i="1"/>
  <c r="O409" i="1"/>
  <c r="I397" i="1"/>
  <c r="O357" i="1"/>
  <c r="I356" i="1"/>
  <c r="O348" i="1"/>
  <c r="M325" i="1"/>
  <c r="G320" i="1"/>
  <c r="O209" i="1"/>
  <c r="I208" i="1"/>
  <c r="N46" i="1"/>
  <c r="H45" i="1"/>
  <c r="N45" i="1" s="1"/>
  <c r="N353" i="1"/>
  <c r="M456" i="1"/>
  <c r="M59" i="1"/>
  <c r="G58" i="1"/>
  <c r="O46" i="1"/>
  <c r="I45" i="1"/>
  <c r="O45" i="1" s="1"/>
  <c r="K1705" i="1" l="1"/>
  <c r="O208" i="1"/>
  <c r="I207" i="1"/>
  <c r="I347" i="1"/>
  <c r="O347" i="1" s="1"/>
  <c r="O356" i="1"/>
  <c r="M443" i="1"/>
  <c r="G442" i="1"/>
  <c r="M442" i="1" s="1"/>
  <c r="N561" i="1"/>
  <c r="H560" i="1"/>
  <c r="N1176" i="1"/>
  <c r="H1175" i="1"/>
  <c r="N606" i="1"/>
  <c r="M667" i="1"/>
  <c r="G666" i="1"/>
  <c r="O831" i="1"/>
  <c r="I830" i="1"/>
  <c r="O1088" i="1"/>
  <c r="I1087" i="1"/>
  <c r="O1267" i="1"/>
  <c r="I1266" i="1"/>
  <c r="M1056" i="1"/>
  <c r="G1055" i="1"/>
  <c r="I1015" i="1"/>
  <c r="O1021" i="1"/>
  <c r="N1078" i="1"/>
  <c r="H1077" i="1"/>
  <c r="N1077" i="1" s="1"/>
  <c r="N968" i="1"/>
  <c r="N1106" i="1"/>
  <c r="M1148" i="1"/>
  <c r="G1147" i="1"/>
  <c r="M1231" i="1"/>
  <c r="G1230" i="1"/>
  <c r="M1230" i="1" s="1"/>
  <c r="O1248" i="1"/>
  <c r="I1247" i="1"/>
  <c r="M1344" i="1"/>
  <c r="G1343" i="1"/>
  <c r="N1155" i="1"/>
  <c r="H1154" i="1"/>
  <c r="M1317" i="1"/>
  <c r="G1316" i="1"/>
  <c r="M1316" i="1" s="1"/>
  <c r="O1256" i="1"/>
  <c r="I1255" i="1"/>
  <c r="O1345" i="1"/>
  <c r="I1344" i="1"/>
  <c r="O1651" i="1"/>
  <c r="I1650" i="1"/>
  <c r="N1914" i="1"/>
  <c r="H1913" i="1"/>
  <c r="O1956" i="1"/>
  <c r="I1955" i="1"/>
  <c r="M2192" i="1"/>
  <c r="G2191" i="1"/>
  <c r="O2110" i="1"/>
  <c r="I2109" i="1"/>
  <c r="O2109" i="1" s="1"/>
  <c r="N2219" i="1"/>
  <c r="H2218" i="1"/>
  <c r="O2199" i="1"/>
  <c r="I2198" i="1"/>
  <c r="O2219" i="1"/>
  <c r="I2218" i="1"/>
  <c r="O2395" i="1"/>
  <c r="O2256" i="1"/>
  <c r="I2255" i="1"/>
  <c r="H199" i="1"/>
  <c r="N199" i="1" s="1"/>
  <c r="N212" i="1"/>
  <c r="N521" i="1"/>
  <c r="H520" i="1"/>
  <c r="O300" i="1"/>
  <c r="I299" i="1"/>
  <c r="O342" i="1"/>
  <c r="O422" i="1"/>
  <c r="I421" i="1"/>
  <c r="O421" i="1" s="1"/>
  <c r="M497" i="1"/>
  <c r="M513" i="1"/>
  <c r="G512" i="1"/>
  <c r="M512" i="1" s="1"/>
  <c r="O233" i="1"/>
  <c r="I232" i="1"/>
  <c r="O232" i="1" s="1"/>
  <c r="N924" i="1"/>
  <c r="H923" i="1"/>
  <c r="N923" i="1" s="1"/>
  <c r="I866" i="1"/>
  <c r="O872" i="1"/>
  <c r="O648" i="1"/>
  <c r="I647" i="1"/>
  <c r="O890" i="1"/>
  <c r="I889" i="1"/>
  <c r="O1282" i="1"/>
  <c r="I1281" i="1"/>
  <c r="O1281" i="1" s="1"/>
  <c r="O1219" i="1"/>
  <c r="I1218" i="1"/>
  <c r="M936" i="1"/>
  <c r="G935" i="1"/>
  <c r="O1043" i="1"/>
  <c r="I1042" i="1"/>
  <c r="O1042" i="1" s="1"/>
  <c r="O1129" i="1"/>
  <c r="I1128" i="1"/>
  <c r="N1327" i="1"/>
  <c r="H1326" i="1"/>
  <c r="O1414" i="1"/>
  <c r="I1413" i="1"/>
  <c r="M1557" i="1"/>
  <c r="G1556" i="1"/>
  <c r="M1556" i="1" s="1"/>
  <c r="O1610" i="1"/>
  <c r="I1609" i="1"/>
  <c r="N1479" i="1"/>
  <c r="H1478" i="1"/>
  <c r="N1570" i="1"/>
  <c r="H1569" i="1"/>
  <c r="M1472" i="1"/>
  <c r="G1471" i="1"/>
  <c r="N1670" i="1"/>
  <c r="H1669" i="1"/>
  <c r="N1669" i="1" s="1"/>
  <c r="M1867" i="1"/>
  <c r="G1866" i="1"/>
  <c r="M1866" i="1" s="1"/>
  <c r="N2075" i="1"/>
  <c r="H2074" i="1"/>
  <c r="O1845" i="1"/>
  <c r="I1844" i="1"/>
  <c r="H1922" i="1"/>
  <c r="O2074" i="1"/>
  <c r="I2073" i="1"/>
  <c r="M2003" i="1"/>
  <c r="G2002" i="1"/>
  <c r="M2002" i="1" s="1"/>
  <c r="N2057" i="1"/>
  <c r="H2056" i="1"/>
  <c r="N2228" i="1"/>
  <c r="H2227" i="1"/>
  <c r="G2267" i="1"/>
  <c r="M2274" i="1"/>
  <c r="M2198" i="1"/>
  <c r="G2197" i="1"/>
  <c r="M2262" i="1"/>
  <c r="G2261" i="1"/>
  <c r="M2261" i="1" s="1"/>
  <c r="M2310" i="1"/>
  <c r="G2309" i="1"/>
  <c r="M2396" i="1"/>
  <c r="G2395" i="1"/>
  <c r="M2406" i="1"/>
  <c r="G2405" i="1"/>
  <c r="H44" i="1"/>
  <c r="N52" i="1"/>
  <c r="O14" i="1"/>
  <c r="I13" i="1"/>
  <c r="O53" i="1"/>
  <c r="I52" i="1"/>
  <c r="M260" i="1"/>
  <c r="G259" i="1"/>
  <c r="M423" i="1"/>
  <c r="G422" i="1"/>
  <c r="O320" i="1"/>
  <c r="I319" i="1"/>
  <c r="M106" i="1"/>
  <c r="G99" i="1"/>
  <c r="M99" i="1" s="1"/>
  <c r="M573" i="1"/>
  <c r="G572" i="1"/>
  <c r="O769" i="1"/>
  <c r="I768" i="1"/>
  <c r="N1016" i="1"/>
  <c r="H1015" i="1"/>
  <c r="N849" i="1"/>
  <c r="H848" i="1"/>
  <c r="M1123" i="1"/>
  <c r="G1122" i="1"/>
  <c r="M1122" i="1" s="1"/>
  <c r="O916" i="1"/>
  <c r="I915" i="1"/>
  <c r="M1163" i="1"/>
  <c r="G1162" i="1"/>
  <c r="M1162" i="1" s="1"/>
  <c r="N903" i="1"/>
  <c r="H902" i="1"/>
  <c r="N902" i="1" s="1"/>
  <c r="M1029" i="1"/>
  <c r="G1028" i="1"/>
  <c r="M1112" i="1"/>
  <c r="G1111" i="1"/>
  <c r="M1111" i="1" s="1"/>
  <c r="M1155" i="1"/>
  <c r="G1154" i="1"/>
  <c r="M1249" i="1"/>
  <c r="G1248" i="1"/>
  <c r="N1414" i="1"/>
  <c r="H1413" i="1"/>
  <c r="N1164" i="1"/>
  <c r="H1163" i="1"/>
  <c r="M1401" i="1"/>
  <c r="G1400" i="1"/>
  <c r="M1400" i="1" s="1"/>
  <c r="N1136" i="1"/>
  <c r="H1135" i="1"/>
  <c r="O1558" i="1"/>
  <c r="I1557" i="1"/>
  <c r="N1861" i="1"/>
  <c r="H1860" i="1"/>
  <c r="M1797" i="1"/>
  <c r="G1792" i="1"/>
  <c r="M2016" i="1"/>
  <c r="G2015" i="1"/>
  <c r="O2128" i="1"/>
  <c r="I2127" i="1"/>
  <c r="O2091" i="1"/>
  <c r="I2090" i="1"/>
  <c r="N2186" i="1"/>
  <c r="H2185" i="1"/>
  <c r="N2185" i="1" s="1"/>
  <c r="M2143" i="1"/>
  <c r="G2142" i="1"/>
  <c r="M2142" i="1" s="1"/>
  <c r="O2311" i="1"/>
  <c r="I2310" i="1"/>
  <c r="N38" i="1"/>
  <c r="H37" i="1"/>
  <c r="M207" i="1"/>
  <c r="G199" i="1"/>
  <c r="G347" i="1"/>
  <c r="M347" i="1" s="1"/>
  <c r="N438" i="1"/>
  <c r="H437" i="1"/>
  <c r="N437" i="1" s="1"/>
  <c r="N71" i="1"/>
  <c r="H70" i="1"/>
  <c r="N70" i="1" s="1"/>
  <c r="M311" i="1"/>
  <c r="G310" i="1"/>
  <c r="N442" i="1"/>
  <c r="O521" i="1"/>
  <c r="I520" i="1"/>
  <c r="M917" i="1"/>
  <c r="G916" i="1"/>
  <c r="M607" i="1"/>
  <c r="G606" i="1"/>
  <c r="N654" i="1"/>
  <c r="H653" i="1"/>
  <c r="O717" i="1"/>
  <c r="I716" i="1"/>
  <c r="O716" i="1" s="1"/>
  <c r="M1087" i="1"/>
  <c r="G1086" i="1"/>
  <c r="M1086" i="1" s="1"/>
  <c r="O979" i="1"/>
  <c r="I978" i="1"/>
  <c r="O978" i="1" s="1"/>
  <c r="N1029" i="1"/>
  <c r="H1028" i="1"/>
  <c r="H1086" i="1"/>
  <c r="N1092" i="1"/>
  <c r="O951" i="1"/>
  <c r="I950" i="1"/>
  <c r="N1036" i="1"/>
  <c r="H1035" i="1"/>
  <c r="O1176" i="1"/>
  <c r="I1175" i="1"/>
  <c r="N1218" i="1"/>
  <c r="H1217" i="1"/>
  <c r="M1213" i="1"/>
  <c r="G1212" i="1"/>
  <c r="M1212" i="1" s="1"/>
  <c r="N1579" i="1"/>
  <c r="H1578" i="1"/>
  <c r="M1651" i="1"/>
  <c r="G1650" i="1"/>
  <c r="M1487" i="1"/>
  <c r="G1486" i="1"/>
  <c r="N1844" i="1"/>
  <c r="H1843" i="1"/>
  <c r="N1843" i="1" s="1"/>
  <c r="N1644" i="1"/>
  <c r="H1643" i="1"/>
  <c r="O2064" i="1"/>
  <c r="I2063" i="1"/>
  <c r="M2091" i="1"/>
  <c r="G2090" i="1"/>
  <c r="M1996" i="1"/>
  <c r="G1995" i="1"/>
  <c r="M1995" i="1" s="1"/>
  <c r="N1957" i="1"/>
  <c r="M2075" i="1"/>
  <c r="G2074" i="1"/>
  <c r="M2370" i="1"/>
  <c r="G2369" i="1"/>
  <c r="M2369" i="1" s="1"/>
  <c r="O2391" i="1"/>
  <c r="I2390" i="1"/>
  <c r="O2390" i="1" s="1"/>
  <c r="K2267" i="1"/>
  <c r="K2266" i="1" s="1"/>
  <c r="K2225" i="1" s="1"/>
  <c r="K2215" i="1" s="1"/>
  <c r="N260" i="1"/>
  <c r="H259" i="1"/>
  <c r="O561" i="1"/>
  <c r="I560" i="1"/>
  <c r="M588" i="1"/>
  <c r="G587" i="1"/>
  <c r="N667" i="1"/>
  <c r="H666" i="1"/>
  <c r="M732" i="1"/>
  <c r="G731" i="1"/>
  <c r="M731" i="1" s="1"/>
  <c r="N830" i="1"/>
  <c r="H829" i="1"/>
  <c r="M1078" i="1"/>
  <c r="G1077" i="1"/>
  <c r="M1077" i="1" s="1"/>
  <c r="M1098" i="1"/>
  <c r="G1097" i="1"/>
  <c r="O815" i="1"/>
  <c r="I814" i="1"/>
  <c r="N974" i="1"/>
  <c r="H973" i="1"/>
  <c r="N973" i="1" s="1"/>
  <c r="O1069" i="1"/>
  <c r="I1068" i="1"/>
  <c r="N1130" i="1"/>
  <c r="H1129" i="1"/>
  <c r="O1294" i="1"/>
  <c r="I1293" i="1"/>
  <c r="O1402" i="1"/>
  <c r="I1401" i="1"/>
  <c r="N1249" i="1"/>
  <c r="H1248" i="1"/>
  <c r="N1393" i="1"/>
  <c r="H1392" i="1"/>
  <c r="O1164" i="1"/>
  <c r="I1163" i="1"/>
  <c r="N1308" i="1"/>
  <c r="H1307" i="1"/>
  <c r="N1256" i="1"/>
  <c r="H1255" i="1"/>
  <c r="N1294" i="1"/>
  <c r="H1293" i="1"/>
  <c r="M1338" i="1"/>
  <c r="G1337" i="1"/>
  <c r="N1374" i="1"/>
  <c r="O1427" i="1"/>
  <c r="I1426" i="1"/>
  <c r="O1458" i="1"/>
  <c r="I1452" i="1"/>
  <c r="O1678" i="1"/>
  <c r="I1677" i="1"/>
  <c r="O2122" i="1"/>
  <c r="I2121" i="1"/>
  <c r="O2121" i="1" s="1"/>
  <c r="O1726" i="1"/>
  <c r="I1725" i="1"/>
  <c r="O1725" i="1" s="1"/>
  <c r="M1844" i="1"/>
  <c r="G1843" i="1"/>
  <c r="M1843" i="1" s="1"/>
  <c r="O1935" i="1"/>
  <c r="I1934" i="1"/>
  <c r="O1934" i="1" s="1"/>
  <c r="N2016" i="1"/>
  <c r="H2015" i="1"/>
  <c r="M2300" i="1"/>
  <c r="G2299" i="1"/>
  <c r="O2382" i="1"/>
  <c r="I2381" i="1"/>
  <c r="H2389" i="1"/>
  <c r="N2389" i="1" s="1"/>
  <c r="N2395" i="1"/>
  <c r="K316" i="1"/>
  <c r="K315" i="1" s="1"/>
  <c r="O589" i="1"/>
  <c r="I588" i="1"/>
  <c r="O674" i="1"/>
  <c r="I673" i="1"/>
  <c r="O903" i="1"/>
  <c r="I902" i="1"/>
  <c r="M1268" i="1"/>
  <c r="G1267" i="1"/>
  <c r="N674" i="1"/>
  <c r="H673" i="1"/>
  <c r="N717" i="1"/>
  <c r="H716" i="1"/>
  <c r="N716" i="1" s="1"/>
  <c r="N751" i="1"/>
  <c r="H750" i="1"/>
  <c r="N750" i="1" s="1"/>
  <c r="O992" i="1"/>
  <c r="I991" i="1"/>
  <c r="M969" i="1"/>
  <c r="G968" i="1"/>
  <c r="N1651" i="1"/>
  <c r="H1650" i="1"/>
  <c r="O1198" i="1"/>
  <c r="I1197" i="1"/>
  <c r="O1197" i="1" s="1"/>
  <c r="N1225" i="1"/>
  <c r="N1338" i="1"/>
  <c r="H1337" i="1"/>
  <c r="M1226" i="1"/>
  <c r="G1225" i="1"/>
  <c r="M1504" i="1"/>
  <c r="M1785" i="1"/>
  <c r="G1724" i="1"/>
  <c r="M1275" i="1"/>
  <c r="G1274" i="1"/>
  <c r="M1327" i="1"/>
  <c r="G1326" i="1"/>
  <c r="N1361" i="1"/>
  <c r="H1360" i="1"/>
  <c r="N1360" i="1" s="1"/>
  <c r="O1394" i="1"/>
  <c r="I1393" i="1"/>
  <c r="M1511" i="1"/>
  <c r="G1510" i="1"/>
  <c r="M1510" i="1" s="1"/>
  <c r="G1524" i="1"/>
  <c r="O1698" i="1"/>
  <c r="I1697" i="1"/>
  <c r="M2343" i="1"/>
  <c r="G2342" i="1"/>
  <c r="M343" i="1"/>
  <c r="G342" i="1"/>
  <c r="N682" i="1"/>
  <c r="H681" i="1"/>
  <c r="N625" i="1"/>
  <c r="H624" i="1"/>
  <c r="N630" i="1"/>
  <c r="H629" i="1"/>
  <c r="N629" i="1" s="1"/>
  <c r="N695" i="1"/>
  <c r="H694" i="1"/>
  <c r="O738" i="1"/>
  <c r="I737" i="1"/>
  <c r="O787" i="1"/>
  <c r="I786" i="1"/>
  <c r="M1283" i="1"/>
  <c r="G1282" i="1"/>
  <c r="H936" i="1"/>
  <c r="N937" i="1"/>
  <c r="M980" i="1"/>
  <c r="G979" i="1"/>
  <c r="M1035" i="1"/>
  <c r="G1034" i="1"/>
  <c r="O1136" i="1"/>
  <c r="I1135" i="1"/>
  <c r="M1295" i="1"/>
  <c r="G1294" i="1"/>
  <c r="O1261" i="1"/>
  <c r="I1260" i="1"/>
  <c r="O1260" i="1" s="1"/>
  <c r="O1309" i="1"/>
  <c r="I1308" i="1"/>
  <c r="M1380" i="1"/>
  <c r="G1379" i="1"/>
  <c r="M1379" i="1" s="1"/>
  <c r="J1478" i="1"/>
  <c r="M1479" i="1"/>
  <c r="O1979" i="1"/>
  <c r="I1978" i="1"/>
  <c r="M1678" i="1"/>
  <c r="G1677" i="1"/>
  <c r="I2001" i="1"/>
  <c r="O2015" i="1"/>
  <c r="N2192" i="1"/>
  <c r="H2191" i="1"/>
  <c r="M2255" i="1"/>
  <c r="N2342" i="1"/>
  <c r="H2341" i="1"/>
  <c r="N2341" i="1" s="1"/>
  <c r="M360" i="1"/>
  <c r="N443" i="1"/>
  <c r="M560" i="1"/>
  <c r="G559" i="1"/>
  <c r="M559" i="1" s="1"/>
  <c r="M673" i="1"/>
  <c r="G672" i="1"/>
  <c r="O751" i="1"/>
  <c r="I750" i="1"/>
  <c r="O750" i="1" s="1"/>
  <c r="N909" i="1"/>
  <c r="H908" i="1"/>
  <c r="N1056" i="1"/>
  <c r="H1055" i="1"/>
  <c r="O597" i="1"/>
  <c r="I596" i="1"/>
  <c r="O596" i="1" s="1"/>
  <c r="N648" i="1"/>
  <c r="H647" i="1"/>
  <c r="M682" i="1"/>
  <c r="G681" i="1"/>
  <c r="O727" i="1"/>
  <c r="I726" i="1"/>
  <c r="M788" i="1"/>
  <c r="G787" i="1"/>
  <c r="N860" i="1"/>
  <c r="H859" i="1"/>
  <c r="J921" i="1"/>
  <c r="O1099" i="1"/>
  <c r="I1098" i="1"/>
  <c r="O968" i="1"/>
  <c r="I967" i="1"/>
  <c r="M1375" i="1"/>
  <c r="G1374" i="1"/>
  <c r="O1225" i="1"/>
  <c r="I1224" i="1"/>
  <c r="N1267" i="1"/>
  <c r="H1266" i="1"/>
  <c r="O1337" i="1"/>
  <c r="I1336" i="1"/>
  <c r="O1368" i="1"/>
  <c r="I1367" i="1"/>
  <c r="N1466" i="1"/>
  <c r="H1465" i="1"/>
  <c r="O1670" i="1"/>
  <c r="I1669" i="1"/>
  <c r="O1669" i="1" s="1"/>
  <c r="N1496" i="1"/>
  <c r="H1495" i="1"/>
  <c r="M1923" i="1"/>
  <c r="G1922" i="1"/>
  <c r="N1471" i="1"/>
  <c r="H1470" i="1"/>
  <c r="N1470" i="1" s="1"/>
  <c r="M1699" i="1"/>
  <c r="G1698" i="1"/>
  <c r="O1943" i="1"/>
  <c r="I1942" i="1"/>
  <c r="O1860" i="1"/>
  <c r="I1859" i="1"/>
  <c r="O1913" i="1"/>
  <c r="I1912" i="1"/>
  <c r="O1912" i="1" s="1"/>
  <c r="M1949" i="1"/>
  <c r="G1948" i="1"/>
  <c r="M2128" i="1"/>
  <c r="G2127" i="1"/>
  <c r="N2143" i="1"/>
  <c r="H2142" i="1"/>
  <c r="N2142" i="1" s="1"/>
  <c r="N2299" i="1"/>
  <c r="H2298" i="1"/>
  <c r="N2298" i="1" s="1"/>
  <c r="N2323" i="1"/>
  <c r="H2322" i="1"/>
  <c r="N2255" i="1"/>
  <c r="H2254" i="1"/>
  <c r="N2254" i="1" s="1"/>
  <c r="N2350" i="1"/>
  <c r="H2349" i="1"/>
  <c r="M58" i="1"/>
  <c r="G57" i="1"/>
  <c r="M57" i="1" s="1"/>
  <c r="O499" i="1"/>
  <c r="I498" i="1"/>
  <c r="N612" i="1"/>
  <c r="H611" i="1"/>
  <c r="N611" i="1" s="1"/>
  <c r="N775" i="1"/>
  <c r="H774" i="1"/>
  <c r="O536" i="1"/>
  <c r="I535" i="1"/>
  <c r="O624" i="1"/>
  <c r="M654" i="1"/>
  <c r="M709" i="1"/>
  <c r="G708" i="1"/>
  <c r="M746" i="1"/>
  <c r="G745" i="1"/>
  <c r="O776" i="1"/>
  <c r="I775" i="1"/>
  <c r="M1137" i="1"/>
  <c r="G1136" i="1"/>
  <c r="O1036" i="1"/>
  <c r="I1035" i="1"/>
  <c r="M839" i="1"/>
  <c r="G838" i="1"/>
  <c r="M924" i="1"/>
  <c r="G923" i="1"/>
  <c r="M923" i="1" s="1"/>
  <c r="O1156" i="1"/>
  <c r="I1155" i="1"/>
  <c r="N1380" i="1"/>
  <c r="H1379" i="1"/>
  <c r="N1379" i="1" s="1"/>
  <c r="O1361" i="1"/>
  <c r="I1360" i="1"/>
  <c r="O1360" i="1" s="1"/>
  <c r="G1540" i="1"/>
  <c r="M1541" i="1"/>
  <c r="M1708" i="1"/>
  <c r="G1707" i="1"/>
  <c r="N2003" i="1"/>
  <c r="H2002" i="1"/>
  <c r="N2002" i="1" s="1"/>
  <c r="N2205" i="1"/>
  <c r="H2204" i="1"/>
  <c r="N2128" i="1"/>
  <c r="H2127" i="1"/>
  <c r="O2186" i="1"/>
  <c r="I2185" i="1"/>
  <c r="O2185" i="1" s="1"/>
  <c r="M2211" i="1"/>
  <c r="G2210" i="1"/>
  <c r="N2407" i="1"/>
  <c r="H2406" i="1"/>
  <c r="M2332" i="1"/>
  <c r="G2331" i="1"/>
  <c r="M2331" i="1" s="1"/>
  <c r="M46" i="1"/>
  <c r="G45" i="1"/>
  <c r="M45" i="1" s="1"/>
  <c r="M52" i="1"/>
  <c r="O443" i="1"/>
  <c r="I442" i="1"/>
  <c r="O442" i="1" s="1"/>
  <c r="O260" i="1"/>
  <c r="I259" i="1"/>
  <c r="N320" i="1"/>
  <c r="H319" i="1"/>
  <c r="H347" i="1"/>
  <c r="N347" i="1" s="1"/>
  <c r="N77" i="1"/>
  <c r="H76" i="1"/>
  <c r="N76" i="1" s="1"/>
  <c r="N544" i="1"/>
  <c r="H543" i="1"/>
  <c r="N543" i="1" s="1"/>
  <c r="O795" i="1"/>
  <c r="I794" i="1"/>
  <c r="N815" i="1"/>
  <c r="H814" i="1"/>
  <c r="O695" i="1"/>
  <c r="I694" i="1"/>
  <c r="O937" i="1"/>
  <c r="I936" i="1"/>
  <c r="O1010" i="1"/>
  <c r="I1009" i="1"/>
  <c r="O1028" i="1"/>
  <c r="I1027" i="1"/>
  <c r="M1207" i="1"/>
  <c r="G1206" i="1"/>
  <c r="M1206" i="1" s="1"/>
  <c r="O1332" i="1"/>
  <c r="I1331" i="1"/>
  <c r="O1331" i="1" s="1"/>
  <c r="O1579" i="1"/>
  <c r="I1578" i="1"/>
  <c r="M1671" i="1"/>
  <c r="G1670" i="1"/>
  <c r="G1440" i="1"/>
  <c r="M1446" i="1"/>
  <c r="N1558" i="1"/>
  <c r="H1557" i="1"/>
  <c r="O1480" i="1"/>
  <c r="I1479" i="1"/>
  <c r="O1786" i="1"/>
  <c r="I1785" i="1"/>
  <c r="O2191" i="1"/>
  <c r="N1868" i="1"/>
  <c r="H1867" i="1"/>
  <c r="M1936" i="1"/>
  <c r="G1935" i="1"/>
  <c r="M2064" i="1"/>
  <c r="G2063" i="1"/>
  <c r="N2210" i="1"/>
  <c r="H2209" i="1"/>
  <c r="N2209" i="1" s="1"/>
  <c r="N1979" i="1"/>
  <c r="H1978" i="1"/>
  <c r="N2090" i="1"/>
  <c r="H2089" i="1"/>
  <c r="N2311" i="1"/>
  <c r="H2310" i="1"/>
  <c r="O2274" i="1"/>
  <c r="I2267" i="1"/>
  <c r="N2332" i="1"/>
  <c r="H2331" i="1"/>
  <c r="N2331" i="1" s="1"/>
  <c r="N2371" i="1"/>
  <c r="H2370" i="1"/>
  <c r="M38" i="1"/>
  <c r="G37" i="1"/>
  <c r="N177" i="1"/>
  <c r="H176" i="1"/>
  <c r="O438" i="1"/>
  <c r="I437" i="1"/>
  <c r="O514" i="1"/>
  <c r="I513" i="1"/>
  <c r="O617" i="1"/>
  <c r="I616" i="1"/>
  <c r="M768" i="1"/>
  <c r="G767" i="1"/>
  <c r="N573" i="1"/>
  <c r="H572" i="1"/>
  <c r="M781" i="1"/>
  <c r="G780" i="1"/>
  <c r="M780" i="1" s="1"/>
  <c r="M891" i="1"/>
  <c r="G890" i="1"/>
  <c r="M1070" i="1"/>
  <c r="G1069" i="1"/>
  <c r="N1190" i="1"/>
  <c r="H1189" i="1"/>
  <c r="N951" i="1"/>
  <c r="H950" i="1"/>
  <c r="O1055" i="1"/>
  <c r="I1054" i="1"/>
  <c r="M1130" i="1"/>
  <c r="G1129" i="1"/>
  <c r="N1198" i="1"/>
  <c r="H1197" i="1"/>
  <c r="N1197" i="1" s="1"/>
  <c r="M1242" i="1"/>
  <c r="G1241" i="1"/>
  <c r="M1241" i="1" s="1"/>
  <c r="N1275" i="1"/>
  <c r="H1274" i="1"/>
  <c r="O1387" i="1"/>
  <c r="I1386" i="1"/>
  <c r="N1815" i="1"/>
  <c r="M1190" i="1"/>
  <c r="G1189" i="1"/>
  <c r="N1367" i="1"/>
  <c r="H1366" i="1"/>
  <c r="N1541" i="1"/>
  <c r="H1540" i="1"/>
  <c r="O1532" i="1"/>
  <c r="I1531" i="1"/>
  <c r="O1531" i="1" s="1"/>
  <c r="M1611" i="1"/>
  <c r="G1610" i="1"/>
  <c r="O1707" i="1"/>
  <c r="I1706" i="1"/>
  <c r="O1706" i="1" s="1"/>
  <c r="N1726" i="1"/>
  <c r="H1725" i="1"/>
  <c r="N1725" i="1" s="1"/>
  <c r="N1943" i="1"/>
  <c r="H1942" i="1"/>
  <c r="O2030" i="1"/>
  <c r="I2029" i="1"/>
  <c r="M2115" i="1"/>
  <c r="G2114" i="1"/>
  <c r="M2114" i="1" s="1"/>
  <c r="N2199" i="1"/>
  <c r="H2198" i="1"/>
  <c r="M2187" i="1"/>
  <c r="G2186" i="1"/>
  <c r="M2218" i="1"/>
  <c r="G2217" i="1"/>
  <c r="N15" i="1"/>
  <c r="H14" i="1"/>
  <c r="M15" i="1"/>
  <c r="G14" i="1"/>
  <c r="N342" i="1"/>
  <c r="H341" i="1"/>
  <c r="N341" i="1" s="1"/>
  <c r="N396" i="1"/>
  <c r="H395" i="1"/>
  <c r="N395" i="1" s="1"/>
  <c r="O455" i="1"/>
  <c r="I454" i="1"/>
  <c r="O454" i="1" s="1"/>
  <c r="N433" i="1"/>
  <c r="H432" i="1"/>
  <c r="G847" i="1"/>
  <c r="M853" i="1"/>
  <c r="G629" i="1"/>
  <c r="M629" i="1" s="1"/>
  <c r="M1022" i="1"/>
  <c r="G1021" i="1"/>
  <c r="G991" i="1"/>
  <c r="N867" i="1"/>
  <c r="H866" i="1"/>
  <c r="M1218" i="1"/>
  <c r="G1217" i="1"/>
  <c r="O959" i="1"/>
  <c r="I958" i="1"/>
  <c r="O958" i="1" s="1"/>
  <c r="N1069" i="1"/>
  <c r="H1068" i="1"/>
  <c r="O1208" i="1"/>
  <c r="I1207" i="1"/>
  <c r="N1426" i="1"/>
  <c r="H1425" i="1"/>
  <c r="O1447" i="1"/>
  <c r="I1446" i="1"/>
  <c r="N1611" i="1"/>
  <c r="H1610" i="1"/>
  <c r="M1459" i="1"/>
  <c r="G1458" i="1"/>
  <c r="N1453" i="1"/>
  <c r="H1452" i="1"/>
  <c r="N1525" i="1"/>
  <c r="H1524" i="1"/>
  <c r="N1737" i="1"/>
  <c r="M1980" i="1"/>
  <c r="G1979" i="1"/>
  <c r="N2023" i="1"/>
  <c r="H2022" i="1"/>
  <c r="N2022" i="1" s="1"/>
  <c r="N2030" i="1"/>
  <c r="H2029" i="1"/>
  <c r="O2204" i="1"/>
  <c r="I2203" i="1"/>
  <c r="O2203" i="1" s="1"/>
  <c r="O2407" i="1"/>
  <c r="I2406" i="1"/>
  <c r="M320" i="1"/>
  <c r="G319" i="1"/>
  <c r="O397" i="1"/>
  <c r="I396" i="1"/>
  <c r="M299" i="1"/>
  <c r="G298" i="1"/>
  <c r="M298" i="1" s="1"/>
  <c r="M521" i="1"/>
  <c r="G520" i="1"/>
  <c r="N537" i="1"/>
  <c r="H536" i="1"/>
  <c r="O572" i="1"/>
  <c r="I571" i="1"/>
  <c r="M618" i="1"/>
  <c r="G617" i="1"/>
  <c r="N737" i="1"/>
  <c r="H736" i="1"/>
  <c r="M694" i="1"/>
  <c r="G693" i="1"/>
  <c r="N898" i="1"/>
  <c r="H897" i="1"/>
  <c r="O1645" i="1"/>
  <c r="I1644" i="1"/>
  <c r="M1107" i="1"/>
  <c r="G1106" i="1"/>
  <c r="O1503" i="1"/>
  <c r="I1502" i="1"/>
  <c r="O1149" i="1"/>
  <c r="I1148" i="1"/>
  <c r="M1255" i="1"/>
  <c r="G1254" i="1"/>
  <c r="O1473" i="1"/>
  <c r="I1472" i="1"/>
  <c r="N1231" i="1"/>
  <c r="H1230" i="1"/>
  <c r="N1230" i="1" s="1"/>
  <c r="M1413" i="1"/>
  <c r="G1412" i="1"/>
  <c r="N1142" i="1"/>
  <c r="H1141" i="1"/>
  <c r="N1141" i="1" s="1"/>
  <c r="O1189" i="1"/>
  <c r="I1188" i="1"/>
  <c r="O1274" i="1"/>
  <c r="I1273" i="1"/>
  <c r="O1326" i="1"/>
  <c r="I1325" i="1"/>
  <c r="O1325" i="1" s="1"/>
  <c r="M1393" i="1"/>
  <c r="G1392" i="1"/>
  <c r="N1442" i="1"/>
  <c r="H1441" i="1"/>
  <c r="O1486" i="1"/>
  <c r="I1485" i="1"/>
  <c r="N1792" i="1"/>
  <c r="H1791" i="1"/>
  <c r="O1797" i="1"/>
  <c r="I1792" i="1"/>
  <c r="M1861" i="1"/>
  <c r="G1860" i="1"/>
  <c r="M1914" i="1"/>
  <c r="G1913" i="1"/>
  <c r="O1950" i="1"/>
  <c r="I1949" i="1"/>
  <c r="O2323" i="1"/>
  <c r="I2322" i="1"/>
  <c r="O2349" i="1"/>
  <c r="I2348" i="1"/>
  <c r="N2262" i="1"/>
  <c r="H2261" i="1"/>
  <c r="N2261" i="1" s="1"/>
  <c r="M2322" i="1"/>
  <c r="O2371" i="1"/>
  <c r="I2370" i="1"/>
  <c r="N2383" i="1"/>
  <c r="H2382" i="1"/>
  <c r="N726" i="1"/>
  <c r="H725" i="1"/>
  <c r="N725" i="1" s="1"/>
  <c r="N788" i="1"/>
  <c r="H787" i="1"/>
  <c r="M647" i="1"/>
  <c r="G646" i="1"/>
  <c r="O606" i="1"/>
  <c r="I605" i="1"/>
  <c r="O605" i="1" s="1"/>
  <c r="M537" i="1"/>
  <c r="G536" i="1"/>
  <c r="N589" i="1"/>
  <c r="H588" i="1"/>
  <c r="M625" i="1"/>
  <c r="G624" i="1"/>
  <c r="O655" i="1"/>
  <c r="I654" i="1"/>
  <c r="M737" i="1"/>
  <c r="G736" i="1"/>
  <c r="M762" i="1"/>
  <c r="G761" i="1"/>
  <c r="M761" i="1" s="1"/>
  <c r="N803" i="1"/>
  <c r="H802" i="1"/>
  <c r="O854" i="1"/>
  <c r="I853" i="1"/>
  <c r="N1112" i="1"/>
  <c r="H1111" i="1"/>
  <c r="N1111" i="1" s="1"/>
  <c r="O1374" i="1"/>
  <c r="I1373" i="1"/>
  <c r="G1175" i="1"/>
  <c r="M1176" i="1"/>
  <c r="M1308" i="1"/>
  <c r="G1307" i="1"/>
  <c r="N1345" i="1"/>
  <c r="H1344" i="1"/>
  <c r="N1678" i="1"/>
  <c r="H1677" i="1"/>
  <c r="M1580" i="1"/>
  <c r="G1579" i="1"/>
  <c r="N1949" i="1"/>
  <c r="H1948" i="1"/>
  <c r="L1705" i="1"/>
  <c r="L2423" i="1" s="1"/>
  <c r="M2205" i="1"/>
  <c r="G2204" i="1"/>
  <c r="G431" i="1"/>
  <c r="O310" i="1"/>
  <c r="I309" i="1"/>
  <c r="O630" i="1"/>
  <c r="I629" i="1"/>
  <c r="O629" i="1" s="1"/>
  <c r="N641" i="1"/>
  <c r="H640" i="1"/>
  <c r="N640" i="1" s="1"/>
  <c r="M1644" i="1"/>
  <c r="G1643" i="1"/>
  <c r="M612" i="1"/>
  <c r="G611" i="1"/>
  <c r="M611" i="1" s="1"/>
  <c r="M641" i="1"/>
  <c r="G640" i="1"/>
  <c r="M640" i="1" s="1"/>
  <c r="O681" i="1"/>
  <c r="I680" i="1"/>
  <c r="O680" i="1" s="1"/>
  <c r="M726" i="1"/>
  <c r="N769" i="1"/>
  <c r="H768" i="1"/>
  <c r="O1106" i="1"/>
  <c r="I1105" i="1"/>
  <c r="M1009" i="1"/>
  <c r="G1008" i="1"/>
  <c r="M1386" i="1"/>
  <c r="G1385" i="1"/>
  <c r="N1003" i="1"/>
  <c r="H1002" i="1"/>
  <c r="N1002" i="1" s="1"/>
  <c r="M1435" i="1"/>
  <c r="G1434" i="1"/>
  <c r="M1142" i="1"/>
  <c r="G1141" i="1"/>
  <c r="M1141" i="1" s="1"/>
  <c r="N1149" i="1"/>
  <c r="H1148" i="1"/>
  <c r="N1282" i="1"/>
  <c r="H1281" i="1"/>
  <c r="N1281" i="1" s="1"/>
  <c r="N1332" i="1"/>
  <c r="H1331" i="1"/>
  <c r="N1331" i="1" s="1"/>
  <c r="M1367" i="1"/>
  <c r="G1366" i="1"/>
  <c r="N1402" i="1"/>
  <c r="H1401" i="1"/>
  <c r="O1525" i="1"/>
  <c r="N1486" i="1"/>
  <c r="H1485" i="1"/>
  <c r="N1718" i="1"/>
  <c r="H1717" i="1"/>
  <c r="M1957" i="1"/>
  <c r="G1956" i="1"/>
  <c r="O1868" i="1"/>
  <c r="I1867" i="1"/>
  <c r="M2057" i="1"/>
  <c r="G2056" i="1"/>
  <c r="O2210" i="1"/>
  <c r="I2209" i="1"/>
  <c r="O2209" i="1" s="1"/>
  <c r="H2274" i="1"/>
  <c r="M2350" i="1"/>
  <c r="G2349" i="1"/>
  <c r="M2383" i="1"/>
  <c r="G2382" i="1"/>
  <c r="O39" i="1"/>
  <c r="I38" i="1"/>
  <c r="N157" i="1"/>
  <c r="H99" i="1"/>
  <c r="N99" i="1" s="1"/>
  <c r="O107" i="1"/>
  <c r="I106" i="1"/>
  <c r="M660" i="1"/>
  <c r="G659" i="1"/>
  <c r="M659" i="1" s="1"/>
  <c r="N746" i="1"/>
  <c r="H745" i="1"/>
  <c r="N709" i="1"/>
  <c r="H708" i="1"/>
  <c r="N762" i="1"/>
  <c r="H761" i="1"/>
  <c r="N761" i="1" s="1"/>
  <c r="G896" i="1"/>
  <c r="M902" i="1"/>
  <c r="M544" i="1"/>
  <c r="G543" i="1"/>
  <c r="M543" i="1" s="1"/>
  <c r="N1044" i="1"/>
  <c r="H1043" i="1"/>
  <c r="M2228" i="1"/>
  <c r="G2227" i="1"/>
  <c r="N617" i="1"/>
  <c r="H616" i="1"/>
  <c r="O666" i="1"/>
  <c r="I665" i="1"/>
  <c r="O708" i="1"/>
  <c r="I707" i="1"/>
  <c r="O745" i="1"/>
  <c r="I744" i="1"/>
  <c r="M775" i="1"/>
  <c r="G774" i="1"/>
  <c r="M873" i="1"/>
  <c r="G872" i="1"/>
  <c r="M950" i="1"/>
  <c r="G949" i="1"/>
  <c r="M815" i="1"/>
  <c r="G814" i="1"/>
  <c r="N987" i="1"/>
  <c r="H986" i="1"/>
  <c r="N1207" i="1"/>
  <c r="H1206" i="1"/>
  <c r="N1206" i="1" s="1"/>
  <c r="H1349" i="1"/>
  <c r="N1349" i="1" s="1"/>
  <c r="O1922" i="1"/>
  <c r="I1921" i="1"/>
  <c r="H1877" i="1"/>
  <c r="O1350" i="1"/>
  <c r="I1349" i="1"/>
  <c r="O1349" i="1" s="1"/>
  <c r="N1387" i="1"/>
  <c r="H1386" i="1"/>
  <c r="M1883" i="1"/>
  <c r="G1882" i="1"/>
  <c r="N1551" i="1"/>
  <c r="H1550" i="1"/>
  <c r="N1550" i="1" s="1"/>
  <c r="N1936" i="1"/>
  <c r="H1935" i="1"/>
  <c r="H1503" i="1"/>
  <c r="M1942" i="1"/>
  <c r="G1941" i="1"/>
  <c r="M1941" i="1" s="1"/>
  <c r="N1786" i="1"/>
  <c r="H1785" i="1"/>
  <c r="O1878" i="1"/>
  <c r="I1877" i="1"/>
  <c r="G2029" i="1"/>
  <c r="M2030" i="1"/>
  <c r="K2062" i="1"/>
  <c r="N2063" i="1"/>
  <c r="N1956" i="1"/>
  <c r="H1955" i="1"/>
  <c r="O2056" i="1"/>
  <c r="I2055" i="1"/>
  <c r="O2055" i="1" s="1"/>
  <c r="I2147" i="1"/>
  <c r="O2147" i="1" s="1"/>
  <c r="O2165" i="1"/>
  <c r="O2228" i="1"/>
  <c r="I2227" i="1"/>
  <c r="O2342" i="1"/>
  <c r="I2341" i="1"/>
  <c r="O2341" i="1" s="1"/>
  <c r="O2299" i="1"/>
  <c r="I2298" i="1"/>
  <c r="O2298" i="1" s="1"/>
  <c r="G1015" i="1" l="1"/>
  <c r="M1021" i="1"/>
  <c r="M847" i="1"/>
  <c r="G846" i="1"/>
  <c r="M846" i="1" s="1"/>
  <c r="O1386" i="1"/>
  <c r="I1385" i="1"/>
  <c r="M1129" i="1"/>
  <c r="G1128" i="1"/>
  <c r="N950" i="1"/>
  <c r="H949" i="1"/>
  <c r="M1069" i="1"/>
  <c r="G1068" i="1"/>
  <c r="M767" i="1"/>
  <c r="G766" i="1"/>
  <c r="M766" i="1" s="1"/>
  <c r="O513" i="1"/>
  <c r="I512" i="1"/>
  <c r="O512" i="1" s="1"/>
  <c r="N176" i="1"/>
  <c r="N2370" i="1"/>
  <c r="H2369" i="1"/>
  <c r="N2369" i="1" s="1"/>
  <c r="O2267" i="1"/>
  <c r="I2266" i="1"/>
  <c r="O2266" i="1" s="1"/>
  <c r="N2089" i="1"/>
  <c r="M1935" i="1"/>
  <c r="G1934" i="1"/>
  <c r="M1934" i="1" s="1"/>
  <c r="I2184" i="1"/>
  <c r="O2184" i="1" s="1"/>
  <c r="O1479" i="1"/>
  <c r="I1478" i="1"/>
  <c r="I1577" i="1"/>
  <c r="O1578" i="1"/>
  <c r="O1009" i="1"/>
  <c r="I1008" i="1"/>
  <c r="O694" i="1"/>
  <c r="I693" i="1"/>
  <c r="O794" i="1"/>
  <c r="I793" i="1"/>
  <c r="H858" i="1"/>
  <c r="N859" i="1"/>
  <c r="O726" i="1"/>
  <c r="I725" i="1"/>
  <c r="O725" i="1" s="1"/>
  <c r="N647" i="1"/>
  <c r="H646" i="1"/>
  <c r="N1055" i="1"/>
  <c r="H1054" i="1"/>
  <c r="H2184" i="1"/>
  <c r="N2184" i="1" s="1"/>
  <c r="N2191" i="1"/>
  <c r="M1677" i="1"/>
  <c r="G1676" i="1"/>
  <c r="O1308" i="1"/>
  <c r="I1307" i="1"/>
  <c r="G1293" i="1"/>
  <c r="M1294" i="1"/>
  <c r="M1034" i="1"/>
  <c r="G1033" i="1"/>
  <c r="M1033" i="1" s="1"/>
  <c r="O786" i="1"/>
  <c r="I785" i="1"/>
  <c r="O785" i="1" s="1"/>
  <c r="N694" i="1"/>
  <c r="H693" i="1"/>
  <c r="N624" i="1"/>
  <c r="H623" i="1"/>
  <c r="M342" i="1"/>
  <c r="G341" i="1"/>
  <c r="M341" i="1" s="1"/>
  <c r="O1697" i="1"/>
  <c r="I1696" i="1"/>
  <c r="O1696" i="1" s="1"/>
  <c r="O2381" i="1"/>
  <c r="I2380" i="1"/>
  <c r="O2380" i="1" s="1"/>
  <c r="H2001" i="1"/>
  <c r="N2015" i="1"/>
  <c r="N1086" i="1"/>
  <c r="H1085" i="1"/>
  <c r="N1085" i="1" s="1"/>
  <c r="N44" i="1"/>
  <c r="H43" i="1"/>
  <c r="N43" i="1" s="1"/>
  <c r="M2267" i="1"/>
  <c r="G2266" i="1"/>
  <c r="M2266" i="1" s="1"/>
  <c r="N2074" i="1"/>
  <c r="H2073" i="1"/>
  <c r="N1569" i="1"/>
  <c r="H1568" i="1"/>
  <c r="O1609" i="1"/>
  <c r="I1608" i="1"/>
  <c r="O1608" i="1" s="1"/>
  <c r="O1413" i="1"/>
  <c r="I1412" i="1"/>
  <c r="O1128" i="1"/>
  <c r="I1127" i="1"/>
  <c r="O1127" i="1" s="1"/>
  <c r="M935" i="1"/>
  <c r="G922" i="1"/>
  <c r="O647" i="1"/>
  <c r="I646" i="1"/>
  <c r="O299" i="1"/>
  <c r="I298" i="1"/>
  <c r="O298" i="1" s="1"/>
  <c r="I2389" i="1"/>
  <c r="O2389" i="1" s="1"/>
  <c r="O2198" i="1"/>
  <c r="I2197" i="1"/>
  <c r="O1955" i="1"/>
  <c r="I1954" i="1"/>
  <c r="O1650" i="1"/>
  <c r="I1649" i="1"/>
  <c r="O1649" i="1" s="1"/>
  <c r="O1255" i="1"/>
  <c r="I1254" i="1"/>
  <c r="N1154" i="1"/>
  <c r="H1153" i="1"/>
  <c r="N1153" i="1" s="1"/>
  <c r="O1247" i="1"/>
  <c r="I1246" i="1"/>
  <c r="O1246" i="1" s="1"/>
  <c r="M1147" i="1"/>
  <c r="G1146" i="1"/>
  <c r="M1146" i="1" s="1"/>
  <c r="H967" i="1"/>
  <c r="O1266" i="1"/>
  <c r="I1265" i="1"/>
  <c r="O1265" i="1" s="1"/>
  <c r="O830" i="1"/>
  <c r="I829" i="1"/>
  <c r="H605" i="1"/>
  <c r="N605" i="1" s="1"/>
  <c r="N560" i="1"/>
  <c r="H559" i="1"/>
  <c r="N559" i="1" s="1"/>
  <c r="M2029" i="1"/>
  <c r="G2028" i="1"/>
  <c r="M2028" i="1" s="1"/>
  <c r="N1935" i="1"/>
  <c r="H1934" i="1"/>
  <c r="N1934" i="1" s="1"/>
  <c r="H985" i="1"/>
  <c r="N986" i="1"/>
  <c r="M774" i="1"/>
  <c r="G773" i="1"/>
  <c r="M773" i="1" s="1"/>
  <c r="N616" i="1"/>
  <c r="H604" i="1"/>
  <c r="N604" i="1" s="1"/>
  <c r="N708" i="1"/>
  <c r="H707" i="1"/>
  <c r="N2274" i="1"/>
  <c r="H2267" i="1"/>
  <c r="M2204" i="1"/>
  <c r="G2203" i="1"/>
  <c r="M2203" i="1" s="1"/>
  <c r="N1610" i="1"/>
  <c r="H1609" i="1"/>
  <c r="N1068" i="1"/>
  <c r="H1067" i="1"/>
  <c r="N1067" i="1" s="1"/>
  <c r="G1205" i="1"/>
  <c r="M1205" i="1" s="1"/>
  <c r="M1217" i="1"/>
  <c r="H2203" i="1"/>
  <c r="N2203" i="1" s="1"/>
  <c r="N2204" i="1"/>
  <c r="O1155" i="1"/>
  <c r="I1154" i="1"/>
  <c r="G1135" i="1"/>
  <c r="M1136" i="1"/>
  <c r="G653" i="1"/>
  <c r="M2127" i="1"/>
  <c r="G2126" i="1"/>
  <c r="O1942" i="1"/>
  <c r="I1941" i="1"/>
  <c r="O1941" i="1" s="1"/>
  <c r="H1494" i="1"/>
  <c r="N1495" i="1"/>
  <c r="O1336" i="1"/>
  <c r="I1324" i="1"/>
  <c r="O1324" i="1" s="1"/>
  <c r="G1503" i="1"/>
  <c r="N1337" i="1"/>
  <c r="H1336" i="1"/>
  <c r="I896" i="1"/>
  <c r="O902" i="1"/>
  <c r="O588" i="1"/>
  <c r="I587" i="1"/>
  <c r="O1677" i="1"/>
  <c r="I1676" i="1"/>
  <c r="M1337" i="1"/>
  <c r="G1336" i="1"/>
  <c r="N1248" i="1"/>
  <c r="H1247" i="1"/>
  <c r="O1068" i="1"/>
  <c r="I1067" i="1"/>
  <c r="O1067" i="1" s="1"/>
  <c r="O814" i="1"/>
  <c r="I813" i="1"/>
  <c r="M2090" i="1"/>
  <c r="G2089" i="1"/>
  <c r="G1485" i="1"/>
  <c r="M1486" i="1"/>
  <c r="H1205" i="1"/>
  <c r="N1205" i="1" s="1"/>
  <c r="N1217" i="1"/>
  <c r="O520" i="1"/>
  <c r="I519" i="1"/>
  <c r="O519" i="1" s="1"/>
  <c r="N37" i="1"/>
  <c r="H36" i="1"/>
  <c r="N36" i="1" s="1"/>
  <c r="O2090" i="1"/>
  <c r="I2089" i="1"/>
  <c r="N1860" i="1"/>
  <c r="H1859" i="1"/>
  <c r="N1163" i="1"/>
  <c r="H1162" i="1"/>
  <c r="N1162" i="1" s="1"/>
  <c r="O52" i="1"/>
  <c r="I44" i="1"/>
  <c r="G2389" i="1"/>
  <c r="M2389" i="1" s="1"/>
  <c r="M2395" i="1"/>
  <c r="O2073" i="1"/>
  <c r="I2072" i="1"/>
  <c r="O2072" i="1" s="1"/>
  <c r="M896" i="1"/>
  <c r="G895" i="1"/>
  <c r="M895" i="1" s="1"/>
  <c r="O1867" i="1"/>
  <c r="I1866" i="1"/>
  <c r="O1866" i="1" s="1"/>
  <c r="M624" i="1"/>
  <c r="G623" i="1"/>
  <c r="O2370" i="1"/>
  <c r="I2369" i="1"/>
  <c r="O2369" i="1" s="1"/>
  <c r="O2322" i="1"/>
  <c r="I2321" i="1"/>
  <c r="M1913" i="1"/>
  <c r="G1912" i="1"/>
  <c r="M1912" i="1" s="1"/>
  <c r="O1485" i="1"/>
  <c r="I1484" i="1"/>
  <c r="O1484" i="1" s="1"/>
  <c r="G1253" i="1"/>
  <c r="M1253" i="1" s="1"/>
  <c r="M1254" i="1"/>
  <c r="O1644" i="1"/>
  <c r="I1643" i="1"/>
  <c r="M693" i="1"/>
  <c r="N536" i="1"/>
  <c r="H535" i="1"/>
  <c r="M319" i="1"/>
  <c r="G318" i="1"/>
  <c r="N1386" i="1"/>
  <c r="H1385" i="1"/>
  <c r="G866" i="1"/>
  <c r="M872" i="1"/>
  <c r="O665" i="1"/>
  <c r="I664" i="1"/>
  <c r="O664" i="1" s="1"/>
  <c r="M2227" i="1"/>
  <c r="G2226" i="1"/>
  <c r="N745" i="1"/>
  <c r="H744" i="1"/>
  <c r="O38" i="1"/>
  <c r="I37" i="1"/>
  <c r="M1175" i="1"/>
  <c r="G1174" i="1"/>
  <c r="N1524" i="1"/>
  <c r="H1523" i="1"/>
  <c r="N1523" i="1" s="1"/>
  <c r="I1440" i="1"/>
  <c r="O1446" i="1"/>
  <c r="N866" i="1"/>
  <c r="H865" i="1"/>
  <c r="N865" i="1" s="1"/>
  <c r="N432" i="1"/>
  <c r="H431" i="1"/>
  <c r="G13" i="1"/>
  <c r="M14" i="1"/>
  <c r="N2198" i="1"/>
  <c r="H2197" i="1"/>
  <c r="O2029" i="1"/>
  <c r="I2028" i="1"/>
  <c r="O2028" i="1" s="1"/>
  <c r="M1610" i="1"/>
  <c r="G1609" i="1"/>
  <c r="N1540" i="1"/>
  <c r="H1539" i="1"/>
  <c r="N1539" i="1" s="1"/>
  <c r="M1189" i="1"/>
  <c r="G1188" i="1"/>
  <c r="M1440" i="1"/>
  <c r="G1439" i="1"/>
  <c r="M1439" i="1" s="1"/>
  <c r="I250" i="1"/>
  <c r="O259" i="1"/>
  <c r="G44" i="1"/>
  <c r="M2210" i="1"/>
  <c r="G2209" i="1"/>
  <c r="M2209" i="1" s="1"/>
  <c r="N2127" i="1"/>
  <c r="H2126" i="1"/>
  <c r="O1035" i="1"/>
  <c r="I1034" i="1"/>
  <c r="O775" i="1"/>
  <c r="I774" i="1"/>
  <c r="M708" i="1"/>
  <c r="G707" i="1"/>
  <c r="I623" i="1"/>
  <c r="N774" i="1"/>
  <c r="H773" i="1"/>
  <c r="N773" i="1" s="1"/>
  <c r="O498" i="1"/>
  <c r="I497" i="1"/>
  <c r="N2349" i="1"/>
  <c r="H2348" i="1"/>
  <c r="N2322" i="1"/>
  <c r="H2321" i="1"/>
  <c r="M1948" i="1"/>
  <c r="G1947" i="1"/>
  <c r="M1947" i="1" s="1"/>
  <c r="O1859" i="1"/>
  <c r="I1858" i="1"/>
  <c r="O1858" i="1" s="1"/>
  <c r="G1697" i="1"/>
  <c r="M1698" i="1"/>
  <c r="M1922" i="1"/>
  <c r="G1921" i="1"/>
  <c r="O1367" i="1"/>
  <c r="I1366" i="1"/>
  <c r="N1266" i="1"/>
  <c r="H1265" i="1"/>
  <c r="N1265" i="1" s="1"/>
  <c r="M1374" i="1"/>
  <c r="G1373" i="1"/>
  <c r="I1097" i="1"/>
  <c r="O1098" i="1"/>
  <c r="J1477" i="1"/>
  <c r="M1478" i="1"/>
  <c r="N936" i="1"/>
  <c r="H935" i="1"/>
  <c r="O1393" i="1"/>
  <c r="I1392" i="1"/>
  <c r="M1326" i="1"/>
  <c r="G1325" i="1"/>
  <c r="M1325" i="1" s="1"/>
  <c r="G1715" i="1"/>
  <c r="M1724" i="1"/>
  <c r="M1225" i="1"/>
  <c r="G1224" i="1"/>
  <c r="H1224" i="1"/>
  <c r="N1650" i="1"/>
  <c r="H1649" i="1"/>
  <c r="N1649" i="1" s="1"/>
  <c r="I985" i="1"/>
  <c r="O991" i="1"/>
  <c r="M1267" i="1"/>
  <c r="G1266" i="1"/>
  <c r="O673" i="1"/>
  <c r="I672" i="1"/>
  <c r="O1452" i="1"/>
  <c r="I1451" i="1"/>
  <c r="O1451" i="1" s="1"/>
  <c r="H1373" i="1"/>
  <c r="N1293" i="1"/>
  <c r="H1280" i="1"/>
  <c r="N1307" i="1"/>
  <c r="H1306" i="1"/>
  <c r="N1306" i="1" s="1"/>
  <c r="N1392" i="1"/>
  <c r="H1391" i="1"/>
  <c r="N1391" i="1" s="1"/>
  <c r="O1401" i="1"/>
  <c r="I1400" i="1"/>
  <c r="O1400" i="1" s="1"/>
  <c r="N1129" i="1"/>
  <c r="H1128" i="1"/>
  <c r="M1097" i="1"/>
  <c r="G1085" i="1"/>
  <c r="M1085" i="1" s="1"/>
  <c r="H828" i="1"/>
  <c r="N828" i="1" s="1"/>
  <c r="N829" i="1"/>
  <c r="N666" i="1"/>
  <c r="H665" i="1"/>
  <c r="O560" i="1"/>
  <c r="I559" i="1"/>
  <c r="O559" i="1" s="1"/>
  <c r="O2063" i="1"/>
  <c r="I2062" i="1"/>
  <c r="O2062" i="1" s="1"/>
  <c r="M1650" i="1"/>
  <c r="G1649" i="1"/>
  <c r="M1649" i="1" s="1"/>
  <c r="O1175" i="1"/>
  <c r="I1174" i="1"/>
  <c r="I949" i="1"/>
  <c r="O950" i="1"/>
  <c r="N1028" i="1"/>
  <c r="H1027" i="1"/>
  <c r="N653" i="1"/>
  <c r="H652" i="1"/>
  <c r="N652" i="1" s="1"/>
  <c r="G915" i="1"/>
  <c r="M916" i="1"/>
  <c r="G176" i="1"/>
  <c r="M199" i="1"/>
  <c r="O2310" i="1"/>
  <c r="I2309" i="1"/>
  <c r="O2127" i="1"/>
  <c r="I2126" i="1"/>
  <c r="M1792" i="1"/>
  <c r="G1791" i="1"/>
  <c r="O1557" i="1"/>
  <c r="I1556" i="1"/>
  <c r="O1556" i="1" s="1"/>
  <c r="N1413" i="1"/>
  <c r="H1412" i="1"/>
  <c r="M1154" i="1"/>
  <c r="G1153" i="1"/>
  <c r="M1153" i="1" s="1"/>
  <c r="M1028" i="1"/>
  <c r="G1027" i="1"/>
  <c r="N1015" i="1"/>
  <c r="H1014" i="1"/>
  <c r="N1014" i="1" s="1"/>
  <c r="M572" i="1"/>
  <c r="G571" i="1"/>
  <c r="O319" i="1"/>
  <c r="I318" i="1"/>
  <c r="G250" i="1"/>
  <c r="M259" i="1"/>
  <c r="I12" i="1"/>
  <c r="O13" i="1"/>
  <c r="M2405" i="1"/>
  <c r="G2404" i="1"/>
  <c r="M2309" i="1"/>
  <c r="G2308" i="1"/>
  <c r="M2308" i="1" s="1"/>
  <c r="M2197" i="1"/>
  <c r="G2196" i="1"/>
  <c r="M2196" i="1" s="1"/>
  <c r="N2227" i="1"/>
  <c r="H2226" i="1"/>
  <c r="N1922" i="1"/>
  <c r="H1921" i="1"/>
  <c r="O1015" i="1"/>
  <c r="I1014" i="1"/>
  <c r="O1014" i="1" s="1"/>
  <c r="M1882" i="1"/>
  <c r="G1877" i="1"/>
  <c r="M949" i="1"/>
  <c r="G948" i="1"/>
  <c r="M948" i="1" s="1"/>
  <c r="O707" i="1"/>
  <c r="I706" i="1"/>
  <c r="O706" i="1" s="1"/>
  <c r="N1043" i="1"/>
  <c r="H1042" i="1"/>
  <c r="N1042" i="1" s="1"/>
  <c r="M2382" i="1"/>
  <c r="G2381" i="1"/>
  <c r="N1452" i="1"/>
  <c r="H1451" i="1"/>
  <c r="N1451" i="1" s="1"/>
  <c r="H1424" i="1"/>
  <c r="N1424" i="1" s="1"/>
  <c r="N1425" i="1"/>
  <c r="G985" i="1"/>
  <c r="M991" i="1"/>
  <c r="N14" i="1"/>
  <c r="H13" i="1"/>
  <c r="M2186" i="1"/>
  <c r="G2185" i="1"/>
  <c r="M2185" i="1" s="1"/>
  <c r="N1942" i="1"/>
  <c r="H1941" i="1"/>
  <c r="N1941" i="1" s="1"/>
  <c r="N1366" i="1"/>
  <c r="H1365" i="1"/>
  <c r="N1365" i="1" s="1"/>
  <c r="N319" i="1"/>
  <c r="H318" i="1"/>
  <c r="N2406" i="1"/>
  <c r="H2405" i="1"/>
  <c r="M1707" i="1"/>
  <c r="G1706" i="1"/>
  <c r="M1706" i="1" s="1"/>
  <c r="G828" i="1"/>
  <c r="M828" i="1" s="1"/>
  <c r="M838" i="1"/>
  <c r="M745" i="1"/>
  <c r="G744" i="1"/>
  <c r="O535" i="1"/>
  <c r="I534" i="1"/>
  <c r="O534" i="1" s="1"/>
  <c r="H1464" i="1"/>
  <c r="N1465" i="1"/>
  <c r="O1224" i="1"/>
  <c r="I1223" i="1"/>
  <c r="O1223" i="1" s="1"/>
  <c r="O967" i="1"/>
  <c r="I966" i="1"/>
  <c r="O966" i="1" s="1"/>
  <c r="I1994" i="1"/>
  <c r="O2001" i="1"/>
  <c r="M1274" i="1"/>
  <c r="G1273" i="1"/>
  <c r="M968" i="1"/>
  <c r="G967" i="1"/>
  <c r="N673" i="1"/>
  <c r="H672" i="1"/>
  <c r="O1426" i="1"/>
  <c r="I1425" i="1"/>
  <c r="N1255" i="1"/>
  <c r="H1254" i="1"/>
  <c r="O1163" i="1"/>
  <c r="I1162" i="1"/>
  <c r="O1162" i="1" s="1"/>
  <c r="O1293" i="1"/>
  <c r="I1280" i="1"/>
  <c r="M587" i="1"/>
  <c r="G586" i="1"/>
  <c r="M586" i="1" s="1"/>
  <c r="N259" i="1"/>
  <c r="H250" i="1"/>
  <c r="N1643" i="1"/>
  <c r="H1642" i="1"/>
  <c r="N1642" i="1" s="1"/>
  <c r="N1578" i="1"/>
  <c r="H1577" i="1"/>
  <c r="N1035" i="1"/>
  <c r="H1034" i="1"/>
  <c r="M606" i="1"/>
  <c r="G605" i="1"/>
  <c r="M605" i="1" s="1"/>
  <c r="M2015" i="1"/>
  <c r="G2001" i="1"/>
  <c r="N1135" i="1"/>
  <c r="H1134" i="1"/>
  <c r="N1134" i="1" s="1"/>
  <c r="M1248" i="1"/>
  <c r="G1247" i="1"/>
  <c r="O915" i="1"/>
  <c r="I914" i="1"/>
  <c r="O914" i="1" s="1"/>
  <c r="H847" i="1"/>
  <c r="N847" i="1" s="1"/>
  <c r="N848" i="1"/>
  <c r="O768" i="1"/>
  <c r="I767" i="1"/>
  <c r="M422" i="1"/>
  <c r="G421" i="1"/>
  <c r="M421" i="1" s="1"/>
  <c r="N2056" i="1"/>
  <c r="H2055" i="1"/>
  <c r="N2055" i="1" s="1"/>
  <c r="O866" i="1"/>
  <c r="I865" i="1"/>
  <c r="O865" i="1" s="1"/>
  <c r="I2226" i="1"/>
  <c r="O2227" i="1"/>
  <c r="O1877" i="1"/>
  <c r="I1876" i="1"/>
  <c r="H1716" i="1"/>
  <c r="N1716" i="1" s="1"/>
  <c r="N1717" i="1"/>
  <c r="I1524" i="1"/>
  <c r="M1366" i="1"/>
  <c r="G1365" i="1"/>
  <c r="M1365" i="1" s="1"/>
  <c r="M1008" i="1"/>
  <c r="G1007" i="1"/>
  <c r="M1007" i="1" s="1"/>
  <c r="N768" i="1"/>
  <c r="H767" i="1"/>
  <c r="O309" i="1"/>
  <c r="I308" i="1"/>
  <c r="O308" i="1" s="1"/>
  <c r="M1579" i="1"/>
  <c r="G1578" i="1"/>
  <c r="N1344" i="1"/>
  <c r="H1343" i="1"/>
  <c r="N802" i="1"/>
  <c r="H801" i="1"/>
  <c r="N801" i="1" s="1"/>
  <c r="M736" i="1"/>
  <c r="M536" i="1"/>
  <c r="G535" i="1"/>
  <c r="M646" i="1"/>
  <c r="G645" i="1"/>
  <c r="M645" i="1" s="1"/>
  <c r="O1792" i="1"/>
  <c r="I1791" i="1"/>
  <c r="M1392" i="1"/>
  <c r="G1391" i="1"/>
  <c r="M1391" i="1" s="1"/>
  <c r="O1273" i="1"/>
  <c r="I1272" i="1"/>
  <c r="O1272" i="1" s="1"/>
  <c r="O1502" i="1"/>
  <c r="M617" i="1"/>
  <c r="G616" i="1"/>
  <c r="N2062" i="1"/>
  <c r="K2061" i="1"/>
  <c r="K2054" i="1" s="1"/>
  <c r="K2423" i="1" s="1"/>
  <c r="N1877" i="1"/>
  <c r="H1876" i="1"/>
  <c r="M814" i="1"/>
  <c r="G813" i="1"/>
  <c r="O744" i="1"/>
  <c r="I743" i="1"/>
  <c r="O743" i="1" s="1"/>
  <c r="O106" i="1"/>
  <c r="I99" i="1"/>
  <c r="O99" i="1" s="1"/>
  <c r="M2349" i="1"/>
  <c r="G2348" i="1"/>
  <c r="G1452" i="1"/>
  <c r="M1458" i="1"/>
  <c r="O1207" i="1"/>
  <c r="I1206" i="1"/>
  <c r="O1206" i="1" s="1"/>
  <c r="M2217" i="1"/>
  <c r="G2216" i="1"/>
  <c r="N1955" i="1"/>
  <c r="H1954" i="1"/>
  <c r="N1785" i="1"/>
  <c r="H1724" i="1"/>
  <c r="N1503" i="1"/>
  <c r="H1502" i="1"/>
  <c r="O1921" i="1"/>
  <c r="I1920" i="1"/>
  <c r="O1920" i="1" s="1"/>
  <c r="M2056" i="1"/>
  <c r="G2055" i="1"/>
  <c r="M2055" i="1" s="1"/>
  <c r="M1956" i="1"/>
  <c r="G1955" i="1"/>
  <c r="N1485" i="1"/>
  <c r="H1484" i="1"/>
  <c r="N1484" i="1" s="1"/>
  <c r="N1401" i="1"/>
  <c r="H1400" i="1"/>
  <c r="N1400" i="1" s="1"/>
  <c r="N1148" i="1"/>
  <c r="H1147" i="1"/>
  <c r="M1434" i="1"/>
  <c r="G1424" i="1"/>
  <c r="M1424" i="1" s="1"/>
  <c r="M1385" i="1"/>
  <c r="G1384" i="1"/>
  <c r="M1384" i="1" s="1"/>
  <c r="O1105" i="1"/>
  <c r="I1104" i="1"/>
  <c r="O1104" i="1" s="1"/>
  <c r="G725" i="1"/>
  <c r="M725" i="1" s="1"/>
  <c r="M1643" i="1"/>
  <c r="M431" i="1"/>
  <c r="N1948" i="1"/>
  <c r="H1947" i="1"/>
  <c r="N1947" i="1" s="1"/>
  <c r="N1677" i="1"/>
  <c r="H1676" i="1"/>
  <c r="M1307" i="1"/>
  <c r="G1306" i="1"/>
  <c r="M1306" i="1" s="1"/>
  <c r="O1373" i="1"/>
  <c r="I1372" i="1"/>
  <c r="O1372" i="1" s="1"/>
  <c r="I847" i="1"/>
  <c r="O853" i="1"/>
  <c r="O654" i="1"/>
  <c r="I653" i="1"/>
  <c r="N588" i="1"/>
  <c r="H587" i="1"/>
  <c r="N787" i="1"/>
  <c r="H786" i="1"/>
  <c r="N2382" i="1"/>
  <c r="H2381" i="1"/>
  <c r="G2321" i="1"/>
  <c r="O2348" i="1"/>
  <c r="I2347" i="1"/>
  <c r="O1949" i="1"/>
  <c r="I1948" i="1"/>
  <c r="M1860" i="1"/>
  <c r="G1859" i="1"/>
  <c r="N1791" i="1"/>
  <c r="H1790" i="1"/>
  <c r="N1790" i="1" s="1"/>
  <c r="H1440" i="1"/>
  <c r="N1441" i="1"/>
  <c r="O1188" i="1"/>
  <c r="I1187" i="1"/>
  <c r="O1187" i="1" s="1"/>
  <c r="G1399" i="1"/>
  <c r="M1412" i="1"/>
  <c r="O1472" i="1"/>
  <c r="I1471" i="1"/>
  <c r="O1148" i="1"/>
  <c r="I1147" i="1"/>
  <c r="M1106" i="1"/>
  <c r="G1105" i="1"/>
  <c r="N897" i="1"/>
  <c r="H896" i="1"/>
  <c r="N736" i="1"/>
  <c r="H724" i="1"/>
  <c r="N724" i="1" s="1"/>
  <c r="O571" i="1"/>
  <c r="I558" i="1"/>
  <c r="M520" i="1"/>
  <c r="G519" i="1"/>
  <c r="O396" i="1"/>
  <c r="I395" i="1"/>
  <c r="O395" i="1" s="1"/>
  <c r="O2406" i="1"/>
  <c r="I2405" i="1"/>
  <c r="N2029" i="1"/>
  <c r="H2028" i="1"/>
  <c r="N2028" i="1" s="1"/>
  <c r="M1979" i="1"/>
  <c r="G1978" i="1"/>
  <c r="N1274" i="1"/>
  <c r="H1273" i="1"/>
  <c r="O1054" i="1"/>
  <c r="I1041" i="1"/>
  <c r="H1188" i="1"/>
  <c r="N1189" i="1"/>
  <c r="G889" i="1"/>
  <c r="M890" i="1"/>
  <c r="N572" i="1"/>
  <c r="H571" i="1"/>
  <c r="I604" i="1"/>
  <c r="O604" i="1" s="1"/>
  <c r="O616" i="1"/>
  <c r="O437" i="1"/>
  <c r="I431" i="1"/>
  <c r="M37" i="1"/>
  <c r="G36" i="1"/>
  <c r="M36" i="1" s="1"/>
  <c r="H2309" i="1"/>
  <c r="N2310" i="1"/>
  <c r="N1978" i="1"/>
  <c r="H1977" i="1"/>
  <c r="N1977" i="1" s="1"/>
  <c r="M2063" i="1"/>
  <c r="G2062" i="1"/>
  <c r="M2062" i="1" s="1"/>
  <c r="N1867" i="1"/>
  <c r="H1866" i="1"/>
  <c r="N1866" i="1" s="1"/>
  <c r="I1724" i="1"/>
  <c r="O1785" i="1"/>
  <c r="N1557" i="1"/>
  <c r="H1556" i="1"/>
  <c r="N1556" i="1" s="1"/>
  <c r="M1670" i="1"/>
  <c r="G1669" i="1"/>
  <c r="M1669" i="1" s="1"/>
  <c r="O1027" i="1"/>
  <c r="I1026" i="1"/>
  <c r="O1026" i="1" s="1"/>
  <c r="O936" i="1"/>
  <c r="I935" i="1"/>
  <c r="N814" i="1"/>
  <c r="H813" i="1"/>
  <c r="M1540" i="1"/>
  <c r="G1539" i="1"/>
  <c r="M1539" i="1" s="1"/>
  <c r="M787" i="1"/>
  <c r="G786" i="1"/>
  <c r="M681" i="1"/>
  <c r="G680" i="1"/>
  <c r="M680" i="1" s="1"/>
  <c r="N908" i="1"/>
  <c r="H907" i="1"/>
  <c r="N907" i="1" s="1"/>
  <c r="M672" i="1"/>
  <c r="G671" i="1"/>
  <c r="M671" i="1" s="1"/>
  <c r="G2254" i="1"/>
  <c r="M2254" i="1" s="1"/>
  <c r="O1978" i="1"/>
  <c r="I1977" i="1"/>
  <c r="O1977" i="1" s="1"/>
  <c r="I1134" i="1"/>
  <c r="O1134" i="1" s="1"/>
  <c r="O1135" i="1"/>
  <c r="M979" i="1"/>
  <c r="G978" i="1"/>
  <c r="M978" i="1" s="1"/>
  <c r="M1282" i="1"/>
  <c r="G1281" i="1"/>
  <c r="M1281" i="1" s="1"/>
  <c r="O737" i="1"/>
  <c r="I736" i="1"/>
  <c r="N681" i="1"/>
  <c r="H680" i="1"/>
  <c r="N680" i="1" s="1"/>
  <c r="M2342" i="1"/>
  <c r="G2341" i="1"/>
  <c r="M2341" i="1" s="1"/>
  <c r="M1524" i="1"/>
  <c r="G1523" i="1"/>
  <c r="M1523" i="1" s="1"/>
  <c r="M2299" i="1"/>
  <c r="G2298" i="1"/>
  <c r="M2298" i="1" s="1"/>
  <c r="G2073" i="1"/>
  <c r="M2074" i="1"/>
  <c r="M310" i="1"/>
  <c r="G309" i="1"/>
  <c r="O1844" i="1"/>
  <c r="I1843" i="1"/>
  <c r="O1843" i="1" s="1"/>
  <c r="M1471" i="1"/>
  <c r="G1470" i="1"/>
  <c r="M1470" i="1" s="1"/>
  <c r="N1478" i="1"/>
  <c r="H1477" i="1"/>
  <c r="N1477" i="1" s="1"/>
  <c r="N1326" i="1"/>
  <c r="H1325" i="1"/>
  <c r="N1325" i="1" s="1"/>
  <c r="O1218" i="1"/>
  <c r="I1217" i="1"/>
  <c r="O889" i="1"/>
  <c r="I888" i="1"/>
  <c r="O888" i="1" s="1"/>
  <c r="I341" i="1"/>
  <c r="O341" i="1" s="1"/>
  <c r="N520" i="1"/>
  <c r="H519" i="1"/>
  <c r="I2254" i="1"/>
  <c r="O2254" i="1" s="1"/>
  <c r="O2255" i="1"/>
  <c r="O2218" i="1"/>
  <c r="I2217" i="1"/>
  <c r="N2218" i="1"/>
  <c r="H2217" i="1"/>
  <c r="G2184" i="1"/>
  <c r="M2184" i="1" s="1"/>
  <c r="M2191" i="1"/>
  <c r="N1913" i="1"/>
  <c r="H1912" i="1"/>
  <c r="N1912" i="1" s="1"/>
  <c r="O1344" i="1"/>
  <c r="I1343" i="1"/>
  <c r="M1343" i="1"/>
  <c r="G1342" i="1"/>
  <c r="M1342" i="1" s="1"/>
  <c r="H1105" i="1"/>
  <c r="M1055" i="1"/>
  <c r="G1054" i="1"/>
  <c r="I1086" i="1"/>
  <c r="O1086" i="1" s="1"/>
  <c r="O1087" i="1"/>
  <c r="M666" i="1"/>
  <c r="G665" i="1"/>
  <c r="N1175" i="1"/>
  <c r="H1174" i="1"/>
  <c r="O207" i="1"/>
  <c r="I199" i="1"/>
  <c r="N2309" i="1" l="1"/>
  <c r="H2308" i="1"/>
  <c r="N2308" i="1" s="1"/>
  <c r="N1188" i="1"/>
  <c r="H1187" i="1"/>
  <c r="N1187" i="1" s="1"/>
  <c r="M1399" i="1"/>
  <c r="O653" i="1"/>
  <c r="I652" i="1"/>
  <c r="O652" i="1" s="1"/>
  <c r="N1676" i="1"/>
  <c r="H1675" i="1"/>
  <c r="N1675" i="1" s="1"/>
  <c r="O1876" i="1"/>
  <c r="I1875" i="1"/>
  <c r="M1247" i="1"/>
  <c r="G1246" i="1"/>
  <c r="M1246" i="1" s="1"/>
  <c r="M2001" i="1"/>
  <c r="G1994" i="1"/>
  <c r="N1034" i="1"/>
  <c r="H1033" i="1"/>
  <c r="N1033" i="1" s="1"/>
  <c r="O1425" i="1"/>
  <c r="I1424" i="1"/>
  <c r="O1424" i="1" s="1"/>
  <c r="M967" i="1"/>
  <c r="G966" i="1"/>
  <c r="M966" i="1" s="1"/>
  <c r="N2405" i="1"/>
  <c r="H2404" i="1"/>
  <c r="N2226" i="1"/>
  <c r="O318" i="1"/>
  <c r="I317" i="1"/>
  <c r="O317" i="1" s="1"/>
  <c r="O2126" i="1"/>
  <c r="I2108" i="1"/>
  <c r="N1128" i="1"/>
  <c r="H1127" i="1"/>
  <c r="N1127" i="1" s="1"/>
  <c r="N1280" i="1"/>
  <c r="M1266" i="1"/>
  <c r="G1265" i="1"/>
  <c r="M1265" i="1" s="1"/>
  <c r="O1097" i="1"/>
  <c r="I1085" i="1"/>
  <c r="O1085" i="1" s="1"/>
  <c r="M707" i="1"/>
  <c r="G706" i="1"/>
  <c r="M706" i="1" s="1"/>
  <c r="O1034" i="1"/>
  <c r="I1033" i="1"/>
  <c r="O1033" i="1" s="1"/>
  <c r="O250" i="1"/>
  <c r="I249" i="1"/>
  <c r="O249" i="1" s="1"/>
  <c r="O1440" i="1"/>
  <c r="I1439" i="1"/>
  <c r="O1439" i="1" s="1"/>
  <c r="M1485" i="1"/>
  <c r="G1484" i="1"/>
  <c r="M1484" i="1" s="1"/>
  <c r="O896" i="1"/>
  <c r="I895" i="1"/>
  <c r="O895" i="1" s="1"/>
  <c r="M653" i="1"/>
  <c r="G652" i="1"/>
  <c r="M652" i="1" s="1"/>
  <c r="N985" i="1"/>
  <c r="H984" i="1"/>
  <c r="N984" i="1" s="1"/>
  <c r="O829" i="1"/>
  <c r="I828" i="1"/>
  <c r="O828" i="1" s="1"/>
  <c r="N967" i="1"/>
  <c r="H966" i="1"/>
  <c r="N966" i="1" s="1"/>
  <c r="M922" i="1"/>
  <c r="O1412" i="1"/>
  <c r="I1399" i="1"/>
  <c r="N1568" i="1"/>
  <c r="H679" i="1"/>
  <c r="N693" i="1"/>
  <c r="O1307" i="1"/>
  <c r="I1306" i="1"/>
  <c r="O1306" i="1" s="1"/>
  <c r="N646" i="1"/>
  <c r="H645" i="1"/>
  <c r="N645" i="1" s="1"/>
  <c r="I679" i="1"/>
  <c r="O693" i="1"/>
  <c r="M665" i="1"/>
  <c r="G664" i="1"/>
  <c r="M664" i="1" s="1"/>
  <c r="M309" i="1"/>
  <c r="G308" i="1"/>
  <c r="M308" i="1" s="1"/>
  <c r="I1715" i="1"/>
  <c r="O1724" i="1"/>
  <c r="O1343" i="1"/>
  <c r="I1342" i="1"/>
  <c r="O1342" i="1" s="1"/>
  <c r="H496" i="1"/>
  <c r="N496" i="1" s="1"/>
  <c r="N519" i="1"/>
  <c r="M786" i="1"/>
  <c r="G785" i="1"/>
  <c r="M785" i="1" s="1"/>
  <c r="N813" i="1"/>
  <c r="H800" i="1"/>
  <c r="O1041" i="1"/>
  <c r="M1978" i="1"/>
  <c r="G1977" i="1"/>
  <c r="M1977" i="1" s="1"/>
  <c r="O2405" i="1"/>
  <c r="I2404" i="1"/>
  <c r="M519" i="1"/>
  <c r="G496" i="1"/>
  <c r="M496" i="1" s="1"/>
  <c r="M1105" i="1"/>
  <c r="G1104" i="1"/>
  <c r="M1104" i="1" s="1"/>
  <c r="O1471" i="1"/>
  <c r="I1470" i="1"/>
  <c r="O1470" i="1" s="1"/>
  <c r="O1948" i="1"/>
  <c r="I1947" i="1"/>
  <c r="O1947" i="1" s="1"/>
  <c r="M2321" i="1"/>
  <c r="G2320" i="1"/>
  <c r="M2320" i="1" s="1"/>
  <c r="M1955" i="1"/>
  <c r="G1954" i="1"/>
  <c r="H1715" i="1"/>
  <c r="N1724" i="1"/>
  <c r="M2216" i="1"/>
  <c r="G2215" i="1"/>
  <c r="M2215" i="1" s="1"/>
  <c r="M813" i="1"/>
  <c r="G800" i="1"/>
  <c r="G724" i="1"/>
  <c r="M724" i="1" s="1"/>
  <c r="N1343" i="1"/>
  <c r="H1342" i="1"/>
  <c r="N1342" i="1" s="1"/>
  <c r="O1524" i="1"/>
  <c r="I1523" i="1"/>
  <c r="I1976" i="1"/>
  <c r="O1976" i="1" s="1"/>
  <c r="O1994" i="1"/>
  <c r="M985" i="1"/>
  <c r="G984" i="1"/>
  <c r="M984" i="1" s="1"/>
  <c r="O12" i="1"/>
  <c r="M176" i="1"/>
  <c r="O949" i="1"/>
  <c r="I948" i="1"/>
  <c r="O948" i="1" s="1"/>
  <c r="O1392" i="1"/>
  <c r="I1391" i="1"/>
  <c r="O1391" i="1" s="1"/>
  <c r="M1373" i="1"/>
  <c r="G1372" i="1"/>
  <c r="M1372" i="1" s="1"/>
  <c r="O1366" i="1"/>
  <c r="I1365" i="1"/>
  <c r="O1365" i="1" s="1"/>
  <c r="N2348" i="1"/>
  <c r="H2347" i="1"/>
  <c r="O37" i="1"/>
  <c r="I36" i="1"/>
  <c r="O36" i="1" s="1"/>
  <c r="M2226" i="1"/>
  <c r="G2225" i="1"/>
  <c r="M2225" i="1" s="1"/>
  <c r="M318" i="1"/>
  <c r="G317" i="1"/>
  <c r="O44" i="1"/>
  <c r="I43" i="1"/>
  <c r="O43" i="1" s="1"/>
  <c r="N1859" i="1"/>
  <c r="H1858" i="1"/>
  <c r="N1858" i="1" s="1"/>
  <c r="M2089" i="1"/>
  <c r="M1336" i="1"/>
  <c r="G1324" i="1"/>
  <c r="M1324" i="1" s="1"/>
  <c r="O587" i="1"/>
  <c r="I586" i="1"/>
  <c r="O586" i="1" s="1"/>
  <c r="N1336" i="1"/>
  <c r="H1324" i="1"/>
  <c r="N1324" i="1" s="1"/>
  <c r="N707" i="1"/>
  <c r="H706" i="1"/>
  <c r="N706" i="1" s="1"/>
  <c r="O2197" i="1"/>
  <c r="I2196" i="1"/>
  <c r="O2196" i="1" s="1"/>
  <c r="N858" i="1"/>
  <c r="H846" i="1"/>
  <c r="N846" i="1" s="1"/>
  <c r="O1577" i="1"/>
  <c r="I1576" i="1"/>
  <c r="N949" i="1"/>
  <c r="H948" i="1"/>
  <c r="N948" i="1" s="1"/>
  <c r="O1385" i="1"/>
  <c r="I1384" i="1"/>
  <c r="O1384" i="1" s="1"/>
  <c r="I176" i="1"/>
  <c r="O199" i="1"/>
  <c r="N786" i="1"/>
  <c r="H785" i="1"/>
  <c r="N785" i="1" s="1"/>
  <c r="O2217" i="1"/>
  <c r="I2216" i="1"/>
  <c r="N1174" i="1"/>
  <c r="H1161" i="1"/>
  <c r="N1105" i="1"/>
  <c r="H1104" i="1"/>
  <c r="N1104" i="1" s="1"/>
  <c r="O1217" i="1"/>
  <c r="I1205" i="1"/>
  <c r="O1205" i="1" s="1"/>
  <c r="M889" i="1"/>
  <c r="G888" i="1"/>
  <c r="M888" i="1" s="1"/>
  <c r="N2381" i="1"/>
  <c r="H2380" i="1"/>
  <c r="N2380" i="1" s="1"/>
  <c r="N587" i="1"/>
  <c r="H586" i="1"/>
  <c r="N586" i="1" s="1"/>
  <c r="G1642" i="1"/>
  <c r="M1642" i="1" s="1"/>
  <c r="M1452" i="1"/>
  <c r="G1451" i="1"/>
  <c r="M1451" i="1" s="1"/>
  <c r="O767" i="1"/>
  <c r="I766" i="1"/>
  <c r="O766" i="1" s="1"/>
  <c r="N1577" i="1"/>
  <c r="H1576" i="1"/>
  <c r="N250" i="1"/>
  <c r="H249" i="1"/>
  <c r="O1280" i="1"/>
  <c r="I1279" i="1"/>
  <c r="O1279" i="1" s="1"/>
  <c r="N1254" i="1"/>
  <c r="H1253" i="1"/>
  <c r="N1253" i="1" s="1"/>
  <c r="N672" i="1"/>
  <c r="H671" i="1"/>
  <c r="N671" i="1" s="1"/>
  <c r="M1273" i="1"/>
  <c r="G1272" i="1"/>
  <c r="M1272" i="1" s="1"/>
  <c r="M744" i="1"/>
  <c r="G743" i="1"/>
  <c r="M743" i="1" s="1"/>
  <c r="N318" i="1"/>
  <c r="H317" i="1"/>
  <c r="N317" i="1" s="1"/>
  <c r="N13" i="1"/>
  <c r="H12" i="1"/>
  <c r="M2381" i="1"/>
  <c r="G2380" i="1"/>
  <c r="M2380" i="1" s="1"/>
  <c r="M1877" i="1"/>
  <c r="G1876" i="1"/>
  <c r="N1921" i="1"/>
  <c r="H1920" i="1"/>
  <c r="N1920" i="1" s="1"/>
  <c r="M2404" i="1"/>
  <c r="G2403" i="1"/>
  <c r="M2403" i="1" s="1"/>
  <c r="M571" i="1"/>
  <c r="G558" i="1"/>
  <c r="M1027" i="1"/>
  <c r="G1026" i="1"/>
  <c r="M1026" i="1" s="1"/>
  <c r="N1412" i="1"/>
  <c r="H1399" i="1"/>
  <c r="M1791" i="1"/>
  <c r="G1790" i="1"/>
  <c r="M1790" i="1" s="1"/>
  <c r="O2309" i="1"/>
  <c r="I2308" i="1"/>
  <c r="O2308" i="1" s="1"/>
  <c r="N1027" i="1"/>
  <c r="H1026" i="1"/>
  <c r="N1026" i="1" s="1"/>
  <c r="O1174" i="1"/>
  <c r="I1161" i="1"/>
  <c r="N665" i="1"/>
  <c r="H664" i="1"/>
  <c r="N664" i="1" s="1"/>
  <c r="N1373" i="1"/>
  <c r="H1372" i="1"/>
  <c r="N1372" i="1" s="1"/>
  <c r="O672" i="1"/>
  <c r="I671" i="1"/>
  <c r="O671" i="1" s="1"/>
  <c r="N1224" i="1"/>
  <c r="H1223" i="1"/>
  <c r="N1223" i="1" s="1"/>
  <c r="M1715" i="1"/>
  <c r="J1398" i="1"/>
  <c r="J2423" i="1" s="1"/>
  <c r="M1477" i="1"/>
  <c r="M1697" i="1"/>
  <c r="G1696" i="1"/>
  <c r="M1696" i="1" s="1"/>
  <c r="O774" i="1"/>
  <c r="I773" i="1"/>
  <c r="O773" i="1" s="1"/>
  <c r="H2108" i="1"/>
  <c r="N2126" i="1"/>
  <c r="M44" i="1"/>
  <c r="G43" i="1"/>
  <c r="M43" i="1" s="1"/>
  <c r="M13" i="1"/>
  <c r="G12" i="1"/>
  <c r="M866" i="1"/>
  <c r="G865" i="1"/>
  <c r="M865" i="1" s="1"/>
  <c r="G679" i="1"/>
  <c r="G2108" i="1"/>
  <c r="M2126" i="1"/>
  <c r="M1135" i="1"/>
  <c r="G1134" i="1"/>
  <c r="M1134" i="1" s="1"/>
  <c r="O646" i="1"/>
  <c r="I645" i="1"/>
  <c r="O645" i="1" s="1"/>
  <c r="N2073" i="1"/>
  <c r="H2072" i="1"/>
  <c r="N623" i="1"/>
  <c r="H622" i="1"/>
  <c r="N622" i="1" s="1"/>
  <c r="M1676" i="1"/>
  <c r="G1675" i="1"/>
  <c r="M1675" i="1" s="1"/>
  <c r="N1054" i="1"/>
  <c r="H1041" i="1"/>
  <c r="O793" i="1"/>
  <c r="I792" i="1"/>
  <c r="O792" i="1" s="1"/>
  <c r="O1008" i="1"/>
  <c r="I1007" i="1"/>
  <c r="O1007" i="1" s="1"/>
  <c r="O1478" i="1"/>
  <c r="I1477" i="1"/>
  <c r="O1477" i="1" s="1"/>
  <c r="M1015" i="1"/>
  <c r="G1014" i="1"/>
  <c r="M1014" i="1" s="1"/>
  <c r="M1054" i="1"/>
  <c r="G1041" i="1"/>
  <c r="O736" i="1"/>
  <c r="I724" i="1"/>
  <c r="O724" i="1" s="1"/>
  <c r="N1440" i="1"/>
  <c r="H1439" i="1"/>
  <c r="N1439" i="1" s="1"/>
  <c r="N2217" i="1"/>
  <c r="H2216" i="1"/>
  <c r="M2073" i="1"/>
  <c r="G2072" i="1"/>
  <c r="M2072" i="1" s="1"/>
  <c r="O935" i="1"/>
  <c r="I922" i="1"/>
  <c r="O431" i="1"/>
  <c r="I316" i="1"/>
  <c r="N571" i="1"/>
  <c r="H558" i="1"/>
  <c r="N1273" i="1"/>
  <c r="H1272" i="1"/>
  <c r="N1272" i="1" s="1"/>
  <c r="O558" i="1"/>
  <c r="N896" i="1"/>
  <c r="H895" i="1"/>
  <c r="N895" i="1" s="1"/>
  <c r="O1147" i="1"/>
  <c r="I1146" i="1"/>
  <c r="O1146" i="1" s="1"/>
  <c r="M1859" i="1"/>
  <c r="G1858" i="1"/>
  <c r="M1858" i="1" s="1"/>
  <c r="O2347" i="1"/>
  <c r="I2340" i="1"/>
  <c r="O2340" i="1" s="1"/>
  <c r="O847" i="1"/>
  <c r="I846" i="1"/>
  <c r="O846" i="1" s="1"/>
  <c r="N1147" i="1"/>
  <c r="H1146" i="1"/>
  <c r="N1146" i="1" s="1"/>
  <c r="N1502" i="1"/>
  <c r="H1501" i="1"/>
  <c r="N1501" i="1" s="1"/>
  <c r="N1954" i="1"/>
  <c r="H1940" i="1"/>
  <c r="N1940" i="1" s="1"/>
  <c r="M2348" i="1"/>
  <c r="G2347" i="1"/>
  <c r="N1876" i="1"/>
  <c r="H1875" i="1"/>
  <c r="M616" i="1"/>
  <c r="G604" i="1"/>
  <c r="M604" i="1" s="1"/>
  <c r="O1791" i="1"/>
  <c r="I1790" i="1"/>
  <c r="O1790" i="1" s="1"/>
  <c r="M535" i="1"/>
  <c r="G534" i="1"/>
  <c r="M534" i="1" s="1"/>
  <c r="M1578" i="1"/>
  <c r="G1577" i="1"/>
  <c r="N767" i="1"/>
  <c r="H766" i="1"/>
  <c r="N766" i="1" s="1"/>
  <c r="O2226" i="1"/>
  <c r="I2225" i="1"/>
  <c r="O2225" i="1" s="1"/>
  <c r="N1464" i="1"/>
  <c r="H1463" i="1"/>
  <c r="N1463" i="1" s="1"/>
  <c r="M250" i="1"/>
  <c r="G249" i="1"/>
  <c r="M249" i="1" s="1"/>
  <c r="M915" i="1"/>
  <c r="G914" i="1"/>
  <c r="M914" i="1" s="1"/>
  <c r="O985" i="1"/>
  <c r="I984" i="1"/>
  <c r="O984" i="1" s="1"/>
  <c r="M1224" i="1"/>
  <c r="G1223" i="1"/>
  <c r="M1223" i="1" s="1"/>
  <c r="N935" i="1"/>
  <c r="H922" i="1"/>
  <c r="M1921" i="1"/>
  <c r="G1920" i="1"/>
  <c r="M1920" i="1" s="1"/>
  <c r="N2321" i="1"/>
  <c r="H2320" i="1"/>
  <c r="N2320" i="1" s="1"/>
  <c r="O497" i="1"/>
  <c r="I496" i="1"/>
  <c r="O496" i="1" s="1"/>
  <c r="O623" i="1"/>
  <c r="I622" i="1"/>
  <c r="O622" i="1" s="1"/>
  <c r="M1188" i="1"/>
  <c r="G1187" i="1"/>
  <c r="M1187" i="1" s="1"/>
  <c r="M1609" i="1"/>
  <c r="G1608" i="1"/>
  <c r="M1608" i="1" s="1"/>
  <c r="N2197" i="1"/>
  <c r="H2196" i="1"/>
  <c r="N2196" i="1" s="1"/>
  <c r="H316" i="1"/>
  <c r="N431" i="1"/>
  <c r="M1174" i="1"/>
  <c r="G1161" i="1"/>
  <c r="N744" i="1"/>
  <c r="H743" i="1"/>
  <c r="N743" i="1" s="1"/>
  <c r="N1385" i="1"/>
  <c r="H1384" i="1"/>
  <c r="N1384" i="1" s="1"/>
  <c r="N535" i="1"/>
  <c r="H534" i="1"/>
  <c r="N534" i="1" s="1"/>
  <c r="O1643" i="1"/>
  <c r="I1642" i="1"/>
  <c r="O1642" i="1" s="1"/>
  <c r="O2321" i="1"/>
  <c r="I2320" i="1"/>
  <c r="O2320" i="1" s="1"/>
  <c r="M623" i="1"/>
  <c r="G622" i="1"/>
  <c r="M622" i="1" s="1"/>
  <c r="O2089" i="1"/>
  <c r="I2061" i="1"/>
  <c r="O813" i="1"/>
  <c r="I800" i="1"/>
  <c r="N1247" i="1"/>
  <c r="H1246" i="1"/>
  <c r="N1246" i="1" s="1"/>
  <c r="O1676" i="1"/>
  <c r="I1675" i="1"/>
  <c r="O1675" i="1" s="1"/>
  <c r="M1503" i="1"/>
  <c r="G1502" i="1"/>
  <c r="N1494" i="1"/>
  <c r="H1493" i="1"/>
  <c r="O1154" i="1"/>
  <c r="I1153" i="1"/>
  <c r="O1153" i="1" s="1"/>
  <c r="N1609" i="1"/>
  <c r="H1608" i="1"/>
  <c r="N1608" i="1" s="1"/>
  <c r="N2267" i="1"/>
  <c r="H2266" i="1"/>
  <c r="N2266" i="1" s="1"/>
  <c r="O1254" i="1"/>
  <c r="I1253" i="1"/>
  <c r="O1253" i="1" s="1"/>
  <c r="O1954" i="1"/>
  <c r="I1940" i="1"/>
  <c r="O1940" i="1" s="1"/>
  <c r="N2001" i="1"/>
  <c r="H1994" i="1"/>
  <c r="M1293" i="1"/>
  <c r="G1280" i="1"/>
  <c r="M1068" i="1"/>
  <c r="G1067" i="1"/>
  <c r="M1067" i="1" s="1"/>
  <c r="M1128" i="1"/>
  <c r="G1127" i="1"/>
  <c r="M1127" i="1" s="1"/>
  <c r="I2054" i="1" l="1"/>
  <c r="O2054" i="1" s="1"/>
  <c r="O2061" i="1"/>
  <c r="N316" i="1"/>
  <c r="H315" i="1"/>
  <c r="N315" i="1" s="1"/>
  <c r="M2108" i="1"/>
  <c r="G2107" i="1"/>
  <c r="M2107" i="1" s="1"/>
  <c r="G11" i="1"/>
  <c r="M12" i="1"/>
  <c r="G1705" i="1"/>
  <c r="M1705" i="1" s="1"/>
  <c r="M1876" i="1"/>
  <c r="G1875" i="1"/>
  <c r="N12" i="1"/>
  <c r="H11" i="1"/>
  <c r="N1576" i="1"/>
  <c r="H1575" i="1"/>
  <c r="N1575" i="1" s="1"/>
  <c r="O176" i="1"/>
  <c r="I175" i="1"/>
  <c r="O175" i="1" s="1"/>
  <c r="M1954" i="1"/>
  <c r="G1940" i="1"/>
  <c r="M1940" i="1" s="1"/>
  <c r="O2404" i="1"/>
  <c r="I2403" i="1"/>
  <c r="O2403" i="1" s="1"/>
  <c r="I1040" i="1"/>
  <c r="O1040" i="1" s="1"/>
  <c r="G921" i="1"/>
  <c r="M921" i="1" s="1"/>
  <c r="N2404" i="1"/>
  <c r="H2403" i="1"/>
  <c r="N2403" i="1" s="1"/>
  <c r="M1994" i="1"/>
  <c r="G1976" i="1"/>
  <c r="M1976" i="1" s="1"/>
  <c r="O1875" i="1"/>
  <c r="I1865" i="1"/>
  <c r="O1865" i="1" s="1"/>
  <c r="N1493" i="1"/>
  <c r="H1492" i="1"/>
  <c r="I799" i="1"/>
  <c r="O799" i="1" s="1"/>
  <c r="O800" i="1"/>
  <c r="M1161" i="1"/>
  <c r="G1160" i="1"/>
  <c r="M1160" i="1" s="1"/>
  <c r="G2340" i="1"/>
  <c r="M2340" i="1" s="1"/>
  <c r="M2347" i="1"/>
  <c r="O316" i="1"/>
  <c r="I315" i="1"/>
  <c r="O315" i="1" s="1"/>
  <c r="M1041" i="1"/>
  <c r="G1040" i="1"/>
  <c r="M1040" i="1" s="1"/>
  <c r="N2072" i="1"/>
  <c r="H2061" i="1"/>
  <c r="M679" i="1"/>
  <c r="G678" i="1"/>
  <c r="M678" i="1" s="1"/>
  <c r="H2107" i="1"/>
  <c r="N2107" i="1" s="1"/>
  <c r="N2108" i="1"/>
  <c r="N1161" i="1"/>
  <c r="H1160" i="1"/>
  <c r="N1160" i="1" s="1"/>
  <c r="O1576" i="1"/>
  <c r="I1575" i="1"/>
  <c r="O1575" i="1" s="1"/>
  <c r="M317" i="1"/>
  <c r="G316" i="1"/>
  <c r="G175" i="1"/>
  <c r="M175" i="1" s="1"/>
  <c r="O1523" i="1"/>
  <c r="I1501" i="1"/>
  <c r="O679" i="1"/>
  <c r="I678" i="1"/>
  <c r="O678" i="1" s="1"/>
  <c r="M1502" i="1"/>
  <c r="G1501" i="1"/>
  <c r="N1994" i="1"/>
  <c r="H1976" i="1"/>
  <c r="N1976" i="1" s="1"/>
  <c r="I1160" i="1"/>
  <c r="O1160" i="1" s="1"/>
  <c r="O1161" i="1"/>
  <c r="N1399" i="1"/>
  <c r="H1398" i="1"/>
  <c r="N1398" i="1" s="1"/>
  <c r="M558" i="1"/>
  <c r="G557" i="1"/>
  <c r="M557" i="1" s="1"/>
  <c r="N249" i="1"/>
  <c r="H175" i="1"/>
  <c r="N175" i="1" s="1"/>
  <c r="M800" i="1"/>
  <c r="G799" i="1"/>
  <c r="M799" i="1" s="1"/>
  <c r="N800" i="1"/>
  <c r="H799" i="1"/>
  <c r="N799" i="1" s="1"/>
  <c r="O1399" i="1"/>
  <c r="I1398" i="1"/>
  <c r="O1398" i="1" s="1"/>
  <c r="H1279" i="1"/>
  <c r="N1279" i="1" s="1"/>
  <c r="O2108" i="1"/>
  <c r="I2107" i="1"/>
  <c r="O2107" i="1" s="1"/>
  <c r="H2225" i="1"/>
  <c r="N2225" i="1" s="1"/>
  <c r="G1398" i="1"/>
  <c r="M1398" i="1" s="1"/>
  <c r="M1280" i="1"/>
  <c r="G1279" i="1"/>
  <c r="M1279" i="1" s="1"/>
  <c r="N922" i="1"/>
  <c r="H921" i="1"/>
  <c r="N921" i="1" s="1"/>
  <c r="G1576" i="1"/>
  <c r="M1577" i="1"/>
  <c r="N1875" i="1"/>
  <c r="H1865" i="1"/>
  <c r="N1865" i="1" s="1"/>
  <c r="I557" i="1"/>
  <c r="O557" i="1" s="1"/>
  <c r="N558" i="1"/>
  <c r="H557" i="1"/>
  <c r="N557" i="1" s="1"/>
  <c r="O922" i="1"/>
  <c r="I921" i="1"/>
  <c r="O921" i="1" s="1"/>
  <c r="N2216" i="1"/>
  <c r="H2215" i="1"/>
  <c r="N2215" i="1" s="1"/>
  <c r="N1041" i="1"/>
  <c r="H1040" i="1"/>
  <c r="N1040" i="1" s="1"/>
  <c r="O2216" i="1"/>
  <c r="I2215" i="1"/>
  <c r="O2215" i="1" s="1"/>
  <c r="G2061" i="1"/>
  <c r="N2347" i="1"/>
  <c r="H2340" i="1"/>
  <c r="N2340" i="1" s="1"/>
  <c r="I11" i="1"/>
  <c r="H1705" i="1"/>
  <c r="N1705" i="1" s="1"/>
  <c r="N1715" i="1"/>
  <c r="O1715" i="1"/>
  <c r="I1705" i="1"/>
  <c r="O1705" i="1" s="1"/>
  <c r="N679" i="1"/>
  <c r="H678" i="1"/>
  <c r="N678" i="1" s="1"/>
  <c r="O11" i="1" l="1"/>
  <c r="G1491" i="1"/>
  <c r="M1491" i="1" s="1"/>
  <c r="M1501" i="1"/>
  <c r="H2054" i="1"/>
  <c r="N2054" i="1" s="1"/>
  <c r="N2061" i="1"/>
  <c r="N1492" i="1"/>
  <c r="H1491" i="1"/>
  <c r="N1491" i="1" s="1"/>
  <c r="M1875" i="1"/>
  <c r="G1865" i="1"/>
  <c r="M1865" i="1" s="1"/>
  <c r="M11" i="1"/>
  <c r="I1491" i="1"/>
  <c r="O1491" i="1" s="1"/>
  <c r="O1501" i="1"/>
  <c r="M1576" i="1"/>
  <c r="G1575" i="1"/>
  <c r="M1575" i="1" s="1"/>
  <c r="M2061" i="1"/>
  <c r="G2054" i="1"/>
  <c r="M2054" i="1" s="1"/>
  <c r="M316" i="1"/>
  <c r="G315" i="1"/>
  <c r="M315" i="1" s="1"/>
  <c r="H2423" i="1"/>
  <c r="N2423" i="1" s="1"/>
  <c r="N11" i="1"/>
  <c r="G2423" i="1" l="1"/>
  <c r="M2423" i="1" s="1"/>
  <c r="I2423" i="1"/>
  <c r="O2423" i="1" s="1"/>
</calcChain>
</file>

<file path=xl/sharedStrings.xml><?xml version="1.0" encoding="utf-8"?>
<sst xmlns="http://schemas.openxmlformats.org/spreadsheetml/2006/main" count="12429" uniqueCount="1046">
  <si>
    <t>ПРИЛОЖЕНИЕ 2</t>
  </si>
  <si>
    <t>к решению</t>
  </si>
  <si>
    <t>Пермской городской Думы</t>
  </si>
  <si>
    <t>Ведомственная структура расходов бюджета города Перми на 2025 год и на плановый период 2026 и 2027 годов</t>
  </si>
  <si>
    <t>тыс. руб.</t>
  </si>
  <si>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</si>
  <si>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</si>
  <si>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</si>
  <si>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</si>
  <si>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</si>
  <si>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</si>
  <si>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2025 год</t>
  </si>
  <si>
    <t>2026 год</t>
  </si>
  <si>
    <t>2027 год</t>
  </si>
  <si>
    <t>Поправки ко 2 чтению</t>
  </si>
  <si>
    <t>формулы</t>
  </si>
  <si>
    <t>№ поправки</t>
  </si>
  <si>
    <t>скрыть компл</t>
  </si>
  <si>
    <t>163</t>
  </si>
  <si>
    <t>Департамент имущественных отношений администрации города Перми</t>
  </si>
  <si>
    <t>01</t>
  </si>
  <si>
    <t>Общегосударственные вопросы</t>
  </si>
  <si>
    <t>13</t>
  </si>
  <si>
    <t>Другие общегосударственные вопросы</t>
  </si>
  <si>
    <t>0400000000</t>
  </si>
  <si>
    <t>Муниципальная программа "Управление муниципальным имуществом города Перми"</t>
  </si>
  <si>
    <t>0440000000</t>
  </si>
  <si>
    <t>Комплексы процессных мероприятий</t>
  </si>
  <si>
    <t>0440100000</t>
  </si>
  <si>
    <t>Комплекс процессных мероприятий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</si>
  <si>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0440121540</t>
  </si>
  <si>
    <t>Мероприятия в сфере имущественных отношений</t>
  </si>
  <si>
    <t>200</t>
  </si>
  <si>
    <t>Закупка товаров, работ и услуг для обеспечения государственных (муниципальных) нужд</t>
  </si>
  <si>
    <t>800</t>
  </si>
  <si>
    <t>Иные бюджетные ассигнования</t>
  </si>
  <si>
    <t>0440121590</t>
  </si>
  <si>
    <t>Содержание и обслуживание нежилого муниципального фонда</t>
  </si>
  <si>
    <t>0440122150</t>
  </si>
  <si>
    <t>Приведение в нормативное состояние объектов нежилого муниципального фонда</t>
  </si>
  <si>
    <t>0440200000</t>
  </si>
  <si>
    <t>Комплекс процессных мероприятий "Обеспечение деятельности департамента имущественных отношений администрации города Перми и подведомственного ему учреждения"</t>
  </si>
  <si>
    <t>0440200110</t>
  </si>
  <si>
    <t>Содержание муниципальных органов города Перми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</si>
  <si>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</si>
  <si>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</si>
  <si>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0440200590</t>
  </si>
  <si>
    <t>Обеспечение деятельности (оказание услуг, выполнение работ) муниципальных учреждений (организаций)</t>
  </si>
  <si>
    <t>9100000000</t>
  </si>
  <si>
    <t>Непрограммные расходы бюджета города Перми по реализации иных мероприятий</t>
  </si>
  <si>
    <t>9190000000</t>
  </si>
  <si>
    <t>Иные непрограммные мероприятия</t>
  </si>
  <si>
    <t>9190021200</t>
  </si>
  <si>
    <t>Исполнение обязанностей по уплате платежей в федеральный бюджет</t>
  </si>
  <si>
    <t>08</t>
  </si>
  <si>
    <t>Культура, кинематография</t>
  </si>
  <si>
    <t>Культура</t>
  </si>
  <si>
    <t>0300000000</t>
  </si>
  <si>
    <t>Муниципальная программа "Культура и молодежная политика города Перми"</t>
  </si>
  <si>
    <t>0330000000</t>
  </si>
  <si>
    <t>Муниципальные проекты</t>
  </si>
  <si>
    <t>0330100000</t>
  </si>
  <si>
    <t>Муниципальный проект "Капитальные вложения в объекты недвижимого имущества муниципальной собственности в сфере культуры и молодежной политики"</t>
  </si>
  <si>
    <t>0330141980</t>
  </si>
  <si>
    <t>Приобретение в собственность муниципального образования город Пермь нежилого здания</t>
  </si>
  <si>
    <t>400</t>
  </si>
  <si>
    <t>Капитальные вложения в объекты государственной (муниципальной) собственности</t>
  </si>
  <si>
    <t>902</t>
  </si>
  <si>
    <t>Департамент финансов администрации города Перми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</si>
  <si>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</si>
  <si>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</si>
  <si>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9500000000</t>
  </si>
  <si>
    <t>Непрограммные расходы по обеспечению деятельности администрации города Перми</t>
  </si>
  <si>
    <t>9580000000</t>
  </si>
  <si>
    <t>Функциональные органы администрации города Перми</t>
  </si>
  <si>
    <t>9580000110</t>
  </si>
  <si>
    <t>11</t>
  </si>
  <si>
    <t>Резервные фонды</t>
  </si>
  <si>
    <t>9600000000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</si>
  <si>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</si>
  <si>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9620000000</t>
  </si>
  <si>
    <t>Резервный фонд</t>
  </si>
  <si>
    <t>9620093000</t>
  </si>
  <si>
    <t>Резервный фонд администрации города Перми</t>
  </si>
  <si>
    <t>93б</t>
  </si>
  <si>
    <t>9110000000</t>
  </si>
  <si>
    <t>Содержание централизованных бухгалтерий</t>
  </si>
  <si>
    <t>9110000590</t>
  </si>
  <si>
    <t>9190021460</t>
  </si>
  <si>
    <t>Мероприятия в сфере применения информационных технологий</t>
  </si>
  <si>
    <t>9610000000</t>
  </si>
  <si>
    <t>Расходы на исполнение судебных актов по обращению взыскания на средства местного бюджета</t>
  </si>
  <si>
    <t>9610092000</t>
  </si>
  <si>
    <t>Средства на исполнение судебных актов, вступивших в законную силу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</si>
  <si>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</si>
  <si>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</si>
  <si>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9190023640</t>
  </si>
  <si>
    <t>Исполнение обязательств по обслуживанию муниципального долга</t>
  </si>
  <si>
    <t>700</t>
  </si>
  <si>
    <t>903</t>
  </si>
  <si>
    <t>Департамент градостроительства и архитектуры администрации города Перми</t>
  </si>
  <si>
    <t>04</t>
  </si>
  <si>
    <t>Национальная экономика</t>
  </si>
  <si>
    <t>12</t>
  </si>
  <si>
    <t>Другие вопросы в области национальной экономики</t>
  </si>
  <si>
    <t>0800000000</t>
  </si>
  <si>
    <t>Муниципальная программа "Градостроительная деятельность на территории города Перми"</t>
  </si>
  <si>
    <t>0840000000</t>
  </si>
  <si>
    <t>0840100000</t>
  </si>
  <si>
    <t>Комплекс процессных мероприятий "Формирование архитектурного облика города Перми и эстетических качеств застройки"</t>
  </si>
  <si>
    <t>0840122080</t>
  </si>
  <si>
    <t>Мероприятия в сфере градостроительства и архитектуры</t>
  </si>
  <si>
    <t>0840171730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</si>
  <si>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</si>
  <si>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600</t>
  </si>
  <si>
    <t>Предоставление субсидий бюджетным, автономным учреждениям и иным некоммерческим организациям</t>
  </si>
  <si>
    <t>0840200000</t>
  </si>
  <si>
    <t>Комплекс процессных мероприятий "Обеспечение деятельности департамента градостроительства и архитектуры администрации города Перми"</t>
  </si>
  <si>
    <t>0840200110</t>
  </si>
  <si>
    <t>910</t>
  </si>
  <si>
    <t>Управление записи актов гражданского состояния администрации города Перми</t>
  </si>
  <si>
    <t>9190059300</t>
  </si>
  <si>
    <t>Государственная регистрация актов гражданского состояния</t>
  </si>
  <si>
    <t>915</t>
  </si>
  <si>
    <t>Управление по экологии и природопользованию администрации города Перми</t>
  </si>
  <si>
    <t>03</t>
  </si>
  <si>
    <t>Национальная безопасность и правоохранительная деятельность</t>
  </si>
  <si>
    <t>14</t>
  </si>
  <si>
    <t>Другие вопросы в области национальной безопасности и правоохранительной деятельности</t>
  </si>
  <si>
    <t>919002П040</t>
  </si>
  <si>
    <t>Составление протоколов об административных правонарушениях</t>
  </si>
  <si>
    <t>05</t>
  </si>
  <si>
    <t>Сельское хозяйство и рыболовство</t>
  </si>
  <si>
    <t>1400000000</t>
  </si>
  <si>
    <t>Муниципальная программа "Охрана природы и лесное хозяйство города Перми"</t>
  </si>
  <si>
    <t>1440000000</t>
  </si>
  <si>
    <t>1440400000</t>
  </si>
  <si>
    <t>Комплекс процессных мероприятий "Обращение с животными без владельцев"</t>
  </si>
  <si>
    <t>1440400590</t>
  </si>
  <si>
    <t>1440423940</t>
  </si>
  <si>
    <t>Увеличение финансового обеспечения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</si>
  <si>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144042У150</t>
  </si>
  <si>
    <t>Организация мероприятий при осуществлении деятельности по обращению с животными без владельцев</t>
  </si>
  <si>
    <t>07</t>
  </si>
  <si>
    <t>Лесное хозяйство</t>
  </si>
  <si>
    <t>1440300000</t>
  </si>
  <si>
    <t>Комплекс процессных мероприятий "Сохранение и воспроизводство городских лесов"</t>
  </si>
  <si>
    <t>1440300590</t>
  </si>
  <si>
    <t>1440321650</t>
  </si>
  <si>
    <t>Мероприятия в сфере использования, охраны, защиты и воспроизводства городских лесов</t>
  </si>
  <si>
    <t>Жилищно-коммунальное хозяйство</t>
  </si>
  <si>
    <t>Благоустройство</t>
  </si>
  <si>
    <t>1420000000</t>
  </si>
  <si>
    <t>Муниципальные проекты в рамках региональных проектов</t>
  </si>
  <si>
    <t>1420100000</t>
  </si>
  <si>
    <t>Муниципальный проект "Комплексное благоустройство"</t>
  </si>
  <si>
    <t>14201SЖ410</t>
  </si>
  <si>
    <t>Развитие городского пространства</t>
  </si>
  <si>
    <t>1440100000</t>
  </si>
  <si>
    <t>Комплекс процессных мероприятий "Создание и содержание ООПТ, реализация природоохранных мероприятий"</t>
  </si>
  <si>
    <t>1440121660</t>
  </si>
  <si>
    <t>Создание и содержание ООПТ местного значения</t>
  </si>
  <si>
    <t>1440200000</t>
  </si>
  <si>
    <t>Комплекс процессных мероприятий "Мероприятия по содержанию питомника растений"</t>
  </si>
  <si>
    <t>1440221690</t>
  </si>
  <si>
    <t>Посадка зеленых насаждений ценных видов</t>
  </si>
  <si>
    <t>1440222340</t>
  </si>
  <si>
    <t>Мероприятия по выращиванию посадочного материала, содержанию зеленых насаждений, озелененных территорий</t>
  </si>
  <si>
    <t>1440421260</t>
  </si>
  <si>
    <t>Мероприятия по обустройству и содержанию площадок для выгула и дрессировки собак</t>
  </si>
  <si>
    <t>Другие вопросы в области жилищно-коммунального хозяйства</t>
  </si>
  <si>
    <t>1440200590</t>
  </si>
  <si>
    <t>Охрана окружающей среды</t>
  </si>
  <si>
    <t>Охрана объектов растительного и животного мира и среды их обитания</t>
  </si>
  <si>
    <t>1440121630</t>
  </si>
  <si>
    <t>Реализация природоохранных мероприятий</t>
  </si>
  <si>
    <t>Другие вопросы в области охраны окружающей среды</t>
  </si>
  <si>
    <t>1440500000</t>
  </si>
  <si>
    <t>Комплекс процессных мероприятий "Обеспечение деятельности управления по экологии и природопользованию администрации города Перми"</t>
  </si>
  <si>
    <t>1440500110</t>
  </si>
  <si>
    <t>144052У100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</si>
  <si>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</si>
  <si>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924</t>
  </si>
  <si>
    <t>Департамент культуры и молодежной политики администрации города Перми</t>
  </si>
  <si>
    <t>Образование</t>
  </si>
  <si>
    <t>Дополнительное образование детей</t>
  </si>
  <si>
    <t>0340000000</t>
  </si>
  <si>
    <t>0340300000</t>
  </si>
  <si>
    <t>Комплекс процессных мероприятий "Обеспечение качественно нового уровня развития инфраструктуры"</t>
  </si>
  <si>
    <t>0340301070</t>
  </si>
  <si>
    <t>Взносы на капитальный ремонт общего имущества в многоквартирных домах</t>
  </si>
  <si>
    <t>0340323560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</si>
  <si>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</si>
  <si>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0340400000</t>
  </si>
  <si>
    <t>Комплекс процессных мероприятий "Одаренные дети города Перми"</t>
  </si>
  <si>
    <t>0340400590</t>
  </si>
  <si>
    <t>0340400680</t>
  </si>
  <si>
    <t>Мероприятия в сфере дополнительного образования детей в области искусств</t>
  </si>
  <si>
    <t>0340401060</t>
  </si>
  <si>
    <t>Повышение фонда оплаты труда</t>
  </si>
  <si>
    <t>0340482020</t>
  </si>
  <si>
    <t>Предоставление мер социальной поддержки руководителям и педагогическим работникам муниципальных образовательных учреждений города Перми</t>
  </si>
  <si>
    <t>0600000000</t>
  </si>
  <si>
    <t>Муниципальная программа "Социальная поддержка и обеспечение семейного благополучия населения города Перми"</t>
  </si>
  <si>
    <t>0640000000</t>
  </si>
  <si>
    <t>0640200000</t>
  </si>
  <si>
    <t>Комплекс процессных мероприятий "Повышение социального благополучия отдельных категорий жителей города Перми"</t>
  </si>
  <si>
    <t>0640223570</t>
  </si>
  <si>
    <t>Оборудование объектов городской инфраструктуры средствами беспрепятственного доступа</t>
  </si>
  <si>
    <t>Молодежная политика</t>
  </si>
  <si>
    <t>0100000000</t>
  </si>
  <si>
    <t>Муниципальная программа "Общественное согласие"</t>
  </si>
  <si>
    <t>0140000000</t>
  </si>
  <si>
    <t>0140100000</t>
  </si>
  <si>
    <t>Комплекс процессных мероприятий "Формирование благоприятных условий для поддержки социально ориентированных некоммерческих организаций"</t>
  </si>
  <si>
    <t>0140122220</t>
  </si>
  <si>
    <t>Мероприятия в сфере укрепления межнационального и межконфессионального согласия в городе Перми</t>
  </si>
  <si>
    <t>0140171300</t>
  </si>
  <si>
    <t>Субсидии некоммерческим организациям, общественным объединениям (за исключением политических партий) на реализацию мероприятий в сфере общественных отношений</t>
  </si>
  <si>
    <t>0200000000</t>
  </si>
  <si>
    <t>Муниципальная программа "Безопасный город"</t>
  </si>
  <si>
    <t>0240000000</t>
  </si>
  <si>
    <t>0240200000</t>
  </si>
  <si>
    <t>Комплекс процессных мероприятий "Организация и осуществление мероприятий по профилактике правонарушений на территории города Перми"</t>
  </si>
  <si>
    <t>0240221090</t>
  </si>
  <si>
    <t>Мероприятия, направленные на первичную профилактику потребления психоактивных веществ</t>
  </si>
  <si>
    <t>0340500000</t>
  </si>
  <si>
    <t>Комплекс процессных мероприятий "Создание условий для эффективной самореализации молодежи города Перми"</t>
  </si>
  <si>
    <t>0340500590</t>
  </si>
  <si>
    <t>0340500740</t>
  </si>
  <si>
    <t>Организация занятости молодежи</t>
  </si>
  <si>
    <t>0340501060</t>
  </si>
  <si>
    <t>0340523140</t>
  </si>
  <si>
    <t>Поддержка инициативной и талантливой молодежи</t>
  </si>
  <si>
    <t>300</t>
  </si>
  <si>
    <t>Социальное обеспечение и иные выплаты населению</t>
  </si>
  <si>
    <t>0340570040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</si>
  <si>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</si>
  <si>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0640221050</t>
  </si>
  <si>
    <t>Проведение мероприятий в сфере социальной политики, развития человеческого потенциала</t>
  </si>
  <si>
    <t>09</t>
  </si>
  <si>
    <t>Другие вопросы в области образования</t>
  </si>
  <si>
    <t>0340482030</t>
  </si>
  <si>
    <t>Выплата стипендий одаренным детям, обучающимся в образовательных учреждениях дополнительного образования детей в сфере культуры города Перми</t>
  </si>
  <si>
    <t>0640300000</t>
  </si>
  <si>
    <t>Комплекс процессных мероприятий "Организация оздоровления и отдыха детей города Перми"</t>
  </si>
  <si>
    <t>0640300590</t>
  </si>
  <si>
    <t>0640301060</t>
  </si>
  <si>
    <t>0340100000</t>
  </si>
  <si>
    <t>Комплекс процессных мероприятий "Городские культурно-зрелищные мероприятия"</t>
  </si>
  <si>
    <t>0340100590</t>
  </si>
  <si>
    <t>0340121980</t>
  </si>
  <si>
    <t>Городские культурно-зрелищные мероприятия, культурно-зрелищные мероприятия по месту жительства</t>
  </si>
  <si>
    <t>034012К030</t>
  </si>
  <si>
    <t>Организация и проведение мероприятий в сфере культуры на территории Пермского края</t>
  </si>
  <si>
    <t>0340200000</t>
  </si>
  <si>
    <t>Комплекс процессных мероприятий "Создание условий для осуществления гражданами прав в сфере культуры"</t>
  </si>
  <si>
    <t>0340200590</t>
  </si>
  <si>
    <t>0340200870</t>
  </si>
  <si>
    <t>Создание концертных и театральных постановок, организация и обеспечение участия в творческих проектах</t>
  </si>
  <si>
    <t>0340223620</t>
  </si>
  <si>
    <t>Оказание услуг библиотечного обслуживания</t>
  </si>
  <si>
    <t>0340223830</t>
  </si>
  <si>
    <t>Оказание услуг по изучению, сохранению, использованию и популяризации объектов культурного наследия, объектов монументального искусства</t>
  </si>
  <si>
    <t>0340300750</t>
  </si>
  <si>
    <t>Сохранение историко-культурного наследия</t>
  </si>
  <si>
    <t>0640221010</t>
  </si>
  <si>
    <t>Проведение мероприятий в сфере социальной политики</t>
  </si>
  <si>
    <t>Другие вопросы в области культуры, кинематографии</t>
  </si>
  <si>
    <t>0340600000</t>
  </si>
  <si>
    <t>Комплекс процессных мероприятий "Обеспечение деятельности департамента культуры и молодежной политики администрации города Перми"</t>
  </si>
  <si>
    <t>0340600110</t>
  </si>
  <si>
    <t>0340600590</t>
  </si>
  <si>
    <t>10</t>
  </si>
  <si>
    <t>Социальная политика</t>
  </si>
  <si>
    <t>Социальное обеспечение населения</t>
  </si>
  <si>
    <t>930</t>
  </si>
  <si>
    <t>Департамент образования администрации города Перми</t>
  </si>
  <si>
    <t>Дошкольное образование</t>
  </si>
  <si>
    <t>0700000000</t>
  </si>
  <si>
    <t>Муниципальная программа "Доступное и качественное образование"</t>
  </si>
  <si>
    <t>0740000000</t>
  </si>
  <si>
    <t>0740100000</t>
  </si>
  <si>
    <t>Комплекс процессных мероприятий "Обеспечение доступного и качественного дошкольного, общего образования"</t>
  </si>
  <si>
    <t>0740100590</t>
  </si>
  <si>
    <t>074012Н020</t>
  </si>
  <si>
    <t>Единая субвенция на выполнение отдельных государственных полномочий в сфере образования</t>
  </si>
  <si>
    <t>07401SН040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</si>
  <si>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</si>
  <si>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0740400000</t>
  </si>
  <si>
    <t>Комплекс процессных мероприятий "Оказание услуг частными организациями, осуществляющими образовательную деятельность"</t>
  </si>
  <si>
    <t>074042Н020</t>
  </si>
  <si>
    <t>0740470030</t>
  </si>
  <si>
    <t>Субсидии частным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</si>
  <si>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0740500000</t>
  </si>
  <si>
    <t>Комплекс процессных мероприятий "Приведение имущественных комплексов муниципальных образовательных организаций города Перми в нормативное состояние"</t>
  </si>
  <si>
    <t>0740501070</t>
  </si>
  <si>
    <t>0740523470</t>
  </si>
  <si>
    <t>Приведение в нормативное состояние имущественных комплексов образовательных организаций</t>
  </si>
  <si>
    <t>074052Н420</t>
  </si>
  <si>
    <t>Оснащение муниципальных образовательных организаций оборудованием, средствами обучения и воспитания</t>
  </si>
  <si>
    <t>02</t>
  </si>
  <si>
    <t>Общее образование</t>
  </si>
  <si>
    <t>0710000000</t>
  </si>
  <si>
    <t>Муниципальные проекты в рамках национальных проектов</t>
  </si>
  <si>
    <t>071EВ00000</t>
  </si>
  <si>
    <t>Муниципальный проект "Патриотическое воспитание граждан Российской Федерации"</t>
  </si>
  <si>
    <t>071EВ51790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</si>
  <si>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</si>
  <si>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0720000000</t>
  </si>
  <si>
    <t>0720100000</t>
  </si>
  <si>
    <t>Муниципальный проект "Развитие инфраструктуры в сфере образования"</t>
  </si>
  <si>
    <t>07201SН070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</si>
  <si>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</si>
  <si>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0730000000</t>
  </si>
  <si>
    <t>0730100000</t>
  </si>
  <si>
    <t>Муниципальный проект "Капитальные вложения в объекты недвижимого имущества муниципальной собственности в сфере образования"</t>
  </si>
  <si>
    <t>0730142640</t>
  </si>
  <si>
    <t>Строительство спортивного зала МАОУ "СОШ № 79" г. Перми</t>
  </si>
  <si>
    <t>0740100690</t>
  </si>
  <si>
    <t>Организация подвоза учащихся, проживающих в отдаленных жилых районах</t>
  </si>
  <si>
    <t>07401L3030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</si>
  <si>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</si>
  <si>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07401L3040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</si>
  <si>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</si>
  <si>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0740200000</t>
  </si>
  <si>
    <t>Комплекс процессных мероприятий "Обеспечение доступного и качественного дополнительного образования"</t>
  </si>
  <si>
    <t>0740200900</t>
  </si>
  <si>
    <t>Создание условий для реализации программ дополнительного образования направлений IT-сферы</t>
  </si>
  <si>
    <t>0740470050</t>
  </si>
  <si>
    <t>Субсидии частным общеобразовательным организациям, осуществляющим на территории города Перми образовательную деятельность по имеющим государственную аккредитацию основным общеобразовательным программам</t>
  </si>
  <si>
    <t>0740500610</t>
  </si>
  <si>
    <t>Устройство спортивных площадок в муниципальных образовательных организациях города Перми</t>
  </si>
  <si>
    <t>07405L7500</t>
  </si>
  <si>
    <t>Реализация мероприятий по модернизации школьных систем образования</t>
  </si>
  <si>
    <t>07405SP350</t>
  </si>
  <si>
    <t>Реализация мероприятий по направлению "Школьный двор"</t>
  </si>
  <si>
    <t>07405SН420</t>
  </si>
  <si>
    <t>0740200590</t>
  </si>
  <si>
    <t>0740201060</t>
  </si>
  <si>
    <t>0740282020</t>
  </si>
  <si>
    <t>0740300000</t>
  </si>
  <si>
    <t>Комплекс процессных мероприятий "Ресурсное обеспечение качественного функционирования системы образования города Перми"</t>
  </si>
  <si>
    <t>0740321190</t>
  </si>
  <si>
    <t>Организация и проведение мероприятий в сфере образования города Перми</t>
  </si>
  <si>
    <t>0740471390</t>
  </si>
  <si>
    <t>Субсидия частным организациям на реализацию дополнительных общеразвивающих программ</t>
  </si>
  <si>
    <t>Профессиональная подготовка, переподготовка и повышение квалификации</t>
  </si>
  <si>
    <t>0740300590</t>
  </si>
  <si>
    <t>0740301060</t>
  </si>
  <si>
    <t>0740382020</t>
  </si>
  <si>
    <t>064032С140</t>
  </si>
  <si>
    <t>Обеспечение отдыха и оздоровления детей</t>
  </si>
  <si>
    <t>0740381030</t>
  </si>
  <si>
    <t>Присуждение премии Главы города Перми "Золотой резерв"</t>
  </si>
  <si>
    <t>0740600000</t>
  </si>
  <si>
    <t>Комплекс процессных мероприятий "Обеспечение деятельности департамента образования администрации города Перми"</t>
  </si>
  <si>
    <t>0740600110</t>
  </si>
  <si>
    <t>0740600590</t>
  </si>
  <si>
    <t>074062Н020</t>
  </si>
  <si>
    <t>074012С170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</si>
  <si>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</si>
  <si>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Охрана семьи и детства</t>
  </si>
  <si>
    <t>Другие вопросы в области социальной политики</t>
  </si>
  <si>
    <t>0740100700</t>
  </si>
  <si>
    <t>Предоставление бесплатного питания учащимся кадетской школы города Перми</t>
  </si>
  <si>
    <t>0740100710</t>
  </si>
  <si>
    <t>Предоставление бесплатного питания отдельным категориям учащихся в муниципальных общеобразовательных учреждениях города Перми</t>
  </si>
  <si>
    <t>0740101160</t>
  </si>
  <si>
    <t>Предоставление бесплатного питания обучающимся с ограниченными возможностями здоровья в муниципальных общеобразовательных учреждениях города Перми</t>
  </si>
  <si>
    <t>0740471170</t>
  </si>
  <si>
    <t>Субсидии частным общеобразовательным организациям по предоставлению бесплатного питания отдельным категориям учащихся в частных общеобразовательных организациях</t>
  </si>
  <si>
    <t>0740471180</t>
  </si>
  <si>
    <t>Субсидии частным общеобразовательным организациям города Перми на предоставление бесплатного двухразового питания учащимся с ограниченными возможностями здоровья</t>
  </si>
  <si>
    <t>Физическая культура и спорт</t>
  </si>
  <si>
    <t>Спорт высших достижений</t>
  </si>
  <si>
    <t>0500000000</t>
  </si>
  <si>
    <t>Муниципальная программа "Развитие физической культуры и спорта города Перми"</t>
  </si>
  <si>
    <t>0540000000</t>
  </si>
  <si>
    <t>0540300000</t>
  </si>
  <si>
    <t>Комплекс процессных мероприятий "Реализация дополнительных общеобразовательных программ"</t>
  </si>
  <si>
    <t>0540300590</t>
  </si>
  <si>
    <t>0540301060</t>
  </si>
  <si>
    <t>931</t>
  </si>
  <si>
    <t>Администрация Ленинского района города Перми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</si>
  <si>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</si>
  <si>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компл</t>
  </si>
  <si>
    <t>0640400000</t>
  </si>
  <si>
    <t>Комплекс процессных мероприятий "Обеспечение деятельности департамента социальной политики администрации города Перми и реализация мероприятий в сфере защиты прав несовершеннолетних"</t>
  </si>
  <si>
    <t>064042С150</t>
  </si>
  <si>
    <t>Образование комиссий по делам несовершеннолетних и защите их прав и организация их деятельности</t>
  </si>
  <si>
    <t>9570000000</t>
  </si>
  <si>
    <t>Территориальные органы администрации города Перми</t>
  </si>
  <si>
    <t>9570000110</t>
  </si>
  <si>
    <t>0140121310</t>
  </si>
  <si>
    <t>Содержание имущества и обеспечение деятельности общественных центров</t>
  </si>
  <si>
    <t>0140171130</t>
  </si>
  <si>
    <t>Субсидии на осуществление деятельности территориальных общественных самоуправлений</t>
  </si>
  <si>
    <t>0140171140</t>
  </si>
  <si>
    <t>Субсидии Пермской городской общественной организации ветеранов (пенсионеров) войны, труда, Вооруженных Сил и правоохранительных органов</t>
  </si>
  <si>
    <t>0140171141</t>
  </si>
  <si>
    <t>Субсидии Общественной организации ветеранов (пенсионеров) войны, труда, Вооруженных сил и правоохранительных органов Ленинского района г.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</si>
  <si>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</si>
  <si>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0240100000</t>
  </si>
  <si>
    <t>Комплекс процессных мероприятий "Организация и осуществление мероприятий по защите населения и территории городского округа от чрезвычайных ситуаций природного и техногенного характера, пожарной безопасности, обеспечению безопасности людей на водных объектах"</t>
  </si>
  <si>
    <t>0240121000</t>
  </si>
  <si>
    <t>Мероприятия, направленные на обеспечение безопасности людей на водных объектах, охраны их жизни и здоровья</t>
  </si>
  <si>
    <t>0240121110</t>
  </si>
  <si>
    <t>Мероприятия, направленные на обеспечение первичных мер пожарной безопасности в границах города Перми</t>
  </si>
  <si>
    <t>919002П060</t>
  </si>
  <si>
    <t>Осуществление полномочий по созданию и организации деятельности административных комиссий</t>
  </si>
  <si>
    <t>Дорожное хозяйство (дорожные фонды)</t>
  </si>
  <si>
    <t>1000000000</t>
  </si>
  <si>
    <t>Муниципальная программа "Дорожная деятельность и благоустройство города Перми"</t>
  </si>
  <si>
    <t>1040000000</t>
  </si>
  <si>
    <t>1040100000</t>
  </si>
  <si>
    <t>Комплекс процессных мероприятий "Приведение в нормативное состояние автомобильных дорог"</t>
  </si>
  <si>
    <t>104019Д040</t>
  </si>
  <si>
    <t>Содержание, ремонт автомобильных дорог и искусственных дорожных сооружений</t>
  </si>
  <si>
    <t>1300000000</t>
  </si>
  <si>
    <t>Муниципальная программа "Развитие системы жилищно-коммунального хозяйства в городе Перми"</t>
  </si>
  <si>
    <t>1330000000</t>
  </si>
  <si>
    <t>1330200000</t>
  </si>
  <si>
    <t>Муниципальный проект "Благоустройство территорий многоквартирных домов города Перми"</t>
  </si>
  <si>
    <t>133029Д220</t>
  </si>
  <si>
    <t>Возмещение затрат по благоустройству придомовых территорий многоквартирных домов города</t>
  </si>
  <si>
    <t>0840122040</t>
  </si>
  <si>
    <t>Снос самовольных построек на территории города Перми, выявление и демонтаж вывесок, не соответствующих Правилам благоустройства города Перми</t>
  </si>
  <si>
    <t>1040300000</t>
  </si>
  <si>
    <t>Комплекс процессных мероприятий "Организация благоустройства территории города Перми"</t>
  </si>
  <si>
    <t>1040321820</t>
  </si>
  <si>
    <t>Мероприятия по демонтажу самовольно установленных и незаконно размещенных движимых объектов</t>
  </si>
  <si>
    <t>1330271290</t>
  </si>
  <si>
    <t>Возмещение затрат по благоустройству дворовых территорий многоквартирных домов города</t>
  </si>
  <si>
    <t>1340000000</t>
  </si>
  <si>
    <t>1340400000</t>
  </si>
  <si>
    <t>Комплекс процессных мероприятий "Обеспечение санитарно-эпидемиологических требований законодательства"</t>
  </si>
  <si>
    <t>1340422030</t>
  </si>
  <si>
    <t>Обустройство и содержание мест (площадок) накопления твердых коммунальных отходов</t>
  </si>
  <si>
    <t>1340423430</t>
  </si>
  <si>
    <t>Обустройство контейнерных площадок нового образца в городе Перми</t>
  </si>
  <si>
    <t>0340570070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</si>
  <si>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</si>
  <si>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0640321080</t>
  </si>
  <si>
    <t>Организация отдыха несовершеннолетних, состоящих на учете в территориальных отделах полиции города Перми</t>
  </si>
  <si>
    <t>Физическая культура</t>
  </si>
  <si>
    <t>0540200000</t>
  </si>
  <si>
    <t>Комплекс процессных мероприятий "Организация и проведение физкультурных мероприятий, спортивно-массовой работы"</t>
  </si>
  <si>
    <t>0540223350</t>
  </si>
  <si>
    <t>Организация и проведение официальных физкультурно-оздоровительных и спортивных мероприятий Пермского городского округа</t>
  </si>
  <si>
    <t>932</t>
  </si>
  <si>
    <t>Администрация Свердловского района города Перми</t>
  </si>
  <si>
    <t>0140171142</t>
  </si>
  <si>
    <t>Субсидии Общественной организации ветеранов (пенсионеров) войны, труда, Вооруженных сил и правоохранительных органов Свердловского района г. Перми</t>
  </si>
  <si>
    <t>933</t>
  </si>
  <si>
    <t>Администрация Мотовилихинского района города Перми</t>
  </si>
  <si>
    <t>0140171143</t>
  </si>
  <si>
    <t>Субсидии Общественной организации ветеранов (пенсионеров) войны, труда, Вооруженных сил и правоохранительных органов Мотовилихинского района г. Перми</t>
  </si>
  <si>
    <t>934</t>
  </si>
  <si>
    <t>Администрация Дзержинского района города Перми</t>
  </si>
  <si>
    <t>0140171144</t>
  </si>
  <si>
    <t>Субсидии Общественной организации ветеранов (пенсионеров) войны, труда, Вооруженных сил и правоохранительных органов Дзержинского г. Перми</t>
  </si>
  <si>
    <t>935</t>
  </si>
  <si>
    <t>Администрация Индустриального района города Перми</t>
  </si>
  <si>
    <t>0140171145</t>
  </si>
  <si>
    <t>Субсидии Общественной организации ветеранов (пенсионеров) войны, труда, Вооруженных сил и правоохранительных органов Индустриального района г. Перми</t>
  </si>
  <si>
    <t>936</t>
  </si>
  <si>
    <t>Администрация Кировского района города Перми</t>
  </si>
  <si>
    <t>0140171146</t>
  </si>
  <si>
    <t>Субсидии Общественной организации ветеранов войны, труда, вооруженных сил и правоохранительных органов Кировского района г. Перми</t>
  </si>
  <si>
    <t>937</t>
  </si>
  <si>
    <t>Администрация Орджоникидзевского района города Перми</t>
  </si>
  <si>
    <t>0140171147</t>
  </si>
  <si>
    <t>Субсидии Общественной организации ветеранов (пенсионеров) войны, труда, Вооруженных сил и правоохранительных органов Орджоникидзевского района г. Перми</t>
  </si>
  <si>
    <t>938</t>
  </si>
  <si>
    <t>Администрация поселка Новые Ляды города Перми</t>
  </si>
  <si>
    <t>0140171148</t>
  </si>
  <si>
    <t>Субсидии Общественной организации ветеранов (пенсионеров) войны, труда, вооруженных сил и правоохранительных органов администрации п. Новые Ляды г. Перми</t>
  </si>
  <si>
    <t>940</t>
  </si>
  <si>
    <t>Департамент жилищно-коммунального хозяйства администрации города Перми</t>
  </si>
  <si>
    <t>1340100000</t>
  </si>
  <si>
    <t>Комплекс процессных мероприятий "Содержание объектов инженерной инфраструктуры"</t>
  </si>
  <si>
    <t>134019Д160</t>
  </si>
  <si>
    <t>Содержание и ремонт системы ливневой канализации, очистных сооружений</t>
  </si>
  <si>
    <t>134019Д620</t>
  </si>
  <si>
    <t>Жилищное хозяйство</t>
  </si>
  <si>
    <t>1320000000</t>
  </si>
  <si>
    <t>1320100000</t>
  </si>
  <si>
    <t>1320171040</t>
  </si>
  <si>
    <t>Финансовое обеспечение затрат по проведению капитального ремонта фасадов многоквартирных домов города Перми</t>
  </si>
  <si>
    <t>13201SЖ240</t>
  </si>
  <si>
    <t>Капитальный ремонт фасадов многоквартирных домов в г. Перми</t>
  </si>
  <si>
    <t>1340200000</t>
  </si>
  <si>
    <t>Комплекс процессных мероприятий "Исполнение обязанностей собственника помещений по содержанию общего имущества собственников помещений в многоквартирных домах"</t>
  </si>
  <si>
    <t>1340221420</t>
  </si>
  <si>
    <t>Уплата взносов на капитальный ремонт общего имущества в многоквартирных домах в части муниципальной доли собственности</t>
  </si>
  <si>
    <t>1340221830</t>
  </si>
  <si>
    <t>Выполнение работ по капитальному ремонту многоквартирных домов, направленных на исполнение судебных актов</t>
  </si>
  <si>
    <t>1340300000</t>
  </si>
  <si>
    <t>Комплекс процессных мероприятий "Обеспечение эффективного управления аварийными многоквартирными домами в городе Перми"</t>
  </si>
  <si>
    <t>1340301060</t>
  </si>
  <si>
    <t>1340323250</t>
  </si>
  <si>
    <t>Содержание расселенных многоквартирных домов, признанных в установленном порядке аварийными и подлежащими сносу</t>
  </si>
  <si>
    <t>1340323870</t>
  </si>
  <si>
    <t>Снос аварийных многоквартирных домов</t>
  </si>
  <si>
    <t>Коммунальное хозяйство</t>
  </si>
  <si>
    <t>1330100000</t>
  </si>
  <si>
    <t>Муниципальный проект "Капитальные вложения в объекты муниципальной собственности системы водоснабжения, водоотведения и теплоснабжения"</t>
  </si>
  <si>
    <t>1330141320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</si>
  <si>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</si>
  <si>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1330142020</t>
  </si>
  <si>
    <t>Выкуп центрального теплового пункта № 10 по адресу: г. Пермь, ул. И.Франко, 38а</t>
  </si>
  <si>
    <t>1340121680</t>
  </si>
  <si>
    <t>Мероприятия в сфере коммунального хозяйства</t>
  </si>
  <si>
    <t>1340121740</t>
  </si>
  <si>
    <t>Содержание и ремонт объектов инженерной инфраструктуры</t>
  </si>
  <si>
    <t>1340171160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</si>
  <si>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</si>
  <si>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1340171060</t>
  </si>
  <si>
    <t>Финансовое обеспечение затрат муниципального предприятия "Пермводоканал" на содержание санитарно-бытовых помещений</t>
  </si>
  <si>
    <t>1340401060</t>
  </si>
  <si>
    <t>1340423880</t>
  </si>
  <si>
    <t>Ликвидация несанкционированных свалок</t>
  </si>
  <si>
    <t>Прикладные научные исследования в области жилищно-коммунального хозяйства</t>
  </si>
  <si>
    <t>1340100590</t>
  </si>
  <si>
    <t>1340500000</t>
  </si>
  <si>
    <t>Комплекс процессных мероприятий "Обеспечение деятельности департамента жилищно-коммунального хозяйства администрации города Перми"</t>
  </si>
  <si>
    <t>1340500110</t>
  </si>
  <si>
    <t>1500000000</t>
  </si>
  <si>
    <t>Муниципальная программа "Обеспечение жильем жителей города Перми"</t>
  </si>
  <si>
    <t>1530000000</t>
  </si>
  <si>
    <t>1530200000</t>
  </si>
  <si>
    <t>Муниципальный проект "Обеспечение жилыми помещениями детей-сирот и детей, оставшихся без попечения родителей"</t>
  </si>
  <si>
    <t>153022С070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</si>
  <si>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</si>
  <si>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942</t>
  </si>
  <si>
    <t>Управление капитального строительства администрации города Перми</t>
  </si>
  <si>
    <t>0130000000</t>
  </si>
  <si>
    <t>0130100000</t>
  </si>
  <si>
    <t>Муниципальный проект "Строительство зданий для размещения общественных центров"</t>
  </si>
  <si>
    <t>0130141040</t>
  </si>
  <si>
    <t>Строительство нежилого здания под размещение общественного центра по адресу: г. Пермь, Кировский район, ул. Батумская</t>
  </si>
  <si>
    <t>0130141720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</si>
  <si>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</si>
  <si>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0130141730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</si>
  <si>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</si>
  <si>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0130141740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</si>
  <si>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</si>
  <si>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0130141750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</si>
  <si>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</si>
  <si>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9190023800</t>
  </si>
  <si>
    <t>Капитальный ремонт здания для реализации мероприятий дополнительного образования и размещения общественного центра</t>
  </si>
  <si>
    <t>9700000000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</si>
  <si>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</si>
  <si>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9710000000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</si>
  <si>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</si>
  <si>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9710000590</t>
  </si>
  <si>
    <t>0230000000</t>
  </si>
  <si>
    <t>0230100000</t>
  </si>
  <si>
    <t>Муниципальный проект "Строительство пожарных водоемов и резервуаров"</t>
  </si>
  <si>
    <t>0230141630</t>
  </si>
  <si>
    <t>Строительство пожарного резервуара в микрорайоне Социалистический Орджоникидзевского района города Перми</t>
  </si>
  <si>
    <t>0230141650</t>
  </si>
  <si>
    <t>Строительство пожарного резервуара в микрорайоне Новобродовский Свердловского района города Перми</t>
  </si>
  <si>
    <t>0230141890</t>
  </si>
  <si>
    <t>Строительство пожарного резервуара в микрорайоне Пихтовая стрелка Мотовилихинского района города Перми</t>
  </si>
  <si>
    <t>0230141900</t>
  </si>
  <si>
    <t>Строительство пожарного резервуара в микрорайоне Акуловский по ул. Красноборская Дзержинского района города Перми</t>
  </si>
  <si>
    <t>0230141920</t>
  </si>
  <si>
    <t>Строительство пожарного резервуара в микрорайоне Верхняя Васильевка Орджоникидзевского района города Перми</t>
  </si>
  <si>
    <t>0230141930</t>
  </si>
  <si>
    <t>Строительство пожарного резервуара в микрорайоне Верхнемуллинский по ул. 2-я Открытая Индустриального района города Перми</t>
  </si>
  <si>
    <t>0230141940</t>
  </si>
  <si>
    <t>Строительство пожарного резервуара в микрорайоне Свободный Орджоникидзевского района города Перми</t>
  </si>
  <si>
    <t>0230141960</t>
  </si>
  <si>
    <t>Строительство пожарного резервуара в микрорайоне Нижняя Васильевка Орджоникидзевского района города Перми</t>
  </si>
  <si>
    <t>0230143170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</si>
  <si>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</si>
  <si>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0230143180</t>
  </si>
  <si>
    <t>Строительство пожарного резервуара по ул. Борцов Революции Ленинского района города Перми</t>
  </si>
  <si>
    <t>0230143610</t>
  </si>
  <si>
    <t>Строительство пожарного резервуара в микрорайоне Липовая Гора по ул. 4-й Липогорской Свердловского района города Перми</t>
  </si>
  <si>
    <t>0230143620</t>
  </si>
  <si>
    <t>Строительство пожарного резервуара в микрорайоне Вышка-2 по ул. Омской Мотовилихинского района города Перми</t>
  </si>
  <si>
    <t>0230143630</t>
  </si>
  <si>
    <t>Строительство пожарного резервуара в микрорайоне Химики Орджоникидзевского района города Перми</t>
  </si>
  <si>
    <t>0230200000</t>
  </si>
  <si>
    <t>Муниципальный проект "Строительство (реконструкция) объектов в сфере общественной безопасности"</t>
  </si>
  <si>
    <t>0230241030</t>
  </si>
  <si>
    <t>Строительство противооползневого сооружения в районе жилых домов по ул. КИМ, 5, 7, ул. Ивановской, 19 и ул. Чехова, 2, 4, 6, 8, 10</t>
  </si>
  <si>
    <t>1510000000</t>
  </si>
  <si>
    <t>151F300000</t>
  </si>
  <si>
    <t>Муниципальный проект "Обеспечение устойчивого сокращения непригодного для проживания жилищного фонда"</t>
  </si>
  <si>
    <t>151F367484</t>
  </si>
  <si>
    <t>Реализация мероприятий по обеспечению устойчивого сокращения непригодного для проживания жилого фонда</t>
  </si>
  <si>
    <t>1330141090</t>
  </si>
  <si>
    <t>Реконструкция системы очистки сточных вод в микрорайоне "Крым" Кировского района города Перми</t>
  </si>
  <si>
    <t>1330141220</t>
  </si>
  <si>
    <t>Строительство водопроводных сетей в микрорайоне "Вышка-1" Мотовилихинского района города Перми</t>
  </si>
  <si>
    <t>1330141770</t>
  </si>
  <si>
    <t>Строительство водопроводных сетей в микрорайоне Турбино</t>
  </si>
  <si>
    <t>1330141780</t>
  </si>
  <si>
    <t>Строительство водопроводных сетей по ул. 2-я Мулянская Дзержинского района города Перми</t>
  </si>
  <si>
    <t>1330142000</t>
  </si>
  <si>
    <t>Строительство водопроводных сетей в микрорайоне Левшино</t>
  </si>
  <si>
    <t>1330142010</t>
  </si>
  <si>
    <t>Строительство водопроводных сетей в микрорайоне Энергетик</t>
  </si>
  <si>
    <t>1330142360</t>
  </si>
  <si>
    <t>Реконструкция канализационной насосной станции "Речник" Дзержинского района города Перми</t>
  </si>
  <si>
    <t>1330143480</t>
  </si>
  <si>
    <t>Строительство сетей водоснабжения в микрорайоне "Заозерье" для земельных участков многодетных семей</t>
  </si>
  <si>
    <t>1430000000</t>
  </si>
  <si>
    <t>1430100000</t>
  </si>
  <si>
    <t>Муниципальный проект "Строительство объектов в сфере экологии"</t>
  </si>
  <si>
    <t>1430143570</t>
  </si>
  <si>
    <t>Строительство городского питомника растений на земельном участке с кадастровым номером 59:01:0000000:91384</t>
  </si>
  <si>
    <t>0720141680</t>
  </si>
  <si>
    <t>Строительство нового корпуса МАОУ "Инженерная школа" г. Перми по ул. Академика Веденеева</t>
  </si>
  <si>
    <t>0720141970</t>
  </si>
  <si>
    <t>Строительство здания общеобразовательного учреждения в Ленинском районе города Перми</t>
  </si>
  <si>
    <t>0720142550</t>
  </si>
  <si>
    <t>Строительство здания общеобразовательного учреждения в Индустриальном районе города Перми</t>
  </si>
  <si>
    <t>0720143360</t>
  </si>
  <si>
    <t>Реконструкция здания по ул. Уральской, 110 для размещения общеобразовательной организации г. Перми</t>
  </si>
  <si>
    <t>0730143510</t>
  </si>
  <si>
    <t>Строительство спортивного зала МАОУ "СОШ № 81" г. Перми</t>
  </si>
  <si>
    <t>0530000000</t>
  </si>
  <si>
    <t>0530100000</t>
  </si>
  <si>
    <t>Муниципальный проект "Капитальные вложения в объекты недвижимого имущества муниципальной собственности в сфере физической культуры и массового спорта"</t>
  </si>
  <si>
    <t>0530141880</t>
  </si>
  <si>
    <t>Строительство плавательного бассейна по адресу: ул. Гайвинская, 50</t>
  </si>
  <si>
    <t>0530141950</t>
  </si>
  <si>
    <t>Строительство спортивной трассы для лыжероллеров по адресу: г. Пермь, ул. Агрономическая, 23</t>
  </si>
  <si>
    <t>944</t>
  </si>
  <si>
    <t>Департамент дорог и благоустройства администрации города Перми</t>
  </si>
  <si>
    <t>Водное хозяйство</t>
  </si>
  <si>
    <t>1040323410</t>
  </si>
  <si>
    <t>Содержание и ремонт гидротехнических сооружений</t>
  </si>
  <si>
    <t>1040323920</t>
  </si>
  <si>
    <t>Капитальный ремонт берегоукрепительных сооружений</t>
  </si>
  <si>
    <t>1010000000</t>
  </si>
  <si>
    <t>101R100000</t>
  </si>
  <si>
    <t>Муниципальный проект "Региональная и местная дорожная сеть"</t>
  </si>
  <si>
    <t>101R153940</t>
  </si>
  <si>
    <t>Приведение в нормативное состояние автомобильных дорог и искусственных дорожных сооружений в рамках реализации регионального проекта "Региональная и местная дорожная сеть"</t>
  </si>
  <si>
    <t>101R1SД110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</si>
  <si>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</t>
  </si>
  <si>
    <t>1020000000</t>
  </si>
  <si>
    <t>1020100000</t>
  </si>
  <si>
    <t>Муниципальный проект "Местные дороги"</t>
  </si>
  <si>
    <t>10201SД110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</si>
  <si>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</si>
  <si>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1030000000</t>
  </si>
  <si>
    <t>1030100000</t>
  </si>
  <si>
    <t>Муниципальный проект "Строительство и реконструкция автомобильных дорог"</t>
  </si>
  <si>
    <t>103019Д010</t>
  </si>
  <si>
    <t>Реконструкция ул. Карпинского от ул. Архитектора Свиязева до ул. Космонавта Леонова</t>
  </si>
  <si>
    <t>103019Д011</t>
  </si>
  <si>
    <t>Строительство автомобильной дороги по ул. Агатовой</t>
  </si>
  <si>
    <t>77а</t>
  </si>
  <si>
    <t>103019Д012</t>
  </si>
  <si>
    <t>Строительство автомобильной дороги по ул. Углеуральской</t>
  </si>
  <si>
    <t>103019Д013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</si>
  <si>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</si>
  <si>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103019Д014</t>
  </si>
  <si>
    <t>Строительство очистных сооружений и водоотвода ливневых стоков по ул. Куйбышева, 1 от ул. Петропавловской до выпуска</t>
  </si>
  <si>
    <t>103019Д015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</si>
  <si>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</si>
  <si>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1030200000</t>
  </si>
  <si>
    <t>Муниципальный проект "Обустройство сетей наружного освещения"</t>
  </si>
  <si>
    <t>103029Д020</t>
  </si>
  <si>
    <t>Обустройство сетей наружного освещения</t>
  </si>
  <si>
    <t>104019Д030</t>
  </si>
  <si>
    <t>Капитальный ремонт автомобильных дорог и искусственных дорожных сооружений</t>
  </si>
  <si>
    <t>104019Д050</t>
  </si>
  <si>
    <t>Ремонт тротуаров, пешеходных дорожек и газонов вдоль тротуаров, пешеходных дорожек</t>
  </si>
  <si>
    <t>104019Д060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</si>
  <si>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</si>
  <si>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104019Д070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</si>
  <si>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</si>
  <si>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104019Д410</t>
  </si>
  <si>
    <t>Реализация мер по обеспечению транспортной безопасности искусственных дорожных сооружений</t>
  </si>
  <si>
    <t>104019Д610</t>
  </si>
  <si>
    <t>1040200000</t>
  </si>
  <si>
    <t>Комплекс процессных мероприятий "Обеспечение содержания, текущего и капитального ремонта сетей наружного освещения"</t>
  </si>
  <si>
    <t>104029Д080</t>
  </si>
  <si>
    <t>Ремонт сетей наружного освещения</t>
  </si>
  <si>
    <t>104029Д090</t>
  </si>
  <si>
    <t>Содержание сетей наружного освещения на автомобильных дорогах города Перми</t>
  </si>
  <si>
    <t>104029Д100</t>
  </si>
  <si>
    <t>Содержание и ремонт сетей наружного освещения</t>
  </si>
  <si>
    <t>104029Д620</t>
  </si>
  <si>
    <t>104039Д120</t>
  </si>
  <si>
    <t>Благоустройство территорий индивидуальной жилой застройки в городе Перми</t>
  </si>
  <si>
    <t>1200000000</t>
  </si>
  <si>
    <t>Муниципальная программа "Организация регулярных перевозок общественным транспортом в городе Перми"</t>
  </si>
  <si>
    <t>1240000000</t>
  </si>
  <si>
    <t>1240100000</t>
  </si>
  <si>
    <t>Комплекс процессных мероприятий "Приоритетное развитие общественного транспорта в городе Перми"</t>
  </si>
  <si>
    <t>124019Д140</t>
  </si>
  <si>
    <t>Содержание и ремонт остановочных пунктов с элементами благоустройства</t>
  </si>
  <si>
    <t>101F200000</t>
  </si>
  <si>
    <t>Муниципальный проект "Формирование комфортной городской среды"</t>
  </si>
  <si>
    <t>101F255550</t>
  </si>
  <si>
    <t>Реализация программ формирования современной городской среды</t>
  </si>
  <si>
    <t>1020200000</t>
  </si>
  <si>
    <t>1020223150</t>
  </si>
  <si>
    <t>Архитектурная подсветка зданий</t>
  </si>
  <si>
    <t>10202SЖ090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</si>
  <si>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</si>
  <si>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10202SЖ250</t>
  </si>
  <si>
    <t>Архитектурная подсветка фасадов административных, жилых объектов (зданий) в г. Перми</t>
  </si>
  <si>
    <t>10202SЖ410</t>
  </si>
  <si>
    <t>1030300000</t>
  </si>
  <si>
    <t>Муниципальный проект "Обустройство объектов озеленения общего пользования"</t>
  </si>
  <si>
    <t>1030323050</t>
  </si>
  <si>
    <t>Обустройство объектов озеленения общего пользования</t>
  </si>
  <si>
    <t>22,82,</t>
  </si>
  <si>
    <t>1030400000</t>
  </si>
  <si>
    <t>Муниципальный проект "Строительство и реконструкция мест погребения"</t>
  </si>
  <si>
    <t>1030441120</t>
  </si>
  <si>
    <t>Строительство крематория на кладбище "Восточное" города Перми</t>
  </si>
  <si>
    <t>1040321450</t>
  </si>
  <si>
    <t>Содержание и ремонт объектов и элементов благоустройства</t>
  </si>
  <si>
    <t>1040321510</t>
  </si>
  <si>
    <t>Содержание земель, не принадлежащих физическим и (или) юридическим лицам, уборка водоохранных зон</t>
  </si>
  <si>
    <t>1040321750</t>
  </si>
  <si>
    <t>Содержание и ремонт пешеходных мостиков, лестниц на территориях общего пользования города Перми</t>
  </si>
  <si>
    <t>1040323290</t>
  </si>
  <si>
    <t>Обустройство организованных мест отдыха у воды на территории города Перми</t>
  </si>
  <si>
    <t>1040323360</t>
  </si>
  <si>
    <t>Капитальный ремонт объектов и элементов благоустройства</t>
  </si>
  <si>
    <t>1040323750</t>
  </si>
  <si>
    <t>Благоустройство территорий для обеспечения доступа к земельным участкам, предоставленным отдельным категориям граждан</t>
  </si>
  <si>
    <t>1040400000</t>
  </si>
  <si>
    <t>Комплекс процессных мероприятий "Организация ритуальных услуг и содержание мест погребения"</t>
  </si>
  <si>
    <t>1040400590</t>
  </si>
  <si>
    <t>1040421930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</si>
  <si>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</si>
  <si>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1040421940</t>
  </si>
  <si>
    <t>Приведение в нормативное состояние мест погребения</t>
  </si>
  <si>
    <t>1040423680</t>
  </si>
  <si>
    <t>Проектирование санитарно-защитных зон мест погребения</t>
  </si>
  <si>
    <t>1040423700</t>
  </si>
  <si>
    <t>Содержание мест погребения</t>
  </si>
  <si>
    <t>1040423710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</si>
  <si>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</t>
  </si>
  <si>
    <t>1040500000</t>
  </si>
  <si>
    <t>Комплекс процессных мероприятий "Обеспечение деятельности департамента дорог и благоустройства администрации города Перми и подведомственных ему учреждений"</t>
  </si>
  <si>
    <t>1040500110</t>
  </si>
  <si>
    <t>1040500590</t>
  </si>
  <si>
    <t>945</t>
  </si>
  <si>
    <t>Департамент транспорта администрации города Перми</t>
  </si>
  <si>
    <t>Транспорт</t>
  </si>
  <si>
    <t>1210000000</t>
  </si>
  <si>
    <t>121R700000</t>
  </si>
  <si>
    <t>Муниципальный проект "Развитие общественного транспорта"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</si>
  <si>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</si>
  <si>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</si>
  <si>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1220000000</t>
  </si>
  <si>
    <t>1220100000</t>
  </si>
  <si>
    <t>Муниципальный проект "Обустройство объектов инфраструктуры общественного транспорта"</t>
  </si>
  <si>
    <t>12201ST220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</si>
  <si>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</si>
  <si>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1240121800</t>
  </si>
  <si>
    <t>Мероприятия по обеспечению транспортного обслуживания</t>
  </si>
  <si>
    <t>1240123270</t>
  </si>
  <si>
    <t>Осуществление регулярных перевозок пассажиров автомобильным и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</si>
  <si>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1240123910</t>
  </si>
  <si>
    <t>Повышение привлекательности профессии водителя</t>
  </si>
  <si>
    <t>1240171050</t>
  </si>
  <si>
    <t>Плата концедента по концессионному соглашению в части эксплуатационного платежа</t>
  </si>
  <si>
    <t>1240171340</t>
  </si>
  <si>
    <t>Возмещение затрат, связанных с уплатой лизинговых платежей по договорам финансовой аренды (лизинга)</t>
  </si>
  <si>
    <t>86а</t>
  </si>
  <si>
    <t>1240200000</t>
  </si>
  <si>
    <t>Комплекс процессных мероприятий "Обеспечение деятельности департамента транспорта администрации города Перми и подведомственного ему учреждения "</t>
  </si>
  <si>
    <t>1240200110</t>
  </si>
  <si>
    <t>1240200590</t>
  </si>
  <si>
    <t>919002T060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</si>
  <si>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</si>
  <si>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124019Д130</t>
  </si>
  <si>
    <t>Обустройство остановочных пунктов, используемых в регулярных перевозках пассажиров</t>
  </si>
  <si>
    <t>950</t>
  </si>
  <si>
    <t>Контрольный департамент администрации города Перми</t>
  </si>
  <si>
    <t>9120000000</t>
  </si>
  <si>
    <t>Повышение уровня благоустройства территории города Перми</t>
  </si>
  <si>
    <t>9120000590</t>
  </si>
  <si>
    <t>951</t>
  </si>
  <si>
    <t>Департамент экономики и промышленной политики администрации города Перми</t>
  </si>
  <si>
    <t>9190021950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</si>
  <si>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</si>
  <si>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Гражданская оборона</t>
  </si>
  <si>
    <t>0240121280</t>
  </si>
  <si>
    <t>Создание и содержание в целях гражданской обороны запасов материально-технических, продовольственных и иных средств</t>
  </si>
  <si>
    <t>0900000000</t>
  </si>
  <si>
    <t>Муниципальная программа "Экономическое развитие города Перми"</t>
  </si>
  <si>
    <t>0940000000</t>
  </si>
  <si>
    <t>0940100000</t>
  </si>
  <si>
    <t>Комплекс процессных мероприятий "Формирование благоприятной инвестиционной среды, развитие малого и среднего предпринимательства"</t>
  </si>
  <si>
    <t>0940100590</t>
  </si>
  <si>
    <t>0940121170</t>
  </si>
  <si>
    <t>Мероприятия в сфере экономического развития города Перми</t>
  </si>
  <si>
    <t>0940171320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</si>
  <si>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</si>
  <si>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0940200000</t>
  </si>
  <si>
    <t>Комплекс процессных мероприятий "Развитие потребительского рынка и туризма"</t>
  </si>
  <si>
    <t>0940221160</t>
  </si>
  <si>
    <t>Мероприятия по созданию условий для обеспечения жителей городского округа услугами связи, общественного питания, торговли и бытового обслуживания населения</t>
  </si>
  <si>
    <t>0940222240</t>
  </si>
  <si>
    <t>Мероприятия в сфере туризма</t>
  </si>
  <si>
    <t>0940300000</t>
  </si>
  <si>
    <t>Комплекс процессных мероприятий "Обеспечение деятельности департамента экономики и промышленной политики администрации города Перми"</t>
  </si>
  <si>
    <t>0940300110</t>
  </si>
  <si>
    <t>955</t>
  </si>
  <si>
    <t>Департамент социальной политики администрации города Перми</t>
  </si>
  <si>
    <t>0640323630</t>
  </si>
  <si>
    <t>Администрирование отдыха детей в каникулярное время</t>
  </si>
  <si>
    <t>0640370020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</si>
  <si>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</si>
  <si>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0640371310</t>
  </si>
  <si>
    <t>Увеличение финансового обеспечения переданных государственных полномочий по организации и обеспечению отдыха детей и их оздоровления</t>
  </si>
  <si>
    <t>Пенсионное обеспечение</t>
  </si>
  <si>
    <t>9190082080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</si>
  <si>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</si>
  <si>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0640100000</t>
  </si>
  <si>
    <t>Комплекс процессных мероприятий "Оказание дополнительных мер социальной помощи и поддержки, содействие в получении социальных услуг отдельным категориям граждан"</t>
  </si>
  <si>
    <t>0640181000</t>
  </si>
  <si>
    <t>Предоставление дополнительных мер социальной поддержки в виде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</si>
  <si>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0640181010</t>
  </si>
  <si>
    <t>Предоставление дополнительных мер социальной поддержки в виде ежемесячных денежных муниципальных выплат студентам и учащимся города Перми</t>
  </si>
  <si>
    <t>0640181040</t>
  </si>
  <si>
    <t>Ежегодная премия города Перми "Преодоление"</t>
  </si>
  <si>
    <t>0640181060</t>
  </si>
  <si>
    <t>Предоставление многодетным семьям единовременной денежной выплаты взамен предоставления земельного участка в собственность</t>
  </si>
  <si>
    <t>0640181120</t>
  </si>
  <si>
    <t>Предоставление дополнительной меры социальной поддержки в случае рождения троих или более детей одновременно</t>
  </si>
  <si>
    <t>1540000000</t>
  </si>
  <si>
    <t>1540200000</t>
  </si>
  <si>
    <t>Комплекс процессных мероприятий "Оказание мер социальной поддержки гражданам города Перми в целях улучшения жилищных условий"</t>
  </si>
  <si>
    <t>1540251340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</si>
  <si>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</si>
  <si>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1540251760</t>
  </si>
  <si>
    <t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</si>
  <si>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15402L4970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</si>
  <si>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</si>
  <si>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0640181020</t>
  </si>
  <si>
    <t>Дополнительные меры социальной поддержки отдельных категорий жителей города Перми</t>
  </si>
  <si>
    <t>0640400110</t>
  </si>
  <si>
    <t>964</t>
  </si>
  <si>
    <t>Департамент общественной безопасности администрации города Перми</t>
  </si>
  <si>
    <t>Судебная система</t>
  </si>
  <si>
    <t>9190051200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</si>
  <si>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</si>
  <si>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0240100590</t>
  </si>
  <si>
    <t>0240121100</t>
  </si>
  <si>
    <t>Мероприятия по гражданской обороне, защите населения и территории города Перми от чрезвычайных ситуаций природного и техногенного характера</t>
  </si>
  <si>
    <t>0240120000</t>
  </si>
  <si>
    <t>Приведение в нормативное состояние имущественного комплекса, расположенного по адресу: г. Пермь, Ленинский район, Верхне-Курьинское лесничество Закамского лесхоза, квартал № 42,43</t>
  </si>
  <si>
    <t>0240172290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</si>
  <si>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</si>
  <si>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0240223550</t>
  </si>
  <si>
    <t>Профилактика правонарушений на территории города Перми</t>
  </si>
  <si>
    <t>02402SП020</t>
  </si>
  <si>
    <t>Выплата материального стимулирования народным дружинникам за участие в охране общественного порядка</t>
  </si>
  <si>
    <t>0240300000</t>
  </si>
  <si>
    <t>Комплекс процессных мероприятий "Обеспечение деятельности департамента общественной безопасности администрации города Перми"</t>
  </si>
  <si>
    <t>0240300110</t>
  </si>
  <si>
    <t>9190021880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</si>
  <si>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</si>
  <si>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975</t>
  </si>
  <si>
    <t>Администрация города Перми</t>
  </si>
  <si>
    <t>Функционирование высшего должностного лица субъекта Российской Федерации и муниципального образования</t>
  </si>
  <si>
    <t>9510000000</t>
  </si>
  <si>
    <t>Глава города Перми</t>
  </si>
  <si>
    <t>9510000110</t>
  </si>
  <si>
    <t>9590000000</t>
  </si>
  <si>
    <t>Аппарат органа городского самоуправления</t>
  </si>
  <si>
    <t>9590000110</t>
  </si>
  <si>
    <t>Обеспечение проведения выборов и референдумов</t>
  </si>
  <si>
    <t>9190020600</t>
  </si>
  <si>
    <t>Мероприятия по проведению выборов в Пермскую городскую Думу</t>
  </si>
  <si>
    <t>0130200000</t>
  </si>
  <si>
    <t>Муниципальный проект "Поддержка СО НКО в реализации социальных проектов и проектов инициативного бюджетирования"</t>
  </si>
  <si>
    <t>0130223100</t>
  </si>
  <si>
    <t>Проведение мероприятий в рамках реализации проектов инициативного бюджетирования в городе Перми</t>
  </si>
  <si>
    <t>0130223180</t>
  </si>
  <si>
    <t>Проведение мероприятий в рамках реализации инициативных проектов на территории города Перми</t>
  </si>
  <si>
    <t>0130271250</t>
  </si>
  <si>
    <t>Субсидии некоммерческим организациям на реализацию мероприятий ежегодного городского конкурса социально значимых проектов</t>
  </si>
  <si>
    <t>87а</t>
  </si>
  <si>
    <t>9130000000</t>
  </si>
  <si>
    <t>Повышение эффективности управления имущественным комплексом административных зданий (помещений) города Перми</t>
  </si>
  <si>
    <t>9130000590</t>
  </si>
  <si>
    <t>9130021920</t>
  </si>
  <si>
    <t>Содержание имущественного комплекса административных зданий (помещений)</t>
  </si>
  <si>
    <t>9130021960</t>
  </si>
  <si>
    <t>Приведение в нормативное состояние административных зданий (помещений)</t>
  </si>
  <si>
    <t>9140000000</t>
  </si>
  <si>
    <t>Развитие архивного дела в городе Перми</t>
  </si>
  <si>
    <t>9140000590</t>
  </si>
  <si>
    <t>9140001060</t>
  </si>
  <si>
    <t>9160000000</t>
  </si>
  <si>
    <t>Мероприятия, направленные на решение отдельных вопросов местного значения в микрорайонах города Перми</t>
  </si>
  <si>
    <t>9190021530</t>
  </si>
  <si>
    <t>Мероприятия в целях повышения престижа муниципальной службы</t>
  </si>
  <si>
    <t>9190021870</t>
  </si>
  <si>
    <t>Информирование населения по вопросам местного значения</t>
  </si>
  <si>
    <t>9190021890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</si>
  <si>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</si>
  <si>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9190021900</t>
  </si>
  <si>
    <t>Мероприятия по созданию механизмов эффективного управления социально-экономическим развитием города Перми</t>
  </si>
  <si>
    <t>9190021910</t>
  </si>
  <si>
    <t>Оплата взносов в межмуниципальные ассоциации</t>
  </si>
  <si>
    <t>9190023840</t>
  </si>
  <si>
    <t>Предоставление мер поддержки гражданину (муниципальному служащему) в рамках договора о целевом обучении с обязательством последующего прохождения муниципальной службы</t>
  </si>
  <si>
    <t>9190081100</t>
  </si>
  <si>
    <t>Выплата денежного вознаграждения физическим лицам, награжденным Почетным знаком г. Перми "За заслуги перед г. Пермь"</t>
  </si>
  <si>
    <t>9190082070</t>
  </si>
  <si>
    <t>Денежное вознаграждение физическим лицам, награжденным Почетной грамотой города Перми</t>
  </si>
  <si>
    <t>9190023020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</si>
  <si>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</si>
  <si>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1540100000</t>
  </si>
  <si>
    <t>Комплекс процессных мероприятий "Осуществление мероприятий в сфере жилищных отношений"</t>
  </si>
  <si>
    <t>1540122110</t>
  </si>
  <si>
    <t>Мероприятия в сфере жилищных отношений</t>
  </si>
  <si>
    <t>9190021440</t>
  </si>
  <si>
    <t>Организация обучения муниципальных служащих администрации города Перми</t>
  </si>
  <si>
    <t>9190081050</t>
  </si>
  <si>
    <t>Единовременные денежные вознаграждения и ежегодные денежные выплаты Почетным гражданам города Перми</t>
  </si>
  <si>
    <t>976</t>
  </si>
  <si>
    <t>Комитет по физической культуре и спорту администрации города Перми</t>
  </si>
  <si>
    <t>0540100000</t>
  </si>
  <si>
    <t>Комплекс процессных мероприятий "Совершенствование спортивной инфраструктуры и материально-технической базы для занятий физической культурой и массовым спортом"</t>
  </si>
  <si>
    <t>0540101070</t>
  </si>
  <si>
    <t>0540121130</t>
  </si>
  <si>
    <t>Ремонт и приведение в нормативное состояние муниципальных учреждений системы физической культуры и спорта</t>
  </si>
  <si>
    <t>0540123210</t>
  </si>
  <si>
    <t>Устройство муниципальных плоскостных спортивных сооружений с оснащением их спортивным инвентарем</t>
  </si>
  <si>
    <t>054012Ф430</t>
  </si>
  <si>
    <t>Реализация мероприятий по развитию спортивного кластера "Молот"</t>
  </si>
  <si>
    <t>0540200590</t>
  </si>
  <si>
    <t>0540201060</t>
  </si>
  <si>
    <t>Повышение фонда оплаты труд</t>
  </si>
  <si>
    <t>0540270100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</si>
  <si>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</si>
  <si>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0540271110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</si>
  <si>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</si>
  <si>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Массовый спорт</t>
  </si>
  <si>
    <t>0520000000</t>
  </si>
  <si>
    <t>0520100000</t>
  </si>
  <si>
    <t>Муниципальный проект "Развитие инфраструктуры для занятий физической культурой и спортом"</t>
  </si>
  <si>
    <t>05201SФ250</t>
  </si>
  <si>
    <t>Развитие лыжно-биатлонных и трамплинных комплексов в муниципальных образованиях Пермского края</t>
  </si>
  <si>
    <t>05201SФ350</t>
  </si>
  <si>
    <t>Капитальный ремонт объектов спортивной инфраструктуры муниципального значения</t>
  </si>
  <si>
    <t>69а</t>
  </si>
  <si>
    <t>0540123770</t>
  </si>
  <si>
    <t>Оснащение объектов муниципальных учреждений системы физической культуры и спорта</t>
  </si>
  <si>
    <t>0540271200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</si>
  <si>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</si>
  <si>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0540300620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</si>
  <si>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</si>
  <si>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0540381110</t>
  </si>
  <si>
    <t>Присуждение стипендии Главы города Перми-главы администрации города Перми "Спортивные надежды"</t>
  </si>
  <si>
    <t>0540382020</t>
  </si>
  <si>
    <t>Другие вопросы в области физической культуры и спорта</t>
  </si>
  <si>
    <t>0540400000</t>
  </si>
  <si>
    <t>Комплекс процессных мероприятий "Обеспечение деятельности комитета по физической культуре и спорту администрации города Перми"</t>
  </si>
  <si>
    <t>0540400110</t>
  </si>
  <si>
    <t>0540400590</t>
  </si>
  <si>
    <t>977</t>
  </si>
  <si>
    <t>Контрольно-счетная палата города Перми</t>
  </si>
  <si>
    <t>9300000000</t>
  </si>
  <si>
    <t>Непрограммные расходы по обеспечению деятельности Контрольно-счетной палаты города Перми</t>
  </si>
  <si>
    <t>9310000000</t>
  </si>
  <si>
    <t>Руководитель, заместитель руководителя и аудиторы Контрольно-счетной палаты города Перми</t>
  </si>
  <si>
    <t>9310000110</t>
  </si>
  <si>
    <t>9390000000</t>
  </si>
  <si>
    <t>9390000110</t>
  </si>
  <si>
    <t>985</t>
  </si>
  <si>
    <t>Пермская городская Дума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</si>
  <si>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</si>
  <si>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9200000000</t>
  </si>
  <si>
    <t>Непрограммные расходы по обеспечению деятельности Пермской городской Думы</t>
  </si>
  <si>
    <t>9220000000</t>
  </si>
  <si>
    <t>Депутаты Пермской городской Думы и их помощники</t>
  </si>
  <si>
    <t>9220000110</t>
  </si>
  <si>
    <t>9290000000</t>
  </si>
  <si>
    <t>9290000110</t>
  </si>
  <si>
    <t>9190023720</t>
  </si>
  <si>
    <t>Мероприятия, связанные с награждением знаком отличия Пермской городской Думы "За вклад в развитие нормотворчества"</t>
  </si>
  <si>
    <t>9190081070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</si>
  <si>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</si>
  <si>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991</t>
  </si>
  <si>
    <t>Управление жилищных отношений администрации города Перми</t>
  </si>
  <si>
    <t>919002С250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</si>
  <si>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</si>
  <si>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1520000000</t>
  </si>
  <si>
    <t>1520100000</t>
  </si>
  <si>
    <t>Муниципальный проект "Расселение аварийного жилищного фонда на территории Пермского края"</t>
  </si>
  <si>
    <t>15201SЖ180</t>
  </si>
  <si>
    <t>Реализация региональной адресной программы по переселению граждан из жилищного фонда на территории Пермского края, признанного аварийным после 1 января 2017 года</t>
  </si>
  <si>
    <t>1530100000</t>
  </si>
  <si>
    <t>Муниципальный проект "Переселение граждан города Перми из непригодного для проживания и аварийного жилищного фонда"</t>
  </si>
  <si>
    <t>1530121480</t>
  </si>
  <si>
    <t>Организация переселения граждан из аварийного жилищного фонда</t>
  </si>
  <si>
    <t>1540121500</t>
  </si>
  <si>
    <t>Обеспечение нормативного содержания муниципального жилищного фонда</t>
  </si>
  <si>
    <t>1540300000</t>
  </si>
  <si>
    <t>Комплекс процессных мероприятий "Обеспечение деятельности управления жилищных отношений администрации города Перми и подведомственного ему учреждения"</t>
  </si>
  <si>
    <t>1540300110</t>
  </si>
  <si>
    <t>1540300590</t>
  </si>
  <si>
    <t>153022С080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</si>
  <si>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</si>
  <si>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</si>
  <si>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</si>
  <si>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1340382110</t>
  </si>
  <si>
    <t>Меры социальной поддержки гражданам, проживающим в непригодном для проживания и аварийном жилищном фонде</t>
  </si>
  <si>
    <t>153022С090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</si>
  <si>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</si>
  <si>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992</t>
  </si>
  <si>
    <t>Департамент земельных отношений администрации города Перми</t>
  </si>
  <si>
    <t>1100000000</t>
  </si>
  <si>
    <t>Муниципальная программа "Управление земельными ресурсами города Перми"</t>
  </si>
  <si>
    <t>1140000000</t>
  </si>
  <si>
    <t>1140100000</t>
  </si>
  <si>
    <t>Комплекс процессных мероприятий "Распоряжение земельными участками, находящимися в муниципальной собственности и собственность на которые не разграничена"</t>
  </si>
  <si>
    <t>1140121520</t>
  </si>
  <si>
    <t>Мероприятия в сфере земельных отношений</t>
  </si>
  <si>
    <t>1140123650</t>
  </si>
  <si>
    <t>Выполнение кадастровых работ</t>
  </si>
  <si>
    <t>11401L5110</t>
  </si>
  <si>
    <t>Проведение комплексных кадастровых работ</t>
  </si>
  <si>
    <t>11401SЦ140</t>
  </si>
  <si>
    <t>Разработка проектов межевания территории и проведение комплексных кадастровых работ</t>
  </si>
  <si>
    <t>1140200000</t>
  </si>
  <si>
    <t>Комплекс процессных мероприятий "Обеспечение деятельности департамента земельных отношений администрации города Перми"</t>
  </si>
  <si>
    <t>1140200110</t>
  </si>
  <si>
    <t>000</t>
  </si>
  <si>
    <t>00</t>
  </si>
  <si>
    <t>0000000000</t>
  </si>
  <si>
    <t>Условно утвержденные расходы</t>
  </si>
  <si>
    <t>95б</t>
  </si>
  <si>
    <t>Общий итог</t>
  </si>
  <si>
    <t>от 17.12.2024 № 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</si>
</sst>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scheme val="minor"/>
    </font>
    <font>
      <sz val="12"/>
      <name val="Times New Roman"/>
    </font>
    <font>
      <b/>
      <sz val="12"/>
      <name val="Times New Roman"/>
    </font>
    <font>
      <i/>
      <sz val="12"/>
      <name val="Times New Roman"/>
    </font>
    <font>
      <b/>
      <i/>
      <sz val="12"/>
      <name val="Times New Roman"/>
    </font>
    <font>
      <sz val="11"/>
      <name val="Times New Roman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wrapText="1"/>
    </xf>
    <xf numFmtId="164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2511"/>
  <sheetViews>
    <sheetView tabSelected="1" zoomScale="80" zoomScaleNormal="80" workbookViewId="0">
      <selection activeCell="E12" sqref="E12"/>
    </sheetView>
  </sheetViews>
  <sheetFormatPr defaultColWidth="9.109375" defaultRowHeight="15.6" x14ac:dyDescent="0.3"/>
  <cols>
    <col min="1" max="3" width="9.109375" style="2"/>
    <col min="4" max="4" width="13.109375" style="2" customWidth="1"/>
    <col min="5" max="5" width="10.88671875" style="2" customWidth="1"/>
    <col min="6" max="6" width="56" style="1" customWidth="1"/>
    <col min="7" max="12" width="17" style="1" hidden="1" customWidth="1"/>
    <col min="13" max="15" width="17" style="1" customWidth="1"/>
    <col min="16" max="16" width="17" style="1" hidden="1" customWidth="1"/>
    <col min="17" max="17" width="8.5546875" style="1" hidden="1" customWidth="1"/>
    <col min="18" max="18" width="17" style="1" hidden="1" customWidth="1"/>
    <col min="19" max="19" width="17.33203125" style="1" hidden="1" customWidth="1"/>
    <col min="20" max="16384" width="9.109375" style="1"/>
  </cols>
  <sheetData>
    <row r="1" spans="1:21" x14ac:dyDescent="0.3">
      <c r="D1" s="46"/>
      <c r="E1" s="46"/>
      <c r="H1" s="46"/>
      <c r="I1" s="46"/>
      <c r="J1" s="3"/>
      <c r="K1" s="3"/>
      <c r="L1" s="3"/>
      <c r="M1" s="3"/>
      <c r="N1" s="46" t="s">
        <v>0</v>
      </c>
      <c r="O1" s="46"/>
    </row>
    <row r="2" spans="1:21" x14ac:dyDescent="0.3">
      <c r="D2" s="46"/>
      <c r="E2" s="46"/>
      <c r="H2" s="46"/>
      <c r="I2" s="46"/>
      <c r="J2" s="3"/>
      <c r="K2" s="3"/>
      <c r="L2" s="3"/>
      <c r="M2" s="3"/>
      <c r="N2" s="46" t="s">
        <v>1</v>
      </c>
      <c r="O2" s="46"/>
    </row>
    <row r="3" spans="1:21" x14ac:dyDescent="0.3">
      <c r="D3" s="46"/>
      <c r="E3" s="46"/>
      <c r="H3" s="46"/>
      <c r="I3" s="46"/>
      <c r="J3" s="3"/>
      <c r="K3" s="3"/>
      <c r="L3" s="3"/>
      <c r="M3" s="3"/>
      <c r="N3" s="46" t="s">
        <v>2</v>
      </c>
      <c r="O3" s="46"/>
    </row>
    <row r="4" spans="1:21" x14ac:dyDescent="0.3">
      <c r="D4" s="3"/>
      <c r="E4" s="3"/>
      <c r="H4" s="3"/>
      <c r="I4" s="3"/>
      <c r="J4" s="3"/>
      <c r="K4" s="3"/>
      <c r="L4" s="3"/>
      <c r="M4" s="3"/>
      <c r="N4" s="46" t="s">
        <v>1045</v>
      </c>
      <c r="O4" s="46"/>
    </row>
    <row r="5" spans="1:21" x14ac:dyDescent="0.3">
      <c r="F5" s="4"/>
      <c r="S5" s="5"/>
      <c r="T5" s="5"/>
      <c r="U5" s="5"/>
    </row>
    <row r="6" spans="1:21" x14ac:dyDescent="0.3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2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1" x14ac:dyDescent="0.3">
      <c r="F8" s="4"/>
      <c r="G8" s="5"/>
      <c r="H8" s="5"/>
      <c r="I8" s="5"/>
      <c r="J8" s="5"/>
      <c r="K8" s="5"/>
      <c r="L8" s="5"/>
      <c r="M8" s="5"/>
      <c r="N8" s="5"/>
      <c r="O8" s="7" t="s">
        <v>4</v>
      </c>
      <c r="P8" s="7"/>
      <c r="Q8" s="7"/>
      <c r="R8" s="7"/>
    </row>
    <row r="9" spans="1:21" ht="23.25" customHeight="1" x14ac:dyDescent="0.3">
      <c r="A9" s="48" t="s">
        <v>5</v>
      </c>
      <c r="B9" s="48" t="s">
        <v>6</v>
      </c>
      <c r="C9" s="48" t="s">
        <v>7</v>
      </c>
      <c r="D9" s="48" t="s">
        <v>8</v>
      </c>
      <c r="E9" s="48" t="s">
        <v>9</v>
      </c>
      <c r="F9" s="49" t="s">
        <v>10</v>
      </c>
      <c r="G9" s="49" t="s">
        <v>11</v>
      </c>
      <c r="H9" s="49" t="s">
        <v>12</v>
      </c>
      <c r="I9" s="49" t="s">
        <v>13</v>
      </c>
      <c r="J9" s="50" t="s">
        <v>14</v>
      </c>
      <c r="K9" s="50"/>
      <c r="L9" s="50"/>
      <c r="M9" s="49" t="s">
        <v>11</v>
      </c>
      <c r="N9" s="49" t="s">
        <v>12</v>
      </c>
      <c r="O9" s="49" t="s">
        <v>13</v>
      </c>
      <c r="P9" s="49" t="s">
        <v>15</v>
      </c>
      <c r="Q9" s="11"/>
      <c r="R9" s="11"/>
    </row>
    <row r="10" spans="1:21" ht="24.75" customHeight="1" x14ac:dyDescent="0.3">
      <c r="A10" s="48"/>
      <c r="B10" s="48"/>
      <c r="C10" s="48"/>
      <c r="D10" s="48"/>
      <c r="E10" s="48"/>
      <c r="F10" s="49"/>
      <c r="G10" s="49"/>
      <c r="H10" s="49"/>
      <c r="I10" s="49"/>
      <c r="J10" s="9" t="s">
        <v>11</v>
      </c>
      <c r="K10" s="9" t="s">
        <v>12</v>
      </c>
      <c r="L10" s="9" t="s">
        <v>13</v>
      </c>
      <c r="M10" s="49"/>
      <c r="N10" s="49"/>
      <c r="O10" s="49"/>
      <c r="P10" s="49"/>
      <c r="Q10" s="11">
        <v>0</v>
      </c>
      <c r="R10" s="11" t="s">
        <v>16</v>
      </c>
      <c r="S10" s="1" t="s">
        <v>17</v>
      </c>
    </row>
    <row r="11" spans="1:21" s="12" customFormat="1" ht="31.2" x14ac:dyDescent="0.3">
      <c r="A11" s="13" t="s">
        <v>18</v>
      </c>
      <c r="B11" s="13"/>
      <c r="C11" s="13"/>
      <c r="D11" s="13"/>
      <c r="E11" s="13"/>
      <c r="F11" s="14" t="s">
        <v>19</v>
      </c>
      <c r="G11" s="15">
        <f t="shared" ref="G11:L11" si="0">G12+G36</f>
        <v>584438.69999999995</v>
      </c>
      <c r="H11" s="15">
        <f t="shared" si="0"/>
        <v>336568.19999999995</v>
      </c>
      <c r="I11" s="15">
        <f t="shared" si="0"/>
        <v>260350.4</v>
      </c>
      <c r="J11" s="15">
        <f t="shared" si="0"/>
        <v>0</v>
      </c>
      <c r="K11" s="15">
        <f t="shared" si="0"/>
        <v>0</v>
      </c>
      <c r="L11" s="15">
        <f t="shared" si="0"/>
        <v>0</v>
      </c>
      <c r="M11" s="15">
        <f t="shared" ref="M11:M74" si="1">G11+J11</f>
        <v>584438.69999999995</v>
      </c>
      <c r="N11" s="15">
        <f t="shared" ref="N11:N74" si="2">H11+K11</f>
        <v>336568.19999999995</v>
      </c>
      <c r="O11" s="15">
        <f t="shared" ref="O11:O74" si="3">I11+L11</f>
        <v>260350.4</v>
      </c>
      <c r="P11" s="15">
        <f>P12+P36</f>
        <v>0</v>
      </c>
      <c r="Q11" s="16"/>
      <c r="R11" s="17"/>
    </row>
    <row r="12" spans="1:21" s="12" customFormat="1" x14ac:dyDescent="0.3">
      <c r="A12" s="13" t="s">
        <v>18</v>
      </c>
      <c r="B12" s="13" t="s">
        <v>20</v>
      </c>
      <c r="C12" s="13"/>
      <c r="D12" s="13"/>
      <c r="E12" s="13"/>
      <c r="F12" s="14" t="s">
        <v>21</v>
      </c>
      <c r="G12" s="15">
        <f t="shared" ref="G12:L12" si="4">G13</f>
        <v>324438.7</v>
      </c>
      <c r="H12" s="15">
        <f t="shared" si="4"/>
        <v>336568.19999999995</v>
      </c>
      <c r="I12" s="15">
        <f t="shared" si="4"/>
        <v>260350.4</v>
      </c>
      <c r="J12" s="15">
        <f t="shared" si="4"/>
        <v>0</v>
      </c>
      <c r="K12" s="15">
        <f t="shared" si="4"/>
        <v>0</v>
      </c>
      <c r="L12" s="15">
        <f t="shared" si="4"/>
        <v>0</v>
      </c>
      <c r="M12" s="15">
        <f t="shared" si="1"/>
        <v>324438.7</v>
      </c>
      <c r="N12" s="15">
        <f t="shared" si="2"/>
        <v>336568.19999999995</v>
      </c>
      <c r="O12" s="15">
        <f t="shared" si="3"/>
        <v>260350.4</v>
      </c>
      <c r="P12" s="15">
        <f>P13</f>
        <v>0</v>
      </c>
      <c r="Q12" s="16"/>
      <c r="R12" s="17"/>
    </row>
    <row r="13" spans="1:21" s="18" customFormat="1" x14ac:dyDescent="0.3">
      <c r="A13" s="19" t="s">
        <v>18</v>
      </c>
      <c r="B13" s="19" t="s">
        <v>20</v>
      </c>
      <c r="C13" s="19" t="s">
        <v>22</v>
      </c>
      <c r="D13" s="19"/>
      <c r="E13" s="19"/>
      <c r="F13" s="20" t="s">
        <v>23</v>
      </c>
      <c r="G13" s="21">
        <f t="shared" ref="G13:L13" si="5">G14+G32</f>
        <v>324438.7</v>
      </c>
      <c r="H13" s="21">
        <f t="shared" si="5"/>
        <v>336568.19999999995</v>
      </c>
      <c r="I13" s="21">
        <f t="shared" si="5"/>
        <v>260350.4</v>
      </c>
      <c r="J13" s="21">
        <f t="shared" si="5"/>
        <v>0</v>
      </c>
      <c r="K13" s="21">
        <f t="shared" si="5"/>
        <v>0</v>
      </c>
      <c r="L13" s="21">
        <f t="shared" si="5"/>
        <v>0</v>
      </c>
      <c r="M13" s="21">
        <f t="shared" si="1"/>
        <v>324438.7</v>
      </c>
      <c r="N13" s="21">
        <f t="shared" si="2"/>
        <v>336568.19999999995</v>
      </c>
      <c r="O13" s="21">
        <f t="shared" si="3"/>
        <v>260350.4</v>
      </c>
      <c r="P13" s="21">
        <f>P14+P32</f>
        <v>0</v>
      </c>
      <c r="Q13" s="22"/>
      <c r="R13" s="23"/>
    </row>
    <row r="14" spans="1:21" ht="31.2" x14ac:dyDescent="0.3">
      <c r="A14" s="24" t="s">
        <v>18</v>
      </c>
      <c r="B14" s="24" t="s">
        <v>20</v>
      </c>
      <c r="C14" s="24" t="s">
        <v>22</v>
      </c>
      <c r="D14" s="24" t="s">
        <v>24</v>
      </c>
      <c r="E14" s="24"/>
      <c r="F14" s="25" t="s">
        <v>25</v>
      </c>
      <c r="G14" s="10">
        <f t="shared" ref="G14:L14" si="6">G15</f>
        <v>323779.3</v>
      </c>
      <c r="H14" s="10">
        <f t="shared" si="6"/>
        <v>336277.6</v>
      </c>
      <c r="I14" s="10">
        <f t="shared" si="6"/>
        <v>260213.6</v>
      </c>
      <c r="J14" s="10">
        <f t="shared" si="6"/>
        <v>0</v>
      </c>
      <c r="K14" s="10">
        <f t="shared" si="6"/>
        <v>0</v>
      </c>
      <c r="L14" s="10">
        <f t="shared" si="6"/>
        <v>0</v>
      </c>
      <c r="M14" s="10">
        <f t="shared" si="1"/>
        <v>323779.3</v>
      </c>
      <c r="N14" s="10">
        <f t="shared" si="2"/>
        <v>336277.6</v>
      </c>
      <c r="O14" s="10">
        <f t="shared" si="3"/>
        <v>260213.6</v>
      </c>
      <c r="P14" s="10">
        <f>P15</f>
        <v>0</v>
      </c>
      <c r="Q14" s="26"/>
      <c r="R14" s="27"/>
    </row>
    <row r="15" spans="1:21" x14ac:dyDescent="0.3">
      <c r="A15" s="24" t="s">
        <v>18</v>
      </c>
      <c r="B15" s="24" t="s">
        <v>20</v>
      </c>
      <c r="C15" s="24" t="s">
        <v>22</v>
      </c>
      <c r="D15" s="24" t="s">
        <v>26</v>
      </c>
      <c r="E15" s="24"/>
      <c r="F15" s="25" t="s">
        <v>27</v>
      </c>
      <c r="G15" s="10">
        <f t="shared" ref="G15:L15" si="7">G16+G24</f>
        <v>323779.3</v>
      </c>
      <c r="H15" s="10">
        <f t="shared" si="7"/>
        <v>336277.6</v>
      </c>
      <c r="I15" s="10">
        <f t="shared" si="7"/>
        <v>260213.6</v>
      </c>
      <c r="J15" s="10">
        <f t="shared" si="7"/>
        <v>0</v>
      </c>
      <c r="K15" s="10">
        <f t="shared" si="7"/>
        <v>0</v>
      </c>
      <c r="L15" s="10">
        <f t="shared" si="7"/>
        <v>0</v>
      </c>
      <c r="M15" s="10">
        <f t="shared" si="1"/>
        <v>323779.3</v>
      </c>
      <c r="N15" s="10">
        <f t="shared" si="2"/>
        <v>336277.6</v>
      </c>
      <c r="O15" s="10">
        <f t="shared" si="3"/>
        <v>260213.6</v>
      </c>
      <c r="P15" s="10">
        <f>P16+P24</f>
        <v>0</v>
      </c>
      <c r="Q15" s="26"/>
      <c r="R15" s="27"/>
    </row>
    <row r="16" spans="1:21" ht="62.4" x14ac:dyDescent="0.3">
      <c r="A16" s="24" t="s">
        <v>18</v>
      </c>
      <c r="B16" s="24" t="s">
        <v>20</v>
      </c>
      <c r="C16" s="24" t="s">
        <v>22</v>
      </c>
      <c r="D16" s="24" t="s">
        <v>28</v>
      </c>
      <c r="E16" s="24"/>
      <c r="F16" s="25" t="s">
        <v>29</v>
      </c>
      <c r="G16" s="10">
        <f t="shared" ref="G16:L16" si="8">G17+G20+G22</f>
        <v>169517.4</v>
      </c>
      <c r="H16" s="10">
        <f t="shared" si="8"/>
        <v>178833.6</v>
      </c>
      <c r="I16" s="10">
        <f t="shared" si="8"/>
        <v>102769.60000000001</v>
      </c>
      <c r="J16" s="10">
        <f t="shared" si="8"/>
        <v>0</v>
      </c>
      <c r="K16" s="10">
        <f t="shared" si="8"/>
        <v>0</v>
      </c>
      <c r="L16" s="10">
        <f t="shared" si="8"/>
        <v>0</v>
      </c>
      <c r="M16" s="10">
        <f t="shared" si="1"/>
        <v>169517.4</v>
      </c>
      <c r="N16" s="10">
        <f t="shared" si="2"/>
        <v>178833.6</v>
      </c>
      <c r="O16" s="10">
        <f t="shared" si="3"/>
        <v>102769.60000000001</v>
      </c>
      <c r="P16" s="10">
        <f>P17+P20+P22</f>
        <v>0</v>
      </c>
      <c r="Q16" s="26"/>
      <c r="R16" s="27"/>
    </row>
    <row r="17" spans="1:18" x14ac:dyDescent="0.3">
      <c r="A17" s="24" t="s">
        <v>18</v>
      </c>
      <c r="B17" s="24" t="s">
        <v>20</v>
      </c>
      <c r="C17" s="24" t="s">
        <v>22</v>
      </c>
      <c r="D17" s="24" t="s">
        <v>30</v>
      </c>
      <c r="E17" s="24"/>
      <c r="F17" s="25" t="s">
        <v>31</v>
      </c>
      <c r="G17" s="10">
        <f t="shared" ref="G17:L17" si="9">G18+G19</f>
        <v>2114.4</v>
      </c>
      <c r="H17" s="10">
        <f t="shared" si="9"/>
        <v>2114.4</v>
      </c>
      <c r="I17" s="10">
        <f t="shared" si="9"/>
        <v>2114.4</v>
      </c>
      <c r="J17" s="10">
        <f t="shared" si="9"/>
        <v>0</v>
      </c>
      <c r="K17" s="10">
        <f t="shared" si="9"/>
        <v>0</v>
      </c>
      <c r="L17" s="10">
        <f t="shared" si="9"/>
        <v>0</v>
      </c>
      <c r="M17" s="10">
        <f t="shared" si="1"/>
        <v>2114.4</v>
      </c>
      <c r="N17" s="10">
        <f t="shared" si="2"/>
        <v>2114.4</v>
      </c>
      <c r="O17" s="10">
        <f t="shared" si="3"/>
        <v>2114.4</v>
      </c>
      <c r="P17" s="10">
        <f>P18+P19</f>
        <v>0</v>
      </c>
      <c r="Q17" s="26"/>
      <c r="R17" s="27"/>
    </row>
    <row r="18" spans="1:18" ht="31.2" x14ac:dyDescent="0.3">
      <c r="A18" s="24" t="s">
        <v>18</v>
      </c>
      <c r="B18" s="24" t="s">
        <v>20</v>
      </c>
      <c r="C18" s="24" t="s">
        <v>22</v>
      </c>
      <c r="D18" s="24" t="s">
        <v>30</v>
      </c>
      <c r="E18" s="24" t="s">
        <v>32</v>
      </c>
      <c r="F18" s="25" t="s">
        <v>33</v>
      </c>
      <c r="G18" s="10">
        <v>1800.4</v>
      </c>
      <c r="H18" s="10">
        <v>1729.4</v>
      </c>
      <c r="I18" s="10">
        <v>1710.6000000000001</v>
      </c>
      <c r="J18" s="10"/>
      <c r="K18" s="10"/>
      <c r="L18" s="10"/>
      <c r="M18" s="10">
        <f t="shared" si="1"/>
        <v>1800.4</v>
      </c>
      <c r="N18" s="10">
        <f t="shared" si="2"/>
        <v>1729.4</v>
      </c>
      <c r="O18" s="10">
        <f t="shared" si="3"/>
        <v>1710.6000000000001</v>
      </c>
      <c r="P18" s="10"/>
      <c r="Q18" s="26"/>
      <c r="R18" s="27"/>
    </row>
    <row r="19" spans="1:18" x14ac:dyDescent="0.3">
      <c r="A19" s="24" t="s">
        <v>18</v>
      </c>
      <c r="B19" s="24" t="s">
        <v>20</v>
      </c>
      <c r="C19" s="24" t="s">
        <v>22</v>
      </c>
      <c r="D19" s="24" t="s">
        <v>30</v>
      </c>
      <c r="E19" s="24" t="s">
        <v>34</v>
      </c>
      <c r="F19" s="25" t="s">
        <v>35</v>
      </c>
      <c r="G19" s="10">
        <v>314</v>
      </c>
      <c r="H19" s="10">
        <v>385</v>
      </c>
      <c r="I19" s="10">
        <v>403.8</v>
      </c>
      <c r="J19" s="10"/>
      <c r="K19" s="10"/>
      <c r="L19" s="10"/>
      <c r="M19" s="10">
        <f t="shared" si="1"/>
        <v>314</v>
      </c>
      <c r="N19" s="10">
        <f t="shared" si="2"/>
        <v>385</v>
      </c>
      <c r="O19" s="10">
        <f t="shared" si="3"/>
        <v>403.8</v>
      </c>
      <c r="P19" s="10"/>
      <c r="Q19" s="26"/>
      <c r="R19" s="27"/>
    </row>
    <row r="20" spans="1:18" ht="31.2" x14ac:dyDescent="0.3">
      <c r="A20" s="24" t="s">
        <v>18</v>
      </c>
      <c r="B20" s="24" t="s">
        <v>20</v>
      </c>
      <c r="C20" s="24" t="s">
        <v>22</v>
      </c>
      <c r="D20" s="24" t="s">
        <v>36</v>
      </c>
      <c r="E20" s="24"/>
      <c r="F20" s="25" t="s">
        <v>37</v>
      </c>
      <c r="G20" s="10">
        <f t="shared" ref="G20:L20" si="10">G21</f>
        <v>84247.5</v>
      </c>
      <c r="H20" s="10">
        <f t="shared" si="10"/>
        <v>59505.2</v>
      </c>
      <c r="I20" s="10">
        <f t="shared" si="10"/>
        <v>59505.2</v>
      </c>
      <c r="J20" s="10">
        <f t="shared" si="10"/>
        <v>0</v>
      </c>
      <c r="K20" s="10">
        <f t="shared" si="10"/>
        <v>0</v>
      </c>
      <c r="L20" s="10">
        <f t="shared" si="10"/>
        <v>0</v>
      </c>
      <c r="M20" s="10">
        <f t="shared" si="1"/>
        <v>84247.5</v>
      </c>
      <c r="N20" s="10">
        <f t="shared" si="2"/>
        <v>59505.2</v>
      </c>
      <c r="O20" s="10">
        <f t="shared" si="3"/>
        <v>59505.2</v>
      </c>
      <c r="P20" s="10">
        <f>P21</f>
        <v>0</v>
      </c>
      <c r="Q20" s="26"/>
      <c r="R20" s="27"/>
    </row>
    <row r="21" spans="1:18" ht="31.2" x14ac:dyDescent="0.3">
      <c r="A21" s="24" t="s">
        <v>18</v>
      </c>
      <c r="B21" s="24" t="s">
        <v>20</v>
      </c>
      <c r="C21" s="24" t="s">
        <v>22</v>
      </c>
      <c r="D21" s="24" t="s">
        <v>36</v>
      </c>
      <c r="E21" s="24" t="s">
        <v>32</v>
      </c>
      <c r="F21" s="25" t="s">
        <v>33</v>
      </c>
      <c r="G21" s="10">
        <v>84247.5</v>
      </c>
      <c r="H21" s="10">
        <v>59505.2</v>
      </c>
      <c r="I21" s="10">
        <v>59505.2</v>
      </c>
      <c r="J21" s="10"/>
      <c r="K21" s="10"/>
      <c r="L21" s="10"/>
      <c r="M21" s="10">
        <f t="shared" si="1"/>
        <v>84247.5</v>
      </c>
      <c r="N21" s="10">
        <f t="shared" si="2"/>
        <v>59505.2</v>
      </c>
      <c r="O21" s="10">
        <f t="shared" si="3"/>
        <v>59505.2</v>
      </c>
      <c r="P21" s="10"/>
      <c r="Q21" s="26"/>
      <c r="R21" s="27"/>
    </row>
    <row r="22" spans="1:18" ht="31.2" x14ac:dyDescent="0.3">
      <c r="A22" s="24" t="s">
        <v>18</v>
      </c>
      <c r="B22" s="24" t="s">
        <v>20</v>
      </c>
      <c r="C22" s="24" t="s">
        <v>22</v>
      </c>
      <c r="D22" s="24" t="s">
        <v>38</v>
      </c>
      <c r="E22" s="24"/>
      <c r="F22" s="25" t="s">
        <v>39</v>
      </c>
      <c r="G22" s="10">
        <f t="shared" ref="G22:L22" si="11">G23</f>
        <v>83155.5</v>
      </c>
      <c r="H22" s="10">
        <f t="shared" si="11"/>
        <v>117214</v>
      </c>
      <c r="I22" s="10">
        <f t="shared" si="11"/>
        <v>41150</v>
      </c>
      <c r="J22" s="10">
        <f t="shared" si="11"/>
        <v>0</v>
      </c>
      <c r="K22" s="10">
        <f t="shared" si="11"/>
        <v>0</v>
      </c>
      <c r="L22" s="10">
        <f t="shared" si="11"/>
        <v>0</v>
      </c>
      <c r="M22" s="10">
        <f t="shared" si="1"/>
        <v>83155.5</v>
      </c>
      <c r="N22" s="10">
        <f t="shared" si="2"/>
        <v>117214</v>
      </c>
      <c r="O22" s="10">
        <f t="shared" si="3"/>
        <v>41150</v>
      </c>
      <c r="P22" s="10">
        <f>P23</f>
        <v>0</v>
      </c>
      <c r="Q22" s="26"/>
      <c r="R22" s="27"/>
    </row>
    <row r="23" spans="1:18" ht="31.2" x14ac:dyDescent="0.3">
      <c r="A23" s="24" t="s">
        <v>18</v>
      </c>
      <c r="B23" s="24" t="s">
        <v>20</v>
      </c>
      <c r="C23" s="24" t="s">
        <v>22</v>
      </c>
      <c r="D23" s="24" t="s">
        <v>38</v>
      </c>
      <c r="E23" s="24" t="s">
        <v>32</v>
      </c>
      <c r="F23" s="25" t="s">
        <v>33</v>
      </c>
      <c r="G23" s="10">
        <v>83155.5</v>
      </c>
      <c r="H23" s="10">
        <v>117214</v>
      </c>
      <c r="I23" s="10">
        <v>41150</v>
      </c>
      <c r="J23" s="10"/>
      <c r="K23" s="10"/>
      <c r="L23" s="10"/>
      <c r="M23" s="10">
        <f t="shared" si="1"/>
        <v>83155.5</v>
      </c>
      <c r="N23" s="10">
        <f t="shared" si="2"/>
        <v>117214</v>
      </c>
      <c r="O23" s="10">
        <f t="shared" si="3"/>
        <v>41150</v>
      </c>
      <c r="P23" s="10"/>
      <c r="Q23" s="26"/>
      <c r="R23" s="27"/>
    </row>
    <row r="24" spans="1:18" ht="62.4" x14ac:dyDescent="0.3">
      <c r="A24" s="24" t="s">
        <v>18</v>
      </c>
      <c r="B24" s="24" t="s">
        <v>20</v>
      </c>
      <c r="C24" s="24" t="s">
        <v>22</v>
      </c>
      <c r="D24" s="24" t="s">
        <v>40</v>
      </c>
      <c r="E24" s="24"/>
      <c r="F24" s="25" t="s">
        <v>41</v>
      </c>
      <c r="G24" s="10">
        <f t="shared" ref="G24:L24" si="12">G28+G25</f>
        <v>154261.9</v>
      </c>
      <c r="H24" s="10">
        <f t="shared" si="12"/>
        <v>157444</v>
      </c>
      <c r="I24" s="10">
        <f t="shared" si="12"/>
        <v>157444</v>
      </c>
      <c r="J24" s="10">
        <f t="shared" si="12"/>
        <v>0</v>
      </c>
      <c r="K24" s="10">
        <f t="shared" si="12"/>
        <v>0</v>
      </c>
      <c r="L24" s="10">
        <f t="shared" si="12"/>
        <v>0</v>
      </c>
      <c r="M24" s="10">
        <f t="shared" si="1"/>
        <v>154261.9</v>
      </c>
      <c r="N24" s="10">
        <f t="shared" si="2"/>
        <v>157444</v>
      </c>
      <c r="O24" s="10">
        <f t="shared" si="3"/>
        <v>157444</v>
      </c>
      <c r="P24" s="10">
        <f>P28+P25</f>
        <v>0</v>
      </c>
      <c r="Q24" s="26"/>
      <c r="R24" s="27"/>
    </row>
    <row r="25" spans="1:18" ht="37.5" customHeight="1" x14ac:dyDescent="0.3">
      <c r="A25" s="24" t="s">
        <v>18</v>
      </c>
      <c r="B25" s="24" t="s">
        <v>20</v>
      </c>
      <c r="C25" s="24" t="s">
        <v>22</v>
      </c>
      <c r="D25" s="24" t="s">
        <v>42</v>
      </c>
      <c r="E25" s="24"/>
      <c r="F25" s="25" t="s">
        <v>43</v>
      </c>
      <c r="G25" s="10">
        <f t="shared" ref="G25:L25" si="13">G26+G27</f>
        <v>97879.599999999991</v>
      </c>
      <c r="H25" s="10">
        <f t="shared" si="13"/>
        <v>100729.4</v>
      </c>
      <c r="I25" s="10">
        <f t="shared" si="13"/>
        <v>100729.4</v>
      </c>
      <c r="J25" s="10">
        <f t="shared" si="13"/>
        <v>0</v>
      </c>
      <c r="K25" s="10">
        <f t="shared" si="13"/>
        <v>0</v>
      </c>
      <c r="L25" s="10">
        <f t="shared" si="13"/>
        <v>0</v>
      </c>
      <c r="M25" s="10">
        <f t="shared" si="1"/>
        <v>97879.599999999991</v>
      </c>
      <c r="N25" s="10">
        <f t="shared" si="2"/>
        <v>100729.4</v>
      </c>
      <c r="O25" s="10">
        <f t="shared" si="3"/>
        <v>100729.4</v>
      </c>
      <c r="P25" s="10">
        <f>P26+P27</f>
        <v>0</v>
      </c>
      <c r="Q25" s="26"/>
      <c r="R25" s="27"/>
    </row>
    <row r="26" spans="1:18" ht="78" x14ac:dyDescent="0.3">
      <c r="A26" s="24" t="s">
        <v>18</v>
      </c>
      <c r="B26" s="24" t="s">
        <v>20</v>
      </c>
      <c r="C26" s="24" t="s">
        <v>22</v>
      </c>
      <c r="D26" s="24" t="s">
        <v>42</v>
      </c>
      <c r="E26" s="24" t="s">
        <v>44</v>
      </c>
      <c r="F26" s="25" t="s">
        <v>45</v>
      </c>
      <c r="G26" s="10">
        <v>92713.7</v>
      </c>
      <c r="H26" s="10">
        <v>95563.5</v>
      </c>
      <c r="I26" s="10">
        <v>95563.5</v>
      </c>
      <c r="J26" s="10"/>
      <c r="K26" s="10"/>
      <c r="L26" s="10"/>
      <c r="M26" s="10">
        <f t="shared" si="1"/>
        <v>92713.7</v>
      </c>
      <c r="N26" s="10">
        <f t="shared" si="2"/>
        <v>95563.5</v>
      </c>
      <c r="O26" s="10">
        <f t="shared" si="3"/>
        <v>95563.5</v>
      </c>
      <c r="P26" s="10"/>
      <c r="Q26" s="26"/>
      <c r="R26" s="27"/>
    </row>
    <row r="27" spans="1:18" ht="31.2" x14ac:dyDescent="0.3">
      <c r="A27" s="24" t="s">
        <v>18</v>
      </c>
      <c r="B27" s="24" t="s">
        <v>20</v>
      </c>
      <c r="C27" s="24" t="s">
        <v>22</v>
      </c>
      <c r="D27" s="24" t="s">
        <v>42</v>
      </c>
      <c r="E27" s="24" t="s">
        <v>32</v>
      </c>
      <c r="F27" s="25" t="s">
        <v>33</v>
      </c>
      <c r="G27" s="10">
        <v>5165.8999999999996</v>
      </c>
      <c r="H27" s="10">
        <v>5165.8999999999996</v>
      </c>
      <c r="I27" s="10">
        <v>5165.8999999999996</v>
      </c>
      <c r="J27" s="10"/>
      <c r="K27" s="10"/>
      <c r="L27" s="10"/>
      <c r="M27" s="10">
        <f t="shared" si="1"/>
        <v>5165.8999999999996</v>
      </c>
      <c r="N27" s="10">
        <f t="shared" si="2"/>
        <v>5165.8999999999996</v>
      </c>
      <c r="O27" s="10">
        <f t="shared" si="3"/>
        <v>5165.8999999999996</v>
      </c>
      <c r="P27" s="10"/>
      <c r="Q27" s="26"/>
      <c r="R27" s="27"/>
    </row>
    <row r="28" spans="1:18" ht="46.8" x14ac:dyDescent="0.3">
      <c r="A28" s="24" t="s">
        <v>18</v>
      </c>
      <c r="B28" s="24" t="s">
        <v>20</v>
      </c>
      <c r="C28" s="24" t="s">
        <v>22</v>
      </c>
      <c r="D28" s="24" t="s">
        <v>46</v>
      </c>
      <c r="E28" s="24"/>
      <c r="F28" s="25" t="s">
        <v>47</v>
      </c>
      <c r="G28" s="10">
        <f t="shared" ref="G28:L28" si="14">G29+G30+G31</f>
        <v>56382.3</v>
      </c>
      <c r="H28" s="10">
        <f t="shared" si="14"/>
        <v>56714.6</v>
      </c>
      <c r="I28" s="10">
        <f t="shared" si="14"/>
        <v>56714.6</v>
      </c>
      <c r="J28" s="10">
        <f t="shared" si="14"/>
        <v>0</v>
      </c>
      <c r="K28" s="10">
        <f t="shared" si="14"/>
        <v>0</v>
      </c>
      <c r="L28" s="10">
        <f t="shared" si="14"/>
        <v>0</v>
      </c>
      <c r="M28" s="10">
        <f t="shared" si="1"/>
        <v>56382.3</v>
      </c>
      <c r="N28" s="10">
        <f t="shared" si="2"/>
        <v>56714.6</v>
      </c>
      <c r="O28" s="10">
        <f t="shared" si="3"/>
        <v>56714.6</v>
      </c>
      <c r="P28" s="10">
        <f>P29+P30+P31</f>
        <v>0</v>
      </c>
      <c r="Q28" s="26"/>
      <c r="R28" s="27"/>
    </row>
    <row r="29" spans="1:18" ht="78" x14ac:dyDescent="0.3">
      <c r="A29" s="24" t="s">
        <v>18</v>
      </c>
      <c r="B29" s="24" t="s">
        <v>20</v>
      </c>
      <c r="C29" s="24" t="s">
        <v>22</v>
      </c>
      <c r="D29" s="24" t="s">
        <v>46</v>
      </c>
      <c r="E29" s="24" t="s">
        <v>44</v>
      </c>
      <c r="F29" s="25" t="s">
        <v>45</v>
      </c>
      <c r="G29" s="10">
        <v>48071</v>
      </c>
      <c r="H29" s="10">
        <v>49549.1</v>
      </c>
      <c r="I29" s="10">
        <v>49549.1</v>
      </c>
      <c r="J29" s="10"/>
      <c r="K29" s="10"/>
      <c r="L29" s="10"/>
      <c r="M29" s="10">
        <f t="shared" si="1"/>
        <v>48071</v>
      </c>
      <c r="N29" s="10">
        <f t="shared" si="2"/>
        <v>49549.1</v>
      </c>
      <c r="O29" s="10">
        <f t="shared" si="3"/>
        <v>49549.1</v>
      </c>
      <c r="P29" s="10"/>
      <c r="Q29" s="26"/>
      <c r="R29" s="27"/>
    </row>
    <row r="30" spans="1:18" ht="31.2" x14ac:dyDescent="0.3">
      <c r="A30" s="24" t="s">
        <v>18</v>
      </c>
      <c r="B30" s="24" t="s">
        <v>20</v>
      </c>
      <c r="C30" s="24" t="s">
        <v>22</v>
      </c>
      <c r="D30" s="24" t="s">
        <v>46</v>
      </c>
      <c r="E30" s="24" t="s">
        <v>32</v>
      </c>
      <c r="F30" s="25" t="s">
        <v>33</v>
      </c>
      <c r="G30" s="10">
        <v>8104.4</v>
      </c>
      <c r="H30" s="10">
        <v>6958.5999999999995</v>
      </c>
      <c r="I30" s="10">
        <v>6958.5999999999995</v>
      </c>
      <c r="J30" s="10"/>
      <c r="K30" s="10"/>
      <c r="L30" s="10"/>
      <c r="M30" s="10">
        <f t="shared" si="1"/>
        <v>8104.4</v>
      </c>
      <c r="N30" s="10">
        <f t="shared" si="2"/>
        <v>6958.5999999999995</v>
      </c>
      <c r="O30" s="10">
        <f t="shared" si="3"/>
        <v>6958.5999999999995</v>
      </c>
      <c r="P30" s="10"/>
      <c r="Q30" s="26"/>
      <c r="R30" s="27"/>
    </row>
    <row r="31" spans="1:18" x14ac:dyDescent="0.3">
      <c r="A31" s="24" t="s">
        <v>18</v>
      </c>
      <c r="B31" s="24" t="s">
        <v>20</v>
      </c>
      <c r="C31" s="24" t="s">
        <v>22</v>
      </c>
      <c r="D31" s="24" t="s">
        <v>46</v>
      </c>
      <c r="E31" s="24" t="s">
        <v>34</v>
      </c>
      <c r="F31" s="25" t="s">
        <v>35</v>
      </c>
      <c r="G31" s="10">
        <v>206.9</v>
      </c>
      <c r="H31" s="10">
        <v>206.9</v>
      </c>
      <c r="I31" s="10">
        <v>206.9</v>
      </c>
      <c r="J31" s="10"/>
      <c r="K31" s="10"/>
      <c r="L31" s="10"/>
      <c r="M31" s="10">
        <f t="shared" si="1"/>
        <v>206.9</v>
      </c>
      <c r="N31" s="10">
        <f t="shared" si="2"/>
        <v>206.9</v>
      </c>
      <c r="O31" s="10">
        <f t="shared" si="3"/>
        <v>206.9</v>
      </c>
      <c r="P31" s="10"/>
      <c r="Q31" s="26"/>
      <c r="R31" s="27"/>
    </row>
    <row r="32" spans="1:18" ht="31.2" x14ac:dyDescent="0.3">
      <c r="A32" s="24" t="s">
        <v>18</v>
      </c>
      <c r="B32" s="24" t="s">
        <v>20</v>
      </c>
      <c r="C32" s="24" t="s">
        <v>22</v>
      </c>
      <c r="D32" s="24" t="s">
        <v>48</v>
      </c>
      <c r="E32" s="24"/>
      <c r="F32" s="25" t="s">
        <v>49</v>
      </c>
      <c r="G32" s="10">
        <f t="shared" ref="G32:G79" si="15">G33</f>
        <v>659.4</v>
      </c>
      <c r="H32" s="10">
        <f t="shared" ref="H32:H79" si="16">H33</f>
        <v>290.60000000000002</v>
      </c>
      <c r="I32" s="10">
        <f t="shared" ref="I32:I41" si="17">I33</f>
        <v>136.80000000000001</v>
      </c>
      <c r="J32" s="10">
        <f t="shared" ref="J32:J41" si="18">J33</f>
        <v>0</v>
      </c>
      <c r="K32" s="10">
        <f t="shared" ref="K32:K41" si="19">K33</f>
        <v>0</v>
      </c>
      <c r="L32" s="10">
        <f t="shared" ref="L32:L41" si="20">L33</f>
        <v>0</v>
      </c>
      <c r="M32" s="10">
        <f t="shared" si="1"/>
        <v>659.4</v>
      </c>
      <c r="N32" s="10">
        <f t="shared" si="2"/>
        <v>290.60000000000002</v>
      </c>
      <c r="O32" s="10">
        <f t="shared" si="3"/>
        <v>136.80000000000001</v>
      </c>
      <c r="P32" s="10">
        <f t="shared" ref="P32:P41" si="21">P33</f>
        <v>0</v>
      </c>
      <c r="Q32" s="26"/>
      <c r="R32" s="27"/>
    </row>
    <row r="33" spans="1:18" x14ac:dyDescent="0.3">
      <c r="A33" s="24" t="s">
        <v>18</v>
      </c>
      <c r="B33" s="24" t="s">
        <v>20</v>
      </c>
      <c r="C33" s="24" t="s">
        <v>22</v>
      </c>
      <c r="D33" s="24" t="s">
        <v>50</v>
      </c>
      <c r="E33" s="24"/>
      <c r="F33" s="25" t="s">
        <v>51</v>
      </c>
      <c r="G33" s="10">
        <f t="shared" si="15"/>
        <v>659.4</v>
      </c>
      <c r="H33" s="10">
        <f t="shared" si="16"/>
        <v>290.60000000000002</v>
      </c>
      <c r="I33" s="10">
        <f t="shared" si="17"/>
        <v>136.80000000000001</v>
      </c>
      <c r="J33" s="10">
        <f t="shared" si="18"/>
        <v>0</v>
      </c>
      <c r="K33" s="10">
        <f t="shared" si="19"/>
        <v>0</v>
      </c>
      <c r="L33" s="10">
        <f t="shared" si="20"/>
        <v>0</v>
      </c>
      <c r="M33" s="10">
        <f t="shared" si="1"/>
        <v>659.4</v>
      </c>
      <c r="N33" s="10">
        <f t="shared" si="2"/>
        <v>290.60000000000002</v>
      </c>
      <c r="O33" s="10">
        <f t="shared" si="3"/>
        <v>136.80000000000001</v>
      </c>
      <c r="P33" s="10">
        <f t="shared" si="21"/>
        <v>0</v>
      </c>
      <c r="Q33" s="26"/>
      <c r="R33" s="27"/>
    </row>
    <row r="34" spans="1:18" ht="31.2" x14ac:dyDescent="0.3">
      <c r="A34" s="24" t="s">
        <v>18</v>
      </c>
      <c r="B34" s="24" t="s">
        <v>20</v>
      </c>
      <c r="C34" s="24" t="s">
        <v>22</v>
      </c>
      <c r="D34" s="24" t="s">
        <v>52</v>
      </c>
      <c r="E34" s="24"/>
      <c r="F34" s="25" t="s">
        <v>53</v>
      </c>
      <c r="G34" s="10">
        <f t="shared" si="15"/>
        <v>659.4</v>
      </c>
      <c r="H34" s="10">
        <f t="shared" si="16"/>
        <v>290.60000000000002</v>
      </c>
      <c r="I34" s="10">
        <f t="shared" si="17"/>
        <v>136.80000000000001</v>
      </c>
      <c r="J34" s="10">
        <f t="shared" si="18"/>
        <v>0</v>
      </c>
      <c r="K34" s="10">
        <f t="shared" si="19"/>
        <v>0</v>
      </c>
      <c r="L34" s="10">
        <f t="shared" si="20"/>
        <v>0</v>
      </c>
      <c r="M34" s="10">
        <f t="shared" si="1"/>
        <v>659.4</v>
      </c>
      <c r="N34" s="10">
        <f t="shared" si="2"/>
        <v>290.60000000000002</v>
      </c>
      <c r="O34" s="10">
        <f t="shared" si="3"/>
        <v>136.80000000000001</v>
      </c>
      <c r="P34" s="10">
        <f t="shared" si="21"/>
        <v>0</v>
      </c>
      <c r="Q34" s="26"/>
      <c r="R34" s="27"/>
    </row>
    <row r="35" spans="1:18" x14ac:dyDescent="0.3">
      <c r="A35" s="24" t="s">
        <v>18</v>
      </c>
      <c r="B35" s="24" t="s">
        <v>20</v>
      </c>
      <c r="C35" s="24" t="s">
        <v>22</v>
      </c>
      <c r="D35" s="24" t="s">
        <v>52</v>
      </c>
      <c r="E35" s="24" t="s">
        <v>34</v>
      </c>
      <c r="F35" s="25" t="s">
        <v>35</v>
      </c>
      <c r="G35" s="10">
        <v>659.4</v>
      </c>
      <c r="H35" s="10">
        <v>290.60000000000002</v>
      </c>
      <c r="I35" s="10">
        <v>136.80000000000001</v>
      </c>
      <c r="J35" s="10"/>
      <c r="K35" s="10"/>
      <c r="L35" s="10"/>
      <c r="M35" s="10">
        <f t="shared" si="1"/>
        <v>659.4</v>
      </c>
      <c r="N35" s="10">
        <f t="shared" si="2"/>
        <v>290.60000000000002</v>
      </c>
      <c r="O35" s="10">
        <f t="shared" si="3"/>
        <v>136.80000000000001</v>
      </c>
      <c r="P35" s="10"/>
      <c r="Q35" s="26"/>
      <c r="R35" s="27"/>
    </row>
    <row r="36" spans="1:18" s="12" customFormat="1" x14ac:dyDescent="0.3">
      <c r="A36" s="13" t="s">
        <v>18</v>
      </c>
      <c r="B36" s="13" t="s">
        <v>54</v>
      </c>
      <c r="C36" s="13"/>
      <c r="D36" s="13"/>
      <c r="E36" s="13"/>
      <c r="F36" s="14" t="s">
        <v>55</v>
      </c>
      <c r="G36" s="15">
        <f t="shared" si="15"/>
        <v>260000</v>
      </c>
      <c r="H36" s="15">
        <f t="shared" si="16"/>
        <v>0</v>
      </c>
      <c r="I36" s="15">
        <f t="shared" si="17"/>
        <v>0</v>
      </c>
      <c r="J36" s="15">
        <f t="shared" si="18"/>
        <v>0</v>
      </c>
      <c r="K36" s="15">
        <f t="shared" si="19"/>
        <v>0</v>
      </c>
      <c r="L36" s="15">
        <f t="shared" si="20"/>
        <v>0</v>
      </c>
      <c r="M36" s="15">
        <f t="shared" si="1"/>
        <v>260000</v>
      </c>
      <c r="N36" s="15">
        <f t="shared" si="2"/>
        <v>0</v>
      </c>
      <c r="O36" s="15">
        <f t="shared" si="3"/>
        <v>0</v>
      </c>
      <c r="P36" s="15">
        <f t="shared" si="21"/>
        <v>0</v>
      </c>
      <c r="Q36" s="16"/>
      <c r="R36" s="17"/>
    </row>
    <row r="37" spans="1:18" s="18" customFormat="1" x14ac:dyDescent="0.3">
      <c r="A37" s="19" t="s">
        <v>18</v>
      </c>
      <c r="B37" s="19" t="s">
        <v>54</v>
      </c>
      <c r="C37" s="19" t="s">
        <v>20</v>
      </c>
      <c r="D37" s="19"/>
      <c r="E37" s="19"/>
      <c r="F37" s="20" t="s">
        <v>56</v>
      </c>
      <c r="G37" s="21">
        <f t="shared" si="15"/>
        <v>260000</v>
      </c>
      <c r="H37" s="21">
        <f t="shared" si="16"/>
        <v>0</v>
      </c>
      <c r="I37" s="21">
        <f t="shared" si="17"/>
        <v>0</v>
      </c>
      <c r="J37" s="21">
        <f t="shared" si="18"/>
        <v>0</v>
      </c>
      <c r="K37" s="21">
        <f t="shared" si="19"/>
        <v>0</v>
      </c>
      <c r="L37" s="21">
        <f t="shared" si="20"/>
        <v>0</v>
      </c>
      <c r="M37" s="21">
        <f t="shared" si="1"/>
        <v>260000</v>
      </c>
      <c r="N37" s="21">
        <f t="shared" si="2"/>
        <v>0</v>
      </c>
      <c r="O37" s="21">
        <f t="shared" si="3"/>
        <v>0</v>
      </c>
      <c r="P37" s="21">
        <f t="shared" si="21"/>
        <v>0</v>
      </c>
      <c r="Q37" s="22"/>
      <c r="R37" s="23"/>
    </row>
    <row r="38" spans="1:18" ht="31.2" x14ac:dyDescent="0.3">
      <c r="A38" s="24" t="s">
        <v>18</v>
      </c>
      <c r="B38" s="24" t="s">
        <v>54</v>
      </c>
      <c r="C38" s="24" t="s">
        <v>20</v>
      </c>
      <c r="D38" s="24" t="s">
        <v>57</v>
      </c>
      <c r="E38" s="24"/>
      <c r="F38" s="25" t="s">
        <v>58</v>
      </c>
      <c r="G38" s="10">
        <f t="shared" si="15"/>
        <v>260000</v>
      </c>
      <c r="H38" s="10">
        <f t="shared" si="16"/>
        <v>0</v>
      </c>
      <c r="I38" s="10">
        <f t="shared" si="17"/>
        <v>0</v>
      </c>
      <c r="J38" s="10">
        <f t="shared" si="18"/>
        <v>0</v>
      </c>
      <c r="K38" s="10">
        <f t="shared" si="19"/>
        <v>0</v>
      </c>
      <c r="L38" s="10">
        <f t="shared" si="20"/>
        <v>0</v>
      </c>
      <c r="M38" s="10">
        <f t="shared" si="1"/>
        <v>260000</v>
      </c>
      <c r="N38" s="10">
        <f t="shared" si="2"/>
        <v>0</v>
      </c>
      <c r="O38" s="10">
        <f t="shared" si="3"/>
        <v>0</v>
      </c>
      <c r="P38" s="10">
        <f t="shared" si="21"/>
        <v>0</v>
      </c>
      <c r="Q38" s="26"/>
      <c r="R38" s="27"/>
    </row>
    <row r="39" spans="1:18" x14ac:dyDescent="0.3">
      <c r="A39" s="24" t="s">
        <v>18</v>
      </c>
      <c r="B39" s="24" t="s">
        <v>54</v>
      </c>
      <c r="C39" s="24" t="s">
        <v>20</v>
      </c>
      <c r="D39" s="24" t="s">
        <v>59</v>
      </c>
      <c r="E39" s="28"/>
      <c r="F39" s="25" t="s">
        <v>60</v>
      </c>
      <c r="G39" s="10">
        <f t="shared" si="15"/>
        <v>260000</v>
      </c>
      <c r="H39" s="10">
        <f t="shared" si="16"/>
        <v>0</v>
      </c>
      <c r="I39" s="10">
        <f t="shared" si="17"/>
        <v>0</v>
      </c>
      <c r="J39" s="10">
        <f t="shared" si="18"/>
        <v>0</v>
      </c>
      <c r="K39" s="10">
        <f t="shared" si="19"/>
        <v>0</v>
      </c>
      <c r="L39" s="10">
        <f t="shared" si="20"/>
        <v>0</v>
      </c>
      <c r="M39" s="10">
        <f t="shared" si="1"/>
        <v>260000</v>
      </c>
      <c r="N39" s="10">
        <f t="shared" si="2"/>
        <v>0</v>
      </c>
      <c r="O39" s="10">
        <f t="shared" si="3"/>
        <v>0</v>
      </c>
      <c r="P39" s="10">
        <f t="shared" si="21"/>
        <v>0</v>
      </c>
      <c r="Q39" s="26"/>
      <c r="R39" s="27"/>
    </row>
    <row r="40" spans="1:18" ht="62.4" x14ac:dyDescent="0.3">
      <c r="A40" s="24" t="s">
        <v>18</v>
      </c>
      <c r="B40" s="24" t="s">
        <v>54</v>
      </c>
      <c r="C40" s="24" t="s">
        <v>20</v>
      </c>
      <c r="D40" s="24" t="s">
        <v>61</v>
      </c>
      <c r="E40" s="28"/>
      <c r="F40" s="25" t="s">
        <v>62</v>
      </c>
      <c r="G40" s="10">
        <f t="shared" si="15"/>
        <v>260000</v>
      </c>
      <c r="H40" s="10">
        <f t="shared" si="16"/>
        <v>0</v>
      </c>
      <c r="I40" s="10">
        <f t="shared" si="17"/>
        <v>0</v>
      </c>
      <c r="J40" s="10">
        <f t="shared" si="18"/>
        <v>0</v>
      </c>
      <c r="K40" s="10">
        <f t="shared" si="19"/>
        <v>0</v>
      </c>
      <c r="L40" s="10">
        <f t="shared" si="20"/>
        <v>0</v>
      </c>
      <c r="M40" s="10">
        <f t="shared" si="1"/>
        <v>260000</v>
      </c>
      <c r="N40" s="10">
        <f t="shared" si="2"/>
        <v>0</v>
      </c>
      <c r="O40" s="10">
        <f t="shared" si="3"/>
        <v>0</v>
      </c>
      <c r="P40" s="10">
        <f t="shared" si="21"/>
        <v>0</v>
      </c>
      <c r="Q40" s="26"/>
      <c r="R40" s="27"/>
    </row>
    <row r="41" spans="1:18" ht="31.2" x14ac:dyDescent="0.3">
      <c r="A41" s="24" t="s">
        <v>18</v>
      </c>
      <c r="B41" s="24" t="s">
        <v>54</v>
      </c>
      <c r="C41" s="24" t="s">
        <v>20</v>
      </c>
      <c r="D41" s="24" t="s">
        <v>63</v>
      </c>
      <c r="E41" s="28"/>
      <c r="F41" s="25" t="s">
        <v>64</v>
      </c>
      <c r="G41" s="10">
        <f t="shared" si="15"/>
        <v>260000</v>
      </c>
      <c r="H41" s="10">
        <f t="shared" si="16"/>
        <v>0</v>
      </c>
      <c r="I41" s="10">
        <f t="shared" si="17"/>
        <v>0</v>
      </c>
      <c r="J41" s="10">
        <f t="shared" si="18"/>
        <v>0</v>
      </c>
      <c r="K41" s="10">
        <f t="shared" si="19"/>
        <v>0</v>
      </c>
      <c r="L41" s="10">
        <f t="shared" si="20"/>
        <v>0</v>
      </c>
      <c r="M41" s="10">
        <f t="shared" si="1"/>
        <v>260000</v>
      </c>
      <c r="N41" s="10">
        <f t="shared" si="2"/>
        <v>0</v>
      </c>
      <c r="O41" s="10">
        <f t="shared" si="3"/>
        <v>0</v>
      </c>
      <c r="P41" s="10">
        <f t="shared" si="21"/>
        <v>0</v>
      </c>
      <c r="Q41" s="26"/>
      <c r="R41" s="27"/>
    </row>
    <row r="42" spans="1:18" ht="31.2" x14ac:dyDescent="0.3">
      <c r="A42" s="24" t="s">
        <v>18</v>
      </c>
      <c r="B42" s="24" t="s">
        <v>54</v>
      </c>
      <c r="C42" s="24" t="s">
        <v>20</v>
      </c>
      <c r="D42" s="24" t="s">
        <v>63</v>
      </c>
      <c r="E42" s="24" t="s">
        <v>65</v>
      </c>
      <c r="F42" s="25" t="s">
        <v>66</v>
      </c>
      <c r="G42" s="10">
        <v>260000</v>
      </c>
      <c r="H42" s="10">
        <v>0</v>
      </c>
      <c r="I42" s="10">
        <v>0</v>
      </c>
      <c r="J42" s="10"/>
      <c r="K42" s="10"/>
      <c r="L42" s="10"/>
      <c r="M42" s="10">
        <f t="shared" si="1"/>
        <v>260000</v>
      </c>
      <c r="N42" s="10">
        <f t="shared" si="2"/>
        <v>0</v>
      </c>
      <c r="O42" s="10">
        <f t="shared" si="3"/>
        <v>0</v>
      </c>
      <c r="P42" s="10"/>
      <c r="Q42" s="26"/>
      <c r="R42" s="27"/>
    </row>
    <row r="43" spans="1:18" s="12" customFormat="1" ht="31.2" x14ac:dyDescent="0.3">
      <c r="A43" s="13" t="s">
        <v>67</v>
      </c>
      <c r="B43" s="13"/>
      <c r="C43" s="13"/>
      <c r="D43" s="13"/>
      <c r="E43" s="13"/>
      <c r="F43" s="14" t="s">
        <v>68</v>
      </c>
      <c r="G43" s="15">
        <f t="shared" ref="G43:L43" si="22">G44+G70</f>
        <v>466739.00000000006</v>
      </c>
      <c r="H43" s="15">
        <f t="shared" si="22"/>
        <v>375292.00000000006</v>
      </c>
      <c r="I43" s="15">
        <f t="shared" si="22"/>
        <v>374657.00000000006</v>
      </c>
      <c r="J43" s="15">
        <f t="shared" si="22"/>
        <v>39418.6</v>
      </c>
      <c r="K43" s="15">
        <f t="shared" si="22"/>
        <v>0</v>
      </c>
      <c r="L43" s="15">
        <f t="shared" si="22"/>
        <v>0</v>
      </c>
      <c r="M43" s="15">
        <f t="shared" si="1"/>
        <v>506157.60000000003</v>
      </c>
      <c r="N43" s="15">
        <f t="shared" si="2"/>
        <v>375292.00000000006</v>
      </c>
      <c r="O43" s="15">
        <f t="shared" si="3"/>
        <v>374657.00000000006</v>
      </c>
      <c r="P43" s="15">
        <f>P44+P70</f>
        <v>0</v>
      </c>
      <c r="Q43" s="16"/>
      <c r="R43" s="17"/>
    </row>
    <row r="44" spans="1:18" s="12" customFormat="1" x14ac:dyDescent="0.3">
      <c r="A44" s="13" t="s">
        <v>67</v>
      </c>
      <c r="B44" s="13" t="s">
        <v>20</v>
      </c>
      <c r="C44" s="13"/>
      <c r="D44" s="13"/>
      <c r="E44" s="13"/>
      <c r="F44" s="14" t="s">
        <v>21</v>
      </c>
      <c r="G44" s="15">
        <f t="shared" ref="G44:L44" si="23">G52+G57+G45</f>
        <v>463557.50000000006</v>
      </c>
      <c r="H44" s="15">
        <f t="shared" si="23"/>
        <v>372773.70000000007</v>
      </c>
      <c r="I44" s="15">
        <f t="shared" si="23"/>
        <v>372773.70000000007</v>
      </c>
      <c r="J44" s="15">
        <f t="shared" si="23"/>
        <v>39418.6</v>
      </c>
      <c r="K44" s="15">
        <f t="shared" si="23"/>
        <v>0</v>
      </c>
      <c r="L44" s="15">
        <f t="shared" si="23"/>
        <v>0</v>
      </c>
      <c r="M44" s="15">
        <f t="shared" si="1"/>
        <v>502976.10000000003</v>
      </c>
      <c r="N44" s="15">
        <f t="shared" si="2"/>
        <v>372773.70000000007</v>
      </c>
      <c r="O44" s="15">
        <f t="shared" si="3"/>
        <v>372773.70000000007</v>
      </c>
      <c r="P44" s="15">
        <f>P52+P57+P45</f>
        <v>0</v>
      </c>
      <c r="Q44" s="16"/>
      <c r="R44" s="17"/>
    </row>
    <row r="45" spans="1:18" s="18" customFormat="1" ht="46.8" x14ac:dyDescent="0.3">
      <c r="A45" s="19" t="s">
        <v>67</v>
      </c>
      <c r="B45" s="19" t="s">
        <v>20</v>
      </c>
      <c r="C45" s="19" t="s">
        <v>69</v>
      </c>
      <c r="D45" s="19"/>
      <c r="E45" s="19"/>
      <c r="F45" s="20" t="s">
        <v>70</v>
      </c>
      <c r="G45" s="21">
        <f t="shared" ref="G45:G47" si="24">G46</f>
        <v>169604.40000000002</v>
      </c>
      <c r="H45" s="21">
        <f t="shared" ref="H45:H47" si="25">H46</f>
        <v>174597.6</v>
      </c>
      <c r="I45" s="21">
        <f t="shared" ref="I45:I47" si="26">I46</f>
        <v>174597.6</v>
      </c>
      <c r="J45" s="21">
        <f t="shared" ref="J45:J47" si="27">J46</f>
        <v>0</v>
      </c>
      <c r="K45" s="21">
        <f t="shared" ref="K45:K47" si="28">K46</f>
        <v>0</v>
      </c>
      <c r="L45" s="21">
        <f t="shared" ref="L45:L47" si="29">L46</f>
        <v>0</v>
      </c>
      <c r="M45" s="21">
        <f t="shared" si="1"/>
        <v>169604.40000000002</v>
      </c>
      <c r="N45" s="21">
        <f t="shared" si="2"/>
        <v>174597.6</v>
      </c>
      <c r="O45" s="21">
        <f t="shared" si="3"/>
        <v>174597.6</v>
      </c>
      <c r="P45" s="21">
        <f t="shared" ref="P45:P47" si="30">P46</f>
        <v>0</v>
      </c>
      <c r="Q45" s="22"/>
      <c r="R45" s="23"/>
    </row>
    <row r="46" spans="1:18" ht="31.2" x14ac:dyDescent="0.3">
      <c r="A46" s="24" t="s">
        <v>67</v>
      </c>
      <c r="B46" s="24" t="s">
        <v>20</v>
      </c>
      <c r="C46" s="24" t="s">
        <v>69</v>
      </c>
      <c r="D46" s="24" t="s">
        <v>71</v>
      </c>
      <c r="E46" s="24"/>
      <c r="F46" s="25" t="s">
        <v>72</v>
      </c>
      <c r="G46" s="10">
        <f t="shared" si="24"/>
        <v>169604.40000000002</v>
      </c>
      <c r="H46" s="10">
        <f t="shared" si="25"/>
        <v>174597.6</v>
      </c>
      <c r="I46" s="10">
        <f t="shared" si="26"/>
        <v>174597.6</v>
      </c>
      <c r="J46" s="10">
        <f t="shared" si="27"/>
        <v>0</v>
      </c>
      <c r="K46" s="10">
        <f t="shared" si="28"/>
        <v>0</v>
      </c>
      <c r="L46" s="10">
        <f t="shared" si="29"/>
        <v>0</v>
      </c>
      <c r="M46" s="10">
        <f t="shared" si="1"/>
        <v>169604.40000000002</v>
      </c>
      <c r="N46" s="10">
        <f t="shared" si="2"/>
        <v>174597.6</v>
      </c>
      <c r="O46" s="10">
        <f t="shared" si="3"/>
        <v>174597.6</v>
      </c>
      <c r="P46" s="10">
        <f t="shared" si="30"/>
        <v>0</v>
      </c>
      <c r="Q46" s="26"/>
      <c r="R46" s="27"/>
    </row>
    <row r="47" spans="1:18" x14ac:dyDescent="0.3">
      <c r="A47" s="24" t="s">
        <v>67</v>
      </c>
      <c r="B47" s="24" t="s">
        <v>20</v>
      </c>
      <c r="C47" s="24" t="s">
        <v>69</v>
      </c>
      <c r="D47" s="24" t="s">
        <v>73</v>
      </c>
      <c r="E47" s="24"/>
      <c r="F47" s="25" t="s">
        <v>74</v>
      </c>
      <c r="G47" s="10">
        <f t="shared" si="24"/>
        <v>169604.40000000002</v>
      </c>
      <c r="H47" s="10">
        <f t="shared" si="25"/>
        <v>174597.6</v>
      </c>
      <c r="I47" s="10">
        <f t="shared" si="26"/>
        <v>174597.6</v>
      </c>
      <c r="J47" s="10">
        <f t="shared" si="27"/>
        <v>0</v>
      </c>
      <c r="K47" s="10">
        <f t="shared" si="28"/>
        <v>0</v>
      </c>
      <c r="L47" s="10">
        <f t="shared" si="29"/>
        <v>0</v>
      </c>
      <c r="M47" s="10">
        <f t="shared" si="1"/>
        <v>169604.40000000002</v>
      </c>
      <c r="N47" s="10">
        <f t="shared" si="2"/>
        <v>174597.6</v>
      </c>
      <c r="O47" s="10">
        <f t="shared" si="3"/>
        <v>174597.6</v>
      </c>
      <c r="P47" s="10">
        <f t="shared" si="30"/>
        <v>0</v>
      </c>
      <c r="Q47" s="26"/>
      <c r="R47" s="27"/>
    </row>
    <row r="48" spans="1:18" x14ac:dyDescent="0.3">
      <c r="A48" s="24" t="s">
        <v>67</v>
      </c>
      <c r="B48" s="24" t="s">
        <v>20</v>
      </c>
      <c r="C48" s="24" t="s">
        <v>69</v>
      </c>
      <c r="D48" s="24" t="s">
        <v>75</v>
      </c>
      <c r="E48" s="24"/>
      <c r="F48" s="25" t="s">
        <v>43</v>
      </c>
      <c r="G48" s="10">
        <f t="shared" ref="G48:L48" si="31">G49+G50+G51</f>
        <v>169604.40000000002</v>
      </c>
      <c r="H48" s="10">
        <f t="shared" si="31"/>
        <v>174597.6</v>
      </c>
      <c r="I48" s="10">
        <f t="shared" si="31"/>
        <v>174597.6</v>
      </c>
      <c r="J48" s="10">
        <f t="shared" si="31"/>
        <v>0</v>
      </c>
      <c r="K48" s="10">
        <f t="shared" si="31"/>
        <v>0</v>
      </c>
      <c r="L48" s="10">
        <f t="shared" si="31"/>
        <v>0</v>
      </c>
      <c r="M48" s="10">
        <f t="shared" si="1"/>
        <v>169604.40000000002</v>
      </c>
      <c r="N48" s="10">
        <f t="shared" si="2"/>
        <v>174597.6</v>
      </c>
      <c r="O48" s="10">
        <f t="shared" si="3"/>
        <v>174597.6</v>
      </c>
      <c r="P48" s="10">
        <f>P49+P50+P51</f>
        <v>0</v>
      </c>
      <c r="Q48" s="26"/>
      <c r="R48" s="27"/>
    </row>
    <row r="49" spans="1:18" ht="78" x14ac:dyDescent="0.3">
      <c r="A49" s="24" t="s">
        <v>67</v>
      </c>
      <c r="B49" s="24" t="s">
        <v>20</v>
      </c>
      <c r="C49" s="24" t="s">
        <v>69</v>
      </c>
      <c r="D49" s="24" t="s">
        <v>75</v>
      </c>
      <c r="E49" s="24" t="s">
        <v>44</v>
      </c>
      <c r="F49" s="25" t="s">
        <v>45</v>
      </c>
      <c r="G49" s="10">
        <v>162700.70000000001</v>
      </c>
      <c r="H49" s="10">
        <v>167693.9</v>
      </c>
      <c r="I49" s="10">
        <v>167693.9</v>
      </c>
      <c r="J49" s="10"/>
      <c r="K49" s="10"/>
      <c r="L49" s="10"/>
      <c r="M49" s="10">
        <f t="shared" si="1"/>
        <v>162700.70000000001</v>
      </c>
      <c r="N49" s="10">
        <f t="shared" si="2"/>
        <v>167693.9</v>
      </c>
      <c r="O49" s="10">
        <f t="shared" si="3"/>
        <v>167693.9</v>
      </c>
      <c r="P49" s="10"/>
      <c r="Q49" s="26"/>
      <c r="R49" s="27"/>
    </row>
    <row r="50" spans="1:18" ht="31.2" x14ac:dyDescent="0.3">
      <c r="A50" s="24" t="s">
        <v>67</v>
      </c>
      <c r="B50" s="24" t="s">
        <v>20</v>
      </c>
      <c r="C50" s="24" t="s">
        <v>69</v>
      </c>
      <c r="D50" s="24" t="s">
        <v>75</v>
      </c>
      <c r="E50" s="24" t="s">
        <v>32</v>
      </c>
      <c r="F50" s="25" t="s">
        <v>33</v>
      </c>
      <c r="G50" s="10">
        <v>6833.7</v>
      </c>
      <c r="H50" s="10">
        <v>6833.7</v>
      </c>
      <c r="I50" s="10">
        <v>6833.7</v>
      </c>
      <c r="J50" s="10"/>
      <c r="K50" s="10"/>
      <c r="L50" s="10"/>
      <c r="M50" s="10">
        <f t="shared" si="1"/>
        <v>6833.7</v>
      </c>
      <c r="N50" s="10">
        <f t="shared" si="2"/>
        <v>6833.7</v>
      </c>
      <c r="O50" s="10">
        <f t="shared" si="3"/>
        <v>6833.7</v>
      </c>
      <c r="P50" s="10"/>
      <c r="Q50" s="26"/>
      <c r="R50" s="27"/>
    </row>
    <row r="51" spans="1:18" x14ac:dyDescent="0.3">
      <c r="A51" s="24" t="s">
        <v>67</v>
      </c>
      <c r="B51" s="24" t="s">
        <v>20</v>
      </c>
      <c r="C51" s="24" t="s">
        <v>69</v>
      </c>
      <c r="D51" s="24" t="s">
        <v>75</v>
      </c>
      <c r="E51" s="24" t="s">
        <v>34</v>
      </c>
      <c r="F51" s="25" t="s">
        <v>35</v>
      </c>
      <c r="G51" s="10">
        <v>70</v>
      </c>
      <c r="H51" s="10">
        <v>70</v>
      </c>
      <c r="I51" s="10">
        <v>70</v>
      </c>
      <c r="J51" s="10"/>
      <c r="K51" s="10"/>
      <c r="L51" s="10"/>
      <c r="M51" s="10">
        <f t="shared" si="1"/>
        <v>70</v>
      </c>
      <c r="N51" s="10">
        <f t="shared" si="2"/>
        <v>70</v>
      </c>
      <c r="O51" s="10">
        <f t="shared" si="3"/>
        <v>70</v>
      </c>
      <c r="P51" s="10"/>
      <c r="Q51" s="26"/>
      <c r="R51" s="27"/>
    </row>
    <row r="52" spans="1:18" s="18" customFormat="1" x14ac:dyDescent="0.3">
      <c r="A52" s="19" t="s">
        <v>67</v>
      </c>
      <c r="B52" s="19" t="s">
        <v>20</v>
      </c>
      <c r="C52" s="19" t="s">
        <v>76</v>
      </c>
      <c r="D52" s="19"/>
      <c r="E52" s="19"/>
      <c r="F52" s="20" t="s">
        <v>77</v>
      </c>
      <c r="G52" s="21">
        <f t="shared" ref="G52:G55" si="32">G53</f>
        <v>100000</v>
      </c>
      <c r="H52" s="21">
        <f t="shared" ref="H52:H55" si="33">H53</f>
        <v>40000</v>
      </c>
      <c r="I52" s="21">
        <f t="shared" ref="I52:I55" si="34">I53</f>
        <v>40000</v>
      </c>
      <c r="J52" s="21">
        <f t="shared" ref="J52:J55" si="35">J53</f>
        <v>39418.6</v>
      </c>
      <c r="K52" s="21">
        <f t="shared" ref="K52:K55" si="36">K53</f>
        <v>0</v>
      </c>
      <c r="L52" s="21">
        <f t="shared" ref="L52:L55" si="37">L53</f>
        <v>0</v>
      </c>
      <c r="M52" s="21">
        <f t="shared" si="1"/>
        <v>139418.6</v>
      </c>
      <c r="N52" s="21">
        <f t="shared" si="2"/>
        <v>40000</v>
      </c>
      <c r="O52" s="21">
        <f t="shared" si="3"/>
        <v>40000</v>
      </c>
      <c r="P52" s="21">
        <f t="shared" ref="P52:P55" si="38">P53</f>
        <v>0</v>
      </c>
      <c r="Q52" s="22"/>
      <c r="R52" s="23"/>
    </row>
    <row r="53" spans="1:18" ht="46.8" x14ac:dyDescent="0.3">
      <c r="A53" s="24" t="s">
        <v>67</v>
      </c>
      <c r="B53" s="24" t="s">
        <v>20</v>
      </c>
      <c r="C53" s="24" t="s">
        <v>76</v>
      </c>
      <c r="D53" s="24" t="s">
        <v>78</v>
      </c>
      <c r="E53" s="28"/>
      <c r="F53" s="25" t="s">
        <v>79</v>
      </c>
      <c r="G53" s="10">
        <f t="shared" si="32"/>
        <v>100000</v>
      </c>
      <c r="H53" s="10">
        <f t="shared" si="33"/>
        <v>40000</v>
      </c>
      <c r="I53" s="10">
        <f t="shared" si="34"/>
        <v>40000</v>
      </c>
      <c r="J53" s="10">
        <f t="shared" si="35"/>
        <v>39418.6</v>
      </c>
      <c r="K53" s="10">
        <f t="shared" si="36"/>
        <v>0</v>
      </c>
      <c r="L53" s="10">
        <f t="shared" si="37"/>
        <v>0</v>
      </c>
      <c r="M53" s="10">
        <f t="shared" si="1"/>
        <v>139418.6</v>
      </c>
      <c r="N53" s="10">
        <f t="shared" si="2"/>
        <v>40000</v>
      </c>
      <c r="O53" s="10">
        <f t="shared" si="3"/>
        <v>40000</v>
      </c>
      <c r="P53" s="10">
        <f t="shared" si="38"/>
        <v>0</v>
      </c>
      <c r="Q53" s="26"/>
      <c r="R53" s="27"/>
    </row>
    <row r="54" spans="1:18" x14ac:dyDescent="0.3">
      <c r="A54" s="24" t="s">
        <v>67</v>
      </c>
      <c r="B54" s="24" t="s">
        <v>20</v>
      </c>
      <c r="C54" s="24" t="s">
        <v>76</v>
      </c>
      <c r="D54" s="24" t="s">
        <v>80</v>
      </c>
      <c r="E54" s="28"/>
      <c r="F54" s="25" t="s">
        <v>81</v>
      </c>
      <c r="G54" s="10">
        <f t="shared" si="32"/>
        <v>100000</v>
      </c>
      <c r="H54" s="10">
        <f t="shared" si="33"/>
        <v>40000</v>
      </c>
      <c r="I54" s="10">
        <f t="shared" si="34"/>
        <v>40000</v>
      </c>
      <c r="J54" s="10">
        <f t="shared" si="35"/>
        <v>39418.6</v>
      </c>
      <c r="K54" s="10">
        <f t="shared" si="36"/>
        <v>0</v>
      </c>
      <c r="L54" s="10">
        <f t="shared" si="37"/>
        <v>0</v>
      </c>
      <c r="M54" s="10">
        <f t="shared" si="1"/>
        <v>139418.6</v>
      </c>
      <c r="N54" s="10">
        <f t="shared" si="2"/>
        <v>40000</v>
      </c>
      <c r="O54" s="10">
        <f t="shared" si="3"/>
        <v>40000</v>
      </c>
      <c r="P54" s="10">
        <f t="shared" si="38"/>
        <v>0</v>
      </c>
      <c r="Q54" s="26"/>
      <c r="R54" s="27"/>
    </row>
    <row r="55" spans="1:18" x14ac:dyDescent="0.3">
      <c r="A55" s="24" t="s">
        <v>67</v>
      </c>
      <c r="B55" s="24" t="s">
        <v>20</v>
      </c>
      <c r="C55" s="24" t="s">
        <v>76</v>
      </c>
      <c r="D55" s="24" t="s">
        <v>82</v>
      </c>
      <c r="E55" s="28"/>
      <c r="F55" s="25" t="s">
        <v>83</v>
      </c>
      <c r="G55" s="10">
        <f t="shared" si="32"/>
        <v>100000</v>
      </c>
      <c r="H55" s="10">
        <f t="shared" si="33"/>
        <v>40000</v>
      </c>
      <c r="I55" s="10">
        <f t="shared" si="34"/>
        <v>40000</v>
      </c>
      <c r="J55" s="10">
        <f t="shared" si="35"/>
        <v>39418.6</v>
      </c>
      <c r="K55" s="10">
        <f t="shared" si="36"/>
        <v>0</v>
      </c>
      <c r="L55" s="10">
        <f t="shared" si="37"/>
        <v>0</v>
      </c>
      <c r="M55" s="10">
        <f t="shared" si="1"/>
        <v>139418.6</v>
      </c>
      <c r="N55" s="10">
        <f t="shared" si="2"/>
        <v>40000</v>
      </c>
      <c r="O55" s="10">
        <f t="shared" si="3"/>
        <v>40000</v>
      </c>
      <c r="P55" s="10">
        <f t="shared" si="38"/>
        <v>0</v>
      </c>
      <c r="Q55" s="26"/>
      <c r="R55" s="27"/>
    </row>
    <row r="56" spans="1:18" x14ac:dyDescent="0.3">
      <c r="A56" s="24" t="s">
        <v>67</v>
      </c>
      <c r="B56" s="24" t="s">
        <v>20</v>
      </c>
      <c r="C56" s="24" t="s">
        <v>76</v>
      </c>
      <c r="D56" s="24" t="s">
        <v>82</v>
      </c>
      <c r="E56" s="24" t="s">
        <v>34</v>
      </c>
      <c r="F56" s="25" t="s">
        <v>35</v>
      </c>
      <c r="G56" s="10">
        <v>100000</v>
      </c>
      <c r="H56" s="10">
        <v>40000</v>
      </c>
      <c r="I56" s="10">
        <v>40000</v>
      </c>
      <c r="J56" s="10">
        <v>39418.6</v>
      </c>
      <c r="K56" s="10"/>
      <c r="L56" s="10"/>
      <c r="M56" s="10">
        <f t="shared" si="1"/>
        <v>139418.6</v>
      </c>
      <c r="N56" s="10">
        <f t="shared" si="2"/>
        <v>40000</v>
      </c>
      <c r="O56" s="10">
        <f t="shared" si="3"/>
        <v>40000</v>
      </c>
      <c r="P56" s="10"/>
      <c r="Q56" s="26"/>
      <c r="R56" s="27" t="s">
        <v>84</v>
      </c>
    </row>
    <row r="57" spans="1:18" s="18" customFormat="1" x14ac:dyDescent="0.3">
      <c r="A57" s="19" t="s">
        <v>67</v>
      </c>
      <c r="B57" s="19" t="s">
        <v>20</v>
      </c>
      <c r="C57" s="19" t="s">
        <v>22</v>
      </c>
      <c r="D57" s="19"/>
      <c r="E57" s="19"/>
      <c r="F57" s="20" t="s">
        <v>23</v>
      </c>
      <c r="G57" s="21">
        <f t="shared" ref="G57:L57" si="39">G58+G66</f>
        <v>193953.10000000003</v>
      </c>
      <c r="H57" s="21">
        <f t="shared" si="39"/>
        <v>158176.10000000003</v>
      </c>
      <c r="I57" s="21">
        <f t="shared" si="39"/>
        <v>158176.10000000003</v>
      </c>
      <c r="J57" s="21">
        <f t="shared" si="39"/>
        <v>0</v>
      </c>
      <c r="K57" s="21">
        <f t="shared" si="39"/>
        <v>0</v>
      </c>
      <c r="L57" s="21">
        <f t="shared" si="39"/>
        <v>0</v>
      </c>
      <c r="M57" s="21">
        <f t="shared" si="1"/>
        <v>193953.10000000003</v>
      </c>
      <c r="N57" s="21">
        <f t="shared" si="2"/>
        <v>158176.10000000003</v>
      </c>
      <c r="O57" s="21">
        <f t="shared" si="3"/>
        <v>158176.10000000003</v>
      </c>
      <c r="P57" s="21">
        <f>P58+P66</f>
        <v>0</v>
      </c>
      <c r="Q57" s="22"/>
      <c r="R57" s="23"/>
    </row>
    <row r="58" spans="1:18" ht="31.2" x14ac:dyDescent="0.3">
      <c r="A58" s="24" t="s">
        <v>67</v>
      </c>
      <c r="B58" s="24" t="s">
        <v>20</v>
      </c>
      <c r="C58" s="24" t="s">
        <v>22</v>
      </c>
      <c r="D58" s="24" t="s">
        <v>48</v>
      </c>
      <c r="E58" s="28"/>
      <c r="F58" s="25" t="s">
        <v>49</v>
      </c>
      <c r="G58" s="10">
        <f t="shared" ref="G58:L58" si="40">G59+G63</f>
        <v>153953.10000000003</v>
      </c>
      <c r="H58" s="10">
        <f t="shared" si="40"/>
        <v>158176.10000000003</v>
      </c>
      <c r="I58" s="10">
        <f t="shared" si="40"/>
        <v>158176.10000000003</v>
      </c>
      <c r="J58" s="10">
        <f t="shared" si="40"/>
        <v>0</v>
      </c>
      <c r="K58" s="10">
        <f t="shared" si="40"/>
        <v>0</v>
      </c>
      <c r="L58" s="10">
        <f t="shared" si="40"/>
        <v>0</v>
      </c>
      <c r="M58" s="10">
        <f t="shared" si="1"/>
        <v>153953.10000000003</v>
      </c>
      <c r="N58" s="10">
        <f t="shared" si="2"/>
        <v>158176.10000000003</v>
      </c>
      <c r="O58" s="10">
        <f t="shared" si="3"/>
        <v>158176.10000000003</v>
      </c>
      <c r="P58" s="10">
        <f>P59+P63</f>
        <v>0</v>
      </c>
      <c r="Q58" s="26"/>
      <c r="R58" s="27"/>
    </row>
    <row r="59" spans="1:18" x14ac:dyDescent="0.3">
      <c r="A59" s="24" t="s">
        <v>67</v>
      </c>
      <c r="B59" s="24" t="s">
        <v>20</v>
      </c>
      <c r="C59" s="24" t="s">
        <v>22</v>
      </c>
      <c r="D59" s="24" t="s">
        <v>85</v>
      </c>
      <c r="E59" s="28"/>
      <c r="F59" s="25" t="s">
        <v>86</v>
      </c>
      <c r="G59" s="10">
        <f t="shared" ref="G59:L59" si="41">G60</f>
        <v>151220.90000000002</v>
      </c>
      <c r="H59" s="10">
        <f t="shared" si="41"/>
        <v>155443.90000000002</v>
      </c>
      <c r="I59" s="10">
        <f t="shared" si="41"/>
        <v>155443.90000000002</v>
      </c>
      <c r="J59" s="10">
        <f t="shared" si="41"/>
        <v>0</v>
      </c>
      <c r="K59" s="10">
        <f t="shared" si="41"/>
        <v>0</v>
      </c>
      <c r="L59" s="10">
        <f t="shared" si="41"/>
        <v>0</v>
      </c>
      <c r="M59" s="10">
        <f t="shared" si="1"/>
        <v>151220.90000000002</v>
      </c>
      <c r="N59" s="10">
        <f t="shared" si="2"/>
        <v>155443.90000000002</v>
      </c>
      <c r="O59" s="10">
        <f t="shared" si="3"/>
        <v>155443.90000000002</v>
      </c>
      <c r="P59" s="10">
        <f>P60</f>
        <v>0</v>
      </c>
      <c r="Q59" s="26"/>
      <c r="R59" s="27"/>
    </row>
    <row r="60" spans="1:18" ht="46.8" x14ac:dyDescent="0.3">
      <c r="A60" s="24" t="s">
        <v>67</v>
      </c>
      <c r="B60" s="24" t="s">
        <v>20</v>
      </c>
      <c r="C60" s="24" t="s">
        <v>22</v>
      </c>
      <c r="D60" s="24" t="s">
        <v>87</v>
      </c>
      <c r="E60" s="28"/>
      <c r="F60" s="25" t="s">
        <v>47</v>
      </c>
      <c r="G60" s="10">
        <f t="shared" ref="G60:L60" si="42">G61+G62</f>
        <v>151220.90000000002</v>
      </c>
      <c r="H60" s="10">
        <f t="shared" si="42"/>
        <v>155443.90000000002</v>
      </c>
      <c r="I60" s="10">
        <f t="shared" si="42"/>
        <v>155443.90000000002</v>
      </c>
      <c r="J60" s="10">
        <f t="shared" si="42"/>
        <v>0</v>
      </c>
      <c r="K60" s="10">
        <f t="shared" si="42"/>
        <v>0</v>
      </c>
      <c r="L60" s="10">
        <f t="shared" si="42"/>
        <v>0</v>
      </c>
      <c r="M60" s="10">
        <f t="shared" si="1"/>
        <v>151220.90000000002</v>
      </c>
      <c r="N60" s="10">
        <f t="shared" si="2"/>
        <v>155443.90000000002</v>
      </c>
      <c r="O60" s="10">
        <f t="shared" si="3"/>
        <v>155443.90000000002</v>
      </c>
      <c r="P60" s="10">
        <f>P61+P62</f>
        <v>0</v>
      </c>
      <c r="Q60" s="26"/>
      <c r="R60" s="27"/>
    </row>
    <row r="61" spans="1:18" ht="78" x14ac:dyDescent="0.3">
      <c r="A61" s="24" t="s">
        <v>67</v>
      </c>
      <c r="B61" s="24" t="s">
        <v>20</v>
      </c>
      <c r="C61" s="24" t="s">
        <v>22</v>
      </c>
      <c r="D61" s="24" t="s">
        <v>87</v>
      </c>
      <c r="E61" s="24" t="s">
        <v>44</v>
      </c>
      <c r="F61" s="25" t="s">
        <v>45</v>
      </c>
      <c r="G61" s="10">
        <v>134869.20000000001</v>
      </c>
      <c r="H61" s="10">
        <v>139092.20000000001</v>
      </c>
      <c r="I61" s="10">
        <v>139092.20000000001</v>
      </c>
      <c r="J61" s="10"/>
      <c r="K61" s="10"/>
      <c r="L61" s="10"/>
      <c r="M61" s="10">
        <f t="shared" si="1"/>
        <v>134869.20000000001</v>
      </c>
      <c r="N61" s="10">
        <f t="shared" si="2"/>
        <v>139092.20000000001</v>
      </c>
      <c r="O61" s="10">
        <f t="shared" si="3"/>
        <v>139092.20000000001</v>
      </c>
      <c r="P61" s="10"/>
      <c r="Q61" s="26"/>
      <c r="R61" s="27"/>
    </row>
    <row r="62" spans="1:18" ht="31.2" x14ac:dyDescent="0.3">
      <c r="A62" s="24" t="s">
        <v>67</v>
      </c>
      <c r="B62" s="24" t="s">
        <v>20</v>
      </c>
      <c r="C62" s="24" t="s">
        <v>22</v>
      </c>
      <c r="D62" s="24" t="s">
        <v>87</v>
      </c>
      <c r="E62" s="24" t="s">
        <v>32</v>
      </c>
      <c r="F62" s="25" t="s">
        <v>33</v>
      </c>
      <c r="G62" s="10">
        <v>16351.7</v>
      </c>
      <c r="H62" s="10">
        <v>16351.7</v>
      </c>
      <c r="I62" s="10">
        <v>16351.7</v>
      </c>
      <c r="J62" s="10"/>
      <c r="K62" s="10"/>
      <c r="L62" s="10"/>
      <c r="M62" s="10">
        <f t="shared" si="1"/>
        <v>16351.7</v>
      </c>
      <c r="N62" s="10">
        <f t="shared" si="2"/>
        <v>16351.7</v>
      </c>
      <c r="O62" s="10">
        <f t="shared" si="3"/>
        <v>16351.7</v>
      </c>
      <c r="P62" s="10"/>
      <c r="Q62" s="26"/>
      <c r="R62" s="27"/>
    </row>
    <row r="63" spans="1:18" x14ac:dyDescent="0.3">
      <c r="A63" s="24" t="s">
        <v>67</v>
      </c>
      <c r="B63" s="24" t="s">
        <v>20</v>
      </c>
      <c r="C63" s="24" t="s">
        <v>22</v>
      </c>
      <c r="D63" s="24" t="s">
        <v>50</v>
      </c>
      <c r="E63" s="28"/>
      <c r="F63" s="25" t="s">
        <v>51</v>
      </c>
      <c r="G63" s="10">
        <f t="shared" ref="G63:G76" si="43">G64</f>
        <v>2732.2</v>
      </c>
      <c r="H63" s="10">
        <f t="shared" ref="H63:H76" si="44">H64</f>
        <v>2732.2</v>
      </c>
      <c r="I63" s="10">
        <f t="shared" ref="I63:I79" si="45">I64</f>
        <v>2732.2</v>
      </c>
      <c r="J63" s="10">
        <f t="shared" ref="J63:J79" si="46">J64</f>
        <v>0</v>
      </c>
      <c r="K63" s="10">
        <f t="shared" ref="K63:K79" si="47">K64</f>
        <v>0</v>
      </c>
      <c r="L63" s="10">
        <f t="shared" ref="L63:L79" si="48">L64</f>
        <v>0</v>
      </c>
      <c r="M63" s="10">
        <f t="shared" si="1"/>
        <v>2732.2</v>
      </c>
      <c r="N63" s="10">
        <f t="shared" si="2"/>
        <v>2732.2</v>
      </c>
      <c r="O63" s="10">
        <f t="shared" si="3"/>
        <v>2732.2</v>
      </c>
      <c r="P63" s="10">
        <f t="shared" ref="P63:P79" si="49">P64</f>
        <v>0</v>
      </c>
      <c r="Q63" s="26"/>
      <c r="R63" s="27"/>
    </row>
    <row r="64" spans="1:18" ht="31.2" x14ac:dyDescent="0.3">
      <c r="A64" s="24" t="s">
        <v>67</v>
      </c>
      <c r="B64" s="24" t="s">
        <v>20</v>
      </c>
      <c r="C64" s="24" t="s">
        <v>22</v>
      </c>
      <c r="D64" s="8" t="s">
        <v>88</v>
      </c>
      <c r="E64" s="28"/>
      <c r="F64" s="25" t="s">
        <v>89</v>
      </c>
      <c r="G64" s="10">
        <f t="shared" si="43"/>
        <v>2732.2</v>
      </c>
      <c r="H64" s="10">
        <f t="shared" si="44"/>
        <v>2732.2</v>
      </c>
      <c r="I64" s="10">
        <f t="shared" si="45"/>
        <v>2732.2</v>
      </c>
      <c r="J64" s="10">
        <f t="shared" si="46"/>
        <v>0</v>
      </c>
      <c r="K64" s="10">
        <f t="shared" si="47"/>
        <v>0</v>
      </c>
      <c r="L64" s="10">
        <f t="shared" si="48"/>
        <v>0</v>
      </c>
      <c r="M64" s="10">
        <f t="shared" si="1"/>
        <v>2732.2</v>
      </c>
      <c r="N64" s="10">
        <f t="shared" si="2"/>
        <v>2732.2</v>
      </c>
      <c r="O64" s="10">
        <f t="shared" si="3"/>
        <v>2732.2</v>
      </c>
      <c r="P64" s="10">
        <f t="shared" si="49"/>
        <v>0</v>
      </c>
      <c r="Q64" s="26"/>
      <c r="R64" s="27"/>
    </row>
    <row r="65" spans="1:18" ht="31.2" x14ac:dyDescent="0.3">
      <c r="A65" s="24" t="s">
        <v>67</v>
      </c>
      <c r="B65" s="24" t="s">
        <v>20</v>
      </c>
      <c r="C65" s="24" t="s">
        <v>22</v>
      </c>
      <c r="D65" s="8" t="s">
        <v>88</v>
      </c>
      <c r="E65" s="24" t="s">
        <v>32</v>
      </c>
      <c r="F65" s="25" t="s">
        <v>33</v>
      </c>
      <c r="G65" s="10">
        <v>2732.2</v>
      </c>
      <c r="H65" s="10">
        <v>2732.2</v>
      </c>
      <c r="I65" s="10">
        <v>2732.2</v>
      </c>
      <c r="J65" s="10"/>
      <c r="K65" s="10"/>
      <c r="L65" s="10"/>
      <c r="M65" s="10">
        <f t="shared" si="1"/>
        <v>2732.2</v>
      </c>
      <c r="N65" s="10">
        <f t="shared" si="2"/>
        <v>2732.2</v>
      </c>
      <c r="O65" s="10">
        <f t="shared" si="3"/>
        <v>2732.2</v>
      </c>
      <c r="P65" s="10"/>
      <c r="Q65" s="26"/>
      <c r="R65" s="27"/>
    </row>
    <row r="66" spans="1:18" ht="46.8" x14ac:dyDescent="0.3">
      <c r="A66" s="24" t="s">
        <v>67</v>
      </c>
      <c r="B66" s="24" t="s">
        <v>20</v>
      </c>
      <c r="C66" s="24" t="s">
        <v>22</v>
      </c>
      <c r="D66" s="24" t="s">
        <v>78</v>
      </c>
      <c r="E66" s="28"/>
      <c r="F66" s="25" t="s">
        <v>79</v>
      </c>
      <c r="G66" s="10">
        <f t="shared" si="43"/>
        <v>40000</v>
      </c>
      <c r="H66" s="10">
        <f t="shared" si="44"/>
        <v>0</v>
      </c>
      <c r="I66" s="10">
        <f t="shared" si="45"/>
        <v>0</v>
      </c>
      <c r="J66" s="10">
        <f t="shared" si="46"/>
        <v>0</v>
      </c>
      <c r="K66" s="10">
        <f t="shared" si="47"/>
        <v>0</v>
      </c>
      <c r="L66" s="10">
        <f t="shared" si="48"/>
        <v>0</v>
      </c>
      <c r="M66" s="10">
        <f t="shared" si="1"/>
        <v>40000</v>
      </c>
      <c r="N66" s="10">
        <f t="shared" si="2"/>
        <v>0</v>
      </c>
      <c r="O66" s="10">
        <f t="shared" si="3"/>
        <v>0</v>
      </c>
      <c r="P66" s="10">
        <f t="shared" si="49"/>
        <v>0</v>
      </c>
      <c r="Q66" s="26"/>
      <c r="R66" s="27"/>
    </row>
    <row r="67" spans="1:18" ht="31.2" x14ac:dyDescent="0.3">
      <c r="A67" s="24" t="s">
        <v>67</v>
      </c>
      <c r="B67" s="24" t="s">
        <v>20</v>
      </c>
      <c r="C67" s="24" t="s">
        <v>22</v>
      </c>
      <c r="D67" s="24" t="s">
        <v>90</v>
      </c>
      <c r="E67" s="28"/>
      <c r="F67" s="25" t="s">
        <v>91</v>
      </c>
      <c r="G67" s="10">
        <f t="shared" si="43"/>
        <v>40000</v>
      </c>
      <c r="H67" s="10">
        <f t="shared" si="44"/>
        <v>0</v>
      </c>
      <c r="I67" s="10">
        <f t="shared" si="45"/>
        <v>0</v>
      </c>
      <c r="J67" s="10">
        <f t="shared" si="46"/>
        <v>0</v>
      </c>
      <c r="K67" s="10">
        <f t="shared" si="47"/>
        <v>0</v>
      </c>
      <c r="L67" s="10">
        <f t="shared" si="48"/>
        <v>0</v>
      </c>
      <c r="M67" s="10">
        <f t="shared" si="1"/>
        <v>40000</v>
      </c>
      <c r="N67" s="10">
        <f t="shared" si="2"/>
        <v>0</v>
      </c>
      <c r="O67" s="10">
        <f t="shared" si="3"/>
        <v>0</v>
      </c>
      <c r="P67" s="10">
        <f t="shared" si="49"/>
        <v>0</v>
      </c>
      <c r="Q67" s="26"/>
      <c r="R67" s="27"/>
    </row>
    <row r="68" spans="1:18" ht="31.2" x14ac:dyDescent="0.3">
      <c r="A68" s="24" t="s">
        <v>67</v>
      </c>
      <c r="B68" s="24" t="s">
        <v>20</v>
      </c>
      <c r="C68" s="24" t="s">
        <v>22</v>
      </c>
      <c r="D68" s="24" t="s">
        <v>92</v>
      </c>
      <c r="E68" s="28"/>
      <c r="F68" s="25" t="s">
        <v>93</v>
      </c>
      <c r="G68" s="10">
        <f t="shared" si="43"/>
        <v>40000</v>
      </c>
      <c r="H68" s="10">
        <f t="shared" si="44"/>
        <v>0</v>
      </c>
      <c r="I68" s="10">
        <f t="shared" si="45"/>
        <v>0</v>
      </c>
      <c r="J68" s="10">
        <f t="shared" si="46"/>
        <v>0</v>
      </c>
      <c r="K68" s="10">
        <f t="shared" si="47"/>
        <v>0</v>
      </c>
      <c r="L68" s="10">
        <f t="shared" si="48"/>
        <v>0</v>
      </c>
      <c r="M68" s="10">
        <f t="shared" si="1"/>
        <v>40000</v>
      </c>
      <c r="N68" s="10">
        <f t="shared" si="2"/>
        <v>0</v>
      </c>
      <c r="O68" s="10">
        <f t="shared" si="3"/>
        <v>0</v>
      </c>
      <c r="P68" s="10">
        <f t="shared" si="49"/>
        <v>0</v>
      </c>
      <c r="Q68" s="26"/>
      <c r="R68" s="27"/>
    </row>
    <row r="69" spans="1:18" x14ac:dyDescent="0.3">
      <c r="A69" s="24" t="s">
        <v>67</v>
      </c>
      <c r="B69" s="24" t="s">
        <v>20</v>
      </c>
      <c r="C69" s="24" t="s">
        <v>22</v>
      </c>
      <c r="D69" s="24" t="s">
        <v>92</v>
      </c>
      <c r="E69" s="24" t="s">
        <v>34</v>
      </c>
      <c r="F69" s="25" t="s">
        <v>35</v>
      </c>
      <c r="G69" s="10">
        <v>40000</v>
      </c>
      <c r="H69" s="10">
        <v>0</v>
      </c>
      <c r="I69" s="10">
        <v>0</v>
      </c>
      <c r="J69" s="10"/>
      <c r="K69" s="10"/>
      <c r="L69" s="10"/>
      <c r="M69" s="10">
        <f t="shared" si="1"/>
        <v>40000</v>
      </c>
      <c r="N69" s="10">
        <f t="shared" si="2"/>
        <v>0</v>
      </c>
      <c r="O69" s="10">
        <f t="shared" si="3"/>
        <v>0</v>
      </c>
      <c r="P69" s="10"/>
      <c r="Q69" s="26"/>
      <c r="R69" s="27"/>
    </row>
    <row r="70" spans="1:18" s="12" customFormat="1" ht="31.2" x14ac:dyDescent="0.3">
      <c r="A70" s="13" t="s">
        <v>67</v>
      </c>
      <c r="B70" s="13" t="s">
        <v>22</v>
      </c>
      <c r="C70" s="13"/>
      <c r="D70" s="13"/>
      <c r="E70" s="13"/>
      <c r="F70" s="14" t="s">
        <v>94</v>
      </c>
      <c r="G70" s="15">
        <f t="shared" si="43"/>
        <v>3181.5</v>
      </c>
      <c r="H70" s="15">
        <f t="shared" si="44"/>
        <v>2518.3000000000002</v>
      </c>
      <c r="I70" s="15">
        <f t="shared" si="45"/>
        <v>1883.3</v>
      </c>
      <c r="J70" s="15">
        <f t="shared" si="46"/>
        <v>0</v>
      </c>
      <c r="K70" s="15">
        <f t="shared" si="47"/>
        <v>0</v>
      </c>
      <c r="L70" s="15">
        <f t="shared" si="48"/>
        <v>0</v>
      </c>
      <c r="M70" s="15">
        <f t="shared" si="1"/>
        <v>3181.5</v>
      </c>
      <c r="N70" s="15">
        <f t="shared" si="2"/>
        <v>2518.3000000000002</v>
      </c>
      <c r="O70" s="15">
        <f t="shared" si="3"/>
        <v>1883.3</v>
      </c>
      <c r="P70" s="15">
        <f t="shared" si="49"/>
        <v>0</v>
      </c>
      <c r="Q70" s="16"/>
      <c r="R70" s="17"/>
    </row>
    <row r="71" spans="1:18" s="18" customFormat="1" ht="31.2" x14ac:dyDescent="0.3">
      <c r="A71" s="19" t="s">
        <v>67</v>
      </c>
      <c r="B71" s="19" t="s">
        <v>22</v>
      </c>
      <c r="C71" s="19" t="s">
        <v>20</v>
      </c>
      <c r="D71" s="19"/>
      <c r="E71" s="19"/>
      <c r="F71" s="20" t="s">
        <v>95</v>
      </c>
      <c r="G71" s="21">
        <f t="shared" si="43"/>
        <v>3181.5</v>
      </c>
      <c r="H71" s="21">
        <f t="shared" si="44"/>
        <v>2518.3000000000002</v>
      </c>
      <c r="I71" s="21">
        <f t="shared" si="45"/>
        <v>1883.3</v>
      </c>
      <c r="J71" s="21">
        <f t="shared" si="46"/>
        <v>0</v>
      </c>
      <c r="K71" s="21">
        <f t="shared" si="47"/>
        <v>0</v>
      </c>
      <c r="L71" s="21">
        <f t="shared" si="48"/>
        <v>0</v>
      </c>
      <c r="M71" s="21">
        <f t="shared" si="1"/>
        <v>3181.5</v>
      </c>
      <c r="N71" s="21">
        <f t="shared" si="2"/>
        <v>2518.3000000000002</v>
      </c>
      <c r="O71" s="21">
        <f t="shared" si="3"/>
        <v>1883.3</v>
      </c>
      <c r="P71" s="21">
        <f t="shared" si="49"/>
        <v>0</v>
      </c>
      <c r="Q71" s="22"/>
      <c r="R71" s="23"/>
    </row>
    <row r="72" spans="1:18" ht="31.2" x14ac:dyDescent="0.3">
      <c r="A72" s="24" t="s">
        <v>67</v>
      </c>
      <c r="B72" s="24" t="s">
        <v>22</v>
      </c>
      <c r="C72" s="24" t="s">
        <v>20</v>
      </c>
      <c r="D72" s="24" t="s">
        <v>48</v>
      </c>
      <c r="E72" s="28"/>
      <c r="F72" s="25" t="s">
        <v>49</v>
      </c>
      <c r="G72" s="10">
        <f t="shared" si="43"/>
        <v>3181.5</v>
      </c>
      <c r="H72" s="10">
        <f t="shared" si="44"/>
        <v>2518.3000000000002</v>
      </c>
      <c r="I72" s="10">
        <f t="shared" si="45"/>
        <v>1883.3</v>
      </c>
      <c r="J72" s="10">
        <f t="shared" si="46"/>
        <v>0</v>
      </c>
      <c r="K72" s="10">
        <f t="shared" si="47"/>
        <v>0</v>
      </c>
      <c r="L72" s="10">
        <f t="shared" si="48"/>
        <v>0</v>
      </c>
      <c r="M72" s="10">
        <f t="shared" si="1"/>
        <v>3181.5</v>
      </c>
      <c r="N72" s="10">
        <f t="shared" si="2"/>
        <v>2518.3000000000002</v>
      </c>
      <c r="O72" s="10">
        <f t="shared" si="3"/>
        <v>1883.3</v>
      </c>
      <c r="P72" s="10">
        <f t="shared" si="49"/>
        <v>0</v>
      </c>
      <c r="Q72" s="26"/>
      <c r="R72" s="27"/>
    </row>
    <row r="73" spans="1:18" x14ac:dyDescent="0.3">
      <c r="A73" s="24" t="s">
        <v>67</v>
      </c>
      <c r="B73" s="24" t="s">
        <v>22</v>
      </c>
      <c r="C73" s="24" t="s">
        <v>20</v>
      </c>
      <c r="D73" s="24" t="s">
        <v>50</v>
      </c>
      <c r="E73" s="28"/>
      <c r="F73" s="25" t="s">
        <v>51</v>
      </c>
      <c r="G73" s="10">
        <f t="shared" si="43"/>
        <v>3181.5</v>
      </c>
      <c r="H73" s="10">
        <f t="shared" si="44"/>
        <v>2518.3000000000002</v>
      </c>
      <c r="I73" s="10">
        <f t="shared" si="45"/>
        <v>1883.3</v>
      </c>
      <c r="J73" s="10">
        <f t="shared" si="46"/>
        <v>0</v>
      </c>
      <c r="K73" s="10">
        <f t="shared" si="47"/>
        <v>0</v>
      </c>
      <c r="L73" s="10">
        <f t="shared" si="48"/>
        <v>0</v>
      </c>
      <c r="M73" s="10">
        <f t="shared" si="1"/>
        <v>3181.5</v>
      </c>
      <c r="N73" s="10">
        <f t="shared" si="2"/>
        <v>2518.3000000000002</v>
      </c>
      <c r="O73" s="10">
        <f t="shared" si="3"/>
        <v>1883.3</v>
      </c>
      <c r="P73" s="10">
        <f t="shared" si="49"/>
        <v>0</v>
      </c>
      <c r="Q73" s="26"/>
      <c r="R73" s="27"/>
    </row>
    <row r="74" spans="1:18" ht="31.2" x14ac:dyDescent="0.3">
      <c r="A74" s="24" t="s">
        <v>67</v>
      </c>
      <c r="B74" s="24" t="s">
        <v>22</v>
      </c>
      <c r="C74" s="24" t="s">
        <v>20</v>
      </c>
      <c r="D74" s="24" t="s">
        <v>96</v>
      </c>
      <c r="E74" s="28"/>
      <c r="F74" s="25" t="s">
        <v>97</v>
      </c>
      <c r="G74" s="10">
        <f t="shared" si="43"/>
        <v>3181.5</v>
      </c>
      <c r="H74" s="10">
        <f t="shared" si="44"/>
        <v>2518.3000000000002</v>
      </c>
      <c r="I74" s="10">
        <f t="shared" si="45"/>
        <v>1883.3</v>
      </c>
      <c r="J74" s="10">
        <f t="shared" si="46"/>
        <v>0</v>
      </c>
      <c r="K74" s="10">
        <f t="shared" si="47"/>
        <v>0</v>
      </c>
      <c r="L74" s="10">
        <f t="shared" si="48"/>
        <v>0</v>
      </c>
      <c r="M74" s="10">
        <f t="shared" si="1"/>
        <v>3181.5</v>
      </c>
      <c r="N74" s="10">
        <f t="shared" si="2"/>
        <v>2518.3000000000002</v>
      </c>
      <c r="O74" s="10">
        <f t="shared" si="3"/>
        <v>1883.3</v>
      </c>
      <c r="P74" s="10">
        <f t="shared" si="49"/>
        <v>0</v>
      </c>
      <c r="Q74" s="26"/>
      <c r="R74" s="27"/>
    </row>
    <row r="75" spans="1:18" ht="31.2" x14ac:dyDescent="0.3">
      <c r="A75" s="24" t="s">
        <v>67</v>
      </c>
      <c r="B75" s="24" t="s">
        <v>22</v>
      </c>
      <c r="C75" s="24" t="s">
        <v>20</v>
      </c>
      <c r="D75" s="24" t="s">
        <v>96</v>
      </c>
      <c r="E75" s="9" t="s">
        <v>98</v>
      </c>
      <c r="F75" s="25" t="s">
        <v>94</v>
      </c>
      <c r="G75" s="10">
        <v>3181.5</v>
      </c>
      <c r="H75" s="10">
        <v>2518.3000000000002</v>
      </c>
      <c r="I75" s="10">
        <v>1883.3</v>
      </c>
      <c r="J75" s="10"/>
      <c r="K75" s="10"/>
      <c r="L75" s="10"/>
      <c r="M75" s="10">
        <f t="shared" ref="M75:M138" si="50">G75+J75</f>
        <v>3181.5</v>
      </c>
      <c r="N75" s="10">
        <f t="shared" ref="N75:N138" si="51">H75+K75</f>
        <v>2518.3000000000002</v>
      </c>
      <c r="O75" s="10">
        <f t="shared" ref="O75:O138" si="52">I75+L75</f>
        <v>1883.3</v>
      </c>
      <c r="P75" s="10"/>
      <c r="Q75" s="26"/>
      <c r="R75" s="27"/>
    </row>
    <row r="76" spans="1:18" s="12" customFormat="1" ht="31.2" x14ac:dyDescent="0.3">
      <c r="A76" s="13" t="s">
        <v>99</v>
      </c>
      <c r="B76" s="13"/>
      <c r="C76" s="13"/>
      <c r="D76" s="13"/>
      <c r="E76" s="13"/>
      <c r="F76" s="14" t="s">
        <v>100</v>
      </c>
      <c r="G76" s="15">
        <f t="shared" si="43"/>
        <v>129458</v>
      </c>
      <c r="H76" s="15">
        <f t="shared" si="44"/>
        <v>129917.3</v>
      </c>
      <c r="I76" s="15">
        <f t="shared" si="45"/>
        <v>130701</v>
      </c>
      <c r="J76" s="15">
        <f t="shared" si="46"/>
        <v>0</v>
      </c>
      <c r="K76" s="15">
        <f t="shared" si="47"/>
        <v>0</v>
      </c>
      <c r="L76" s="15">
        <f t="shared" si="48"/>
        <v>0</v>
      </c>
      <c r="M76" s="15">
        <f t="shared" si="50"/>
        <v>129458</v>
      </c>
      <c r="N76" s="15">
        <f t="shared" si="51"/>
        <v>129917.3</v>
      </c>
      <c r="O76" s="15">
        <f t="shared" si="52"/>
        <v>130701</v>
      </c>
      <c r="P76" s="15">
        <f t="shared" si="49"/>
        <v>0</v>
      </c>
      <c r="Q76" s="16"/>
      <c r="R76" s="17"/>
    </row>
    <row r="77" spans="1:18" s="12" customFormat="1" x14ac:dyDescent="0.3">
      <c r="A77" s="13" t="s">
        <v>99</v>
      </c>
      <c r="B77" s="13" t="s">
        <v>101</v>
      </c>
      <c r="C77" s="13"/>
      <c r="D77" s="13"/>
      <c r="E77" s="13"/>
      <c r="F77" s="14" t="s">
        <v>102</v>
      </c>
      <c r="G77" s="15">
        <f t="shared" si="15"/>
        <v>129458</v>
      </c>
      <c r="H77" s="15">
        <f t="shared" si="16"/>
        <v>129917.3</v>
      </c>
      <c r="I77" s="15">
        <f t="shared" si="45"/>
        <v>130701</v>
      </c>
      <c r="J77" s="15">
        <f t="shared" si="46"/>
        <v>0</v>
      </c>
      <c r="K77" s="15">
        <f t="shared" si="47"/>
        <v>0</v>
      </c>
      <c r="L77" s="15">
        <f t="shared" si="48"/>
        <v>0</v>
      </c>
      <c r="M77" s="15">
        <f t="shared" si="50"/>
        <v>129458</v>
      </c>
      <c r="N77" s="15">
        <f t="shared" si="51"/>
        <v>129917.3</v>
      </c>
      <c r="O77" s="15">
        <f t="shared" si="52"/>
        <v>130701</v>
      </c>
      <c r="P77" s="15">
        <f t="shared" si="49"/>
        <v>0</v>
      </c>
      <c r="Q77" s="16"/>
      <c r="R77" s="17"/>
    </row>
    <row r="78" spans="1:18" s="18" customFormat="1" x14ac:dyDescent="0.3">
      <c r="A78" s="19" t="s">
        <v>99</v>
      </c>
      <c r="B78" s="19" t="s">
        <v>101</v>
      </c>
      <c r="C78" s="19" t="s">
        <v>103</v>
      </c>
      <c r="D78" s="19"/>
      <c r="E78" s="19"/>
      <c r="F78" s="20" t="s">
        <v>104</v>
      </c>
      <c r="G78" s="21">
        <f t="shared" si="15"/>
        <v>129458</v>
      </c>
      <c r="H78" s="21">
        <f t="shared" si="16"/>
        <v>129917.3</v>
      </c>
      <c r="I78" s="21">
        <f t="shared" si="45"/>
        <v>130701</v>
      </c>
      <c r="J78" s="21">
        <f t="shared" si="46"/>
        <v>0</v>
      </c>
      <c r="K78" s="21">
        <f t="shared" si="47"/>
        <v>0</v>
      </c>
      <c r="L78" s="21">
        <f t="shared" si="48"/>
        <v>0</v>
      </c>
      <c r="M78" s="21">
        <f t="shared" si="50"/>
        <v>129458</v>
      </c>
      <c r="N78" s="21">
        <f t="shared" si="51"/>
        <v>129917.3</v>
      </c>
      <c r="O78" s="21">
        <f t="shared" si="52"/>
        <v>130701</v>
      </c>
      <c r="P78" s="21">
        <f t="shared" si="49"/>
        <v>0</v>
      </c>
      <c r="Q78" s="22"/>
      <c r="R78" s="23"/>
    </row>
    <row r="79" spans="1:18" ht="31.2" x14ac:dyDescent="0.3">
      <c r="A79" s="24" t="s">
        <v>99</v>
      </c>
      <c r="B79" s="24" t="s">
        <v>101</v>
      </c>
      <c r="C79" s="24" t="s">
        <v>103</v>
      </c>
      <c r="D79" s="24" t="s">
        <v>105</v>
      </c>
      <c r="E79" s="24"/>
      <c r="F79" s="25" t="s">
        <v>106</v>
      </c>
      <c r="G79" s="10">
        <f t="shared" si="15"/>
        <v>129458</v>
      </c>
      <c r="H79" s="10">
        <f t="shared" si="16"/>
        <v>129917.3</v>
      </c>
      <c r="I79" s="10">
        <f t="shared" si="45"/>
        <v>130701</v>
      </c>
      <c r="J79" s="10">
        <f t="shared" si="46"/>
        <v>0</v>
      </c>
      <c r="K79" s="10">
        <f t="shared" si="47"/>
        <v>0</v>
      </c>
      <c r="L79" s="10">
        <f t="shared" si="48"/>
        <v>0</v>
      </c>
      <c r="M79" s="10">
        <f t="shared" si="50"/>
        <v>129458</v>
      </c>
      <c r="N79" s="10">
        <f t="shared" si="51"/>
        <v>129917.3</v>
      </c>
      <c r="O79" s="10">
        <f t="shared" si="52"/>
        <v>130701</v>
      </c>
      <c r="P79" s="10">
        <f t="shared" si="49"/>
        <v>0</v>
      </c>
      <c r="Q79" s="26"/>
      <c r="R79" s="27"/>
    </row>
    <row r="80" spans="1:18" x14ac:dyDescent="0.3">
      <c r="A80" s="24" t="s">
        <v>99</v>
      </c>
      <c r="B80" s="24" t="s">
        <v>101</v>
      </c>
      <c r="C80" s="24" t="s">
        <v>103</v>
      </c>
      <c r="D80" s="24" t="s">
        <v>107</v>
      </c>
      <c r="E80" s="24"/>
      <c r="F80" s="25" t="s">
        <v>27</v>
      </c>
      <c r="G80" s="10">
        <f t="shared" ref="G80:L80" si="53">G81+G86</f>
        <v>129458</v>
      </c>
      <c r="H80" s="10">
        <f t="shared" si="53"/>
        <v>129917.3</v>
      </c>
      <c r="I80" s="10">
        <f t="shared" si="53"/>
        <v>130701</v>
      </c>
      <c r="J80" s="10">
        <f t="shared" si="53"/>
        <v>0</v>
      </c>
      <c r="K80" s="10">
        <f t="shared" si="53"/>
        <v>0</v>
      </c>
      <c r="L80" s="10">
        <f t="shared" si="53"/>
        <v>0</v>
      </c>
      <c r="M80" s="10">
        <f t="shared" si="50"/>
        <v>129458</v>
      </c>
      <c r="N80" s="10">
        <f t="shared" si="51"/>
        <v>129917.3</v>
      </c>
      <c r="O80" s="10">
        <f t="shared" si="52"/>
        <v>130701</v>
      </c>
      <c r="P80" s="10">
        <f>P81+P86</f>
        <v>0</v>
      </c>
      <c r="Q80" s="26"/>
      <c r="R80" s="27"/>
    </row>
    <row r="81" spans="1:18" ht="46.8" x14ac:dyDescent="0.3">
      <c r="A81" s="24" t="s">
        <v>99</v>
      </c>
      <c r="B81" s="24" t="s">
        <v>101</v>
      </c>
      <c r="C81" s="24" t="s">
        <v>103</v>
      </c>
      <c r="D81" s="24" t="s">
        <v>108</v>
      </c>
      <c r="E81" s="24"/>
      <c r="F81" s="25" t="s">
        <v>109</v>
      </c>
      <c r="G81" s="10">
        <f t="shared" ref="G81:L81" si="54">G82+G84</f>
        <v>39614.600000000006</v>
      </c>
      <c r="H81" s="10">
        <f t="shared" si="54"/>
        <v>37432.100000000006</v>
      </c>
      <c r="I81" s="10">
        <f t="shared" si="54"/>
        <v>38215.800000000003</v>
      </c>
      <c r="J81" s="10">
        <f t="shared" si="54"/>
        <v>0</v>
      </c>
      <c r="K81" s="10">
        <f t="shared" si="54"/>
        <v>0</v>
      </c>
      <c r="L81" s="10">
        <f t="shared" si="54"/>
        <v>0</v>
      </c>
      <c r="M81" s="10">
        <f t="shared" si="50"/>
        <v>39614.600000000006</v>
      </c>
      <c r="N81" s="10">
        <f t="shared" si="51"/>
        <v>37432.100000000006</v>
      </c>
      <c r="O81" s="10">
        <f t="shared" si="52"/>
        <v>38215.800000000003</v>
      </c>
      <c r="P81" s="10">
        <f>P82+P84</f>
        <v>0</v>
      </c>
      <c r="Q81" s="26"/>
      <c r="R81" s="27"/>
    </row>
    <row r="82" spans="1:18" ht="31.2" x14ac:dyDescent="0.3">
      <c r="A82" s="24" t="s">
        <v>99</v>
      </c>
      <c r="B82" s="24" t="s">
        <v>101</v>
      </c>
      <c r="C82" s="24" t="s">
        <v>103</v>
      </c>
      <c r="D82" s="24" t="s">
        <v>110</v>
      </c>
      <c r="E82" s="24"/>
      <c r="F82" s="25" t="s">
        <v>111</v>
      </c>
      <c r="G82" s="10">
        <f t="shared" ref="G82:L82" si="55">G83</f>
        <v>16471.2</v>
      </c>
      <c r="H82" s="10">
        <f t="shared" si="55"/>
        <v>14288.7</v>
      </c>
      <c r="I82" s="10">
        <f t="shared" si="55"/>
        <v>15072.4</v>
      </c>
      <c r="J82" s="10">
        <f t="shared" si="55"/>
        <v>0</v>
      </c>
      <c r="K82" s="10">
        <f t="shared" si="55"/>
        <v>0</v>
      </c>
      <c r="L82" s="10">
        <f t="shared" si="55"/>
        <v>0</v>
      </c>
      <c r="M82" s="10">
        <f t="shared" si="50"/>
        <v>16471.2</v>
      </c>
      <c r="N82" s="10">
        <f t="shared" si="51"/>
        <v>14288.7</v>
      </c>
      <c r="O82" s="10">
        <f t="shared" si="52"/>
        <v>15072.4</v>
      </c>
      <c r="P82" s="10">
        <f>P83</f>
        <v>0</v>
      </c>
      <c r="Q82" s="26"/>
      <c r="R82" s="27"/>
    </row>
    <row r="83" spans="1:18" ht="31.2" x14ac:dyDescent="0.3">
      <c r="A83" s="24" t="s">
        <v>99</v>
      </c>
      <c r="B83" s="24" t="s">
        <v>101</v>
      </c>
      <c r="C83" s="24" t="s">
        <v>103</v>
      </c>
      <c r="D83" s="24" t="s">
        <v>110</v>
      </c>
      <c r="E83" s="24" t="s">
        <v>32</v>
      </c>
      <c r="F83" s="25" t="s">
        <v>33</v>
      </c>
      <c r="G83" s="10">
        <v>16471.2</v>
      </c>
      <c r="H83" s="10">
        <v>14288.7</v>
      </c>
      <c r="I83" s="10">
        <v>15072.4</v>
      </c>
      <c r="J83" s="10"/>
      <c r="K83" s="10"/>
      <c r="L83" s="10"/>
      <c r="M83" s="10">
        <f t="shared" si="50"/>
        <v>16471.2</v>
      </c>
      <c r="N83" s="10">
        <f t="shared" si="51"/>
        <v>14288.7</v>
      </c>
      <c r="O83" s="10">
        <f t="shared" si="52"/>
        <v>15072.4</v>
      </c>
      <c r="P83" s="10"/>
      <c r="Q83" s="26"/>
      <c r="R83" s="27"/>
    </row>
    <row r="84" spans="1:18" ht="62.4" x14ac:dyDescent="0.3">
      <c r="A84" s="24" t="s">
        <v>99</v>
      </c>
      <c r="B84" s="24" t="s">
        <v>101</v>
      </c>
      <c r="C84" s="24" t="s">
        <v>103</v>
      </c>
      <c r="D84" s="24" t="s">
        <v>112</v>
      </c>
      <c r="E84" s="24"/>
      <c r="F84" s="25" t="s">
        <v>113</v>
      </c>
      <c r="G84" s="10">
        <f t="shared" ref="G84:L84" si="56">G85</f>
        <v>23143.4</v>
      </c>
      <c r="H84" s="10">
        <f t="shared" si="56"/>
        <v>23143.4</v>
      </c>
      <c r="I84" s="10">
        <f t="shared" si="56"/>
        <v>23143.4</v>
      </c>
      <c r="J84" s="10">
        <f t="shared" si="56"/>
        <v>0</v>
      </c>
      <c r="K84" s="10">
        <f t="shared" si="56"/>
        <v>0</v>
      </c>
      <c r="L84" s="10">
        <f t="shared" si="56"/>
        <v>0</v>
      </c>
      <c r="M84" s="10">
        <f t="shared" si="50"/>
        <v>23143.4</v>
      </c>
      <c r="N84" s="10">
        <f t="shared" si="51"/>
        <v>23143.4</v>
      </c>
      <c r="O84" s="10">
        <f t="shared" si="52"/>
        <v>23143.4</v>
      </c>
      <c r="P84" s="10">
        <f>P85</f>
        <v>0</v>
      </c>
      <c r="Q84" s="26"/>
      <c r="R84" s="27"/>
    </row>
    <row r="85" spans="1:18" ht="31.2" x14ac:dyDescent="0.3">
      <c r="A85" s="24" t="s">
        <v>99</v>
      </c>
      <c r="B85" s="24" t="s">
        <v>101</v>
      </c>
      <c r="C85" s="24" t="s">
        <v>103</v>
      </c>
      <c r="D85" s="24" t="s">
        <v>112</v>
      </c>
      <c r="E85" s="24" t="s">
        <v>114</v>
      </c>
      <c r="F85" s="25" t="s">
        <v>115</v>
      </c>
      <c r="G85" s="10">
        <v>23143.4</v>
      </c>
      <c r="H85" s="10">
        <v>23143.4</v>
      </c>
      <c r="I85" s="10">
        <v>23143.4</v>
      </c>
      <c r="J85" s="10"/>
      <c r="K85" s="10"/>
      <c r="L85" s="10"/>
      <c r="M85" s="10">
        <f t="shared" si="50"/>
        <v>23143.4</v>
      </c>
      <c r="N85" s="10">
        <f t="shared" si="51"/>
        <v>23143.4</v>
      </c>
      <c r="O85" s="10">
        <f t="shared" si="52"/>
        <v>23143.4</v>
      </c>
      <c r="P85" s="10"/>
      <c r="Q85" s="26"/>
      <c r="R85" s="27"/>
    </row>
    <row r="86" spans="1:18" ht="46.8" x14ac:dyDescent="0.3">
      <c r="A86" s="24" t="s">
        <v>99</v>
      </c>
      <c r="B86" s="24" t="s">
        <v>101</v>
      </c>
      <c r="C86" s="24" t="s">
        <v>103</v>
      </c>
      <c r="D86" s="24" t="s">
        <v>116</v>
      </c>
      <c r="E86" s="24"/>
      <c r="F86" s="25" t="s">
        <v>117</v>
      </c>
      <c r="G86" s="10">
        <f t="shared" ref="G86:L86" si="57">G87</f>
        <v>89843.4</v>
      </c>
      <c r="H86" s="10">
        <f t="shared" si="57"/>
        <v>92485.2</v>
      </c>
      <c r="I86" s="10">
        <f t="shared" si="57"/>
        <v>92485.2</v>
      </c>
      <c r="J86" s="10">
        <f t="shared" si="57"/>
        <v>0</v>
      </c>
      <c r="K86" s="10">
        <f t="shared" si="57"/>
        <v>0</v>
      </c>
      <c r="L86" s="10">
        <f t="shared" si="57"/>
        <v>0</v>
      </c>
      <c r="M86" s="10">
        <f t="shared" si="50"/>
        <v>89843.4</v>
      </c>
      <c r="N86" s="10">
        <f t="shared" si="51"/>
        <v>92485.2</v>
      </c>
      <c r="O86" s="10">
        <f t="shared" si="52"/>
        <v>92485.2</v>
      </c>
      <c r="P86" s="10">
        <f>P87</f>
        <v>0</v>
      </c>
      <c r="Q86" s="26"/>
      <c r="R86" s="27"/>
    </row>
    <row r="87" spans="1:18" x14ac:dyDescent="0.3">
      <c r="A87" s="24" t="s">
        <v>99</v>
      </c>
      <c r="B87" s="24" t="s">
        <v>101</v>
      </c>
      <c r="C87" s="24" t="s">
        <v>103</v>
      </c>
      <c r="D87" s="24" t="s">
        <v>118</v>
      </c>
      <c r="E87" s="24"/>
      <c r="F87" s="25" t="s">
        <v>43</v>
      </c>
      <c r="G87" s="10">
        <f t="shared" ref="G87:L87" si="58">G88+G89</f>
        <v>89843.4</v>
      </c>
      <c r="H87" s="10">
        <f t="shared" si="58"/>
        <v>92485.2</v>
      </c>
      <c r="I87" s="10">
        <f t="shared" si="58"/>
        <v>92485.2</v>
      </c>
      <c r="J87" s="10">
        <f t="shared" si="58"/>
        <v>0</v>
      </c>
      <c r="K87" s="10">
        <f t="shared" si="58"/>
        <v>0</v>
      </c>
      <c r="L87" s="10">
        <f t="shared" si="58"/>
        <v>0</v>
      </c>
      <c r="M87" s="10">
        <f t="shared" si="50"/>
        <v>89843.4</v>
      </c>
      <c r="N87" s="10">
        <f t="shared" si="51"/>
        <v>92485.2</v>
      </c>
      <c r="O87" s="10">
        <f t="shared" si="52"/>
        <v>92485.2</v>
      </c>
      <c r="P87" s="10">
        <f>P88+P89</f>
        <v>0</v>
      </c>
      <c r="Q87" s="26"/>
      <c r="R87" s="27"/>
    </row>
    <row r="88" spans="1:18" ht="78" x14ac:dyDescent="0.3">
      <c r="A88" s="24" t="s">
        <v>99</v>
      </c>
      <c r="B88" s="24" t="s">
        <v>101</v>
      </c>
      <c r="C88" s="24" t="s">
        <v>103</v>
      </c>
      <c r="D88" s="24" t="s">
        <v>118</v>
      </c>
      <c r="E88" s="24" t="s">
        <v>44</v>
      </c>
      <c r="F88" s="25" t="s">
        <v>45</v>
      </c>
      <c r="G88" s="10">
        <v>86144.4</v>
      </c>
      <c r="H88" s="10">
        <v>88786.2</v>
      </c>
      <c r="I88" s="10">
        <v>88786.2</v>
      </c>
      <c r="J88" s="10"/>
      <c r="K88" s="10"/>
      <c r="L88" s="10"/>
      <c r="M88" s="10">
        <f t="shared" si="50"/>
        <v>86144.4</v>
      </c>
      <c r="N88" s="10">
        <f t="shared" si="51"/>
        <v>88786.2</v>
      </c>
      <c r="O88" s="10">
        <f t="shared" si="52"/>
        <v>88786.2</v>
      </c>
      <c r="P88" s="10"/>
      <c r="Q88" s="26"/>
      <c r="R88" s="27"/>
    </row>
    <row r="89" spans="1:18" ht="31.2" x14ac:dyDescent="0.3">
      <c r="A89" s="24" t="s">
        <v>99</v>
      </c>
      <c r="B89" s="24" t="s">
        <v>101</v>
      </c>
      <c r="C89" s="24" t="s">
        <v>103</v>
      </c>
      <c r="D89" s="24" t="s">
        <v>118</v>
      </c>
      <c r="E89" s="24" t="s">
        <v>32</v>
      </c>
      <c r="F89" s="25" t="s">
        <v>33</v>
      </c>
      <c r="G89" s="10">
        <v>3699</v>
      </c>
      <c r="H89" s="10">
        <v>3699</v>
      </c>
      <c r="I89" s="10">
        <v>3699</v>
      </c>
      <c r="J89" s="10"/>
      <c r="K89" s="10"/>
      <c r="L89" s="10"/>
      <c r="M89" s="10">
        <f t="shared" si="50"/>
        <v>3699</v>
      </c>
      <c r="N89" s="10">
        <f t="shared" si="51"/>
        <v>3699</v>
      </c>
      <c r="O89" s="10">
        <f t="shared" si="52"/>
        <v>3699</v>
      </c>
      <c r="P89" s="10"/>
      <c r="Q89" s="26"/>
      <c r="R89" s="27"/>
    </row>
    <row r="90" spans="1:18" s="12" customFormat="1" ht="31.2" x14ac:dyDescent="0.3">
      <c r="A90" s="13" t="s">
        <v>119</v>
      </c>
      <c r="B90" s="13"/>
      <c r="C90" s="13"/>
      <c r="D90" s="13"/>
      <c r="E90" s="13"/>
      <c r="F90" s="14" t="s">
        <v>120</v>
      </c>
      <c r="G90" s="15">
        <f t="shared" ref="G90:G94" si="59">G91</f>
        <v>62931.8</v>
      </c>
      <c r="H90" s="15">
        <f t="shared" ref="H90:H94" si="60">H91</f>
        <v>64866.8</v>
      </c>
      <c r="I90" s="15">
        <f t="shared" ref="I90:I94" si="61">I91</f>
        <v>64866.8</v>
      </c>
      <c r="J90" s="15">
        <f t="shared" ref="J90:J94" si="62">J91</f>
        <v>0</v>
      </c>
      <c r="K90" s="15">
        <f t="shared" ref="K90:K94" si="63">K91</f>
        <v>0</v>
      </c>
      <c r="L90" s="15">
        <f t="shared" ref="L90:L94" si="64">L91</f>
        <v>0</v>
      </c>
      <c r="M90" s="15">
        <f t="shared" si="50"/>
        <v>62931.8</v>
      </c>
      <c r="N90" s="15">
        <f t="shared" si="51"/>
        <v>64866.8</v>
      </c>
      <c r="O90" s="15">
        <f t="shared" si="52"/>
        <v>64866.8</v>
      </c>
      <c r="P90" s="15">
        <f t="shared" ref="P90:P94" si="65">P91</f>
        <v>0</v>
      </c>
      <c r="Q90" s="16"/>
      <c r="R90" s="17"/>
    </row>
    <row r="91" spans="1:18" s="12" customFormat="1" x14ac:dyDescent="0.3">
      <c r="A91" s="13" t="s">
        <v>119</v>
      </c>
      <c r="B91" s="13" t="s">
        <v>20</v>
      </c>
      <c r="C91" s="13"/>
      <c r="D91" s="13"/>
      <c r="E91" s="13"/>
      <c r="F91" s="14" t="s">
        <v>21</v>
      </c>
      <c r="G91" s="15">
        <f t="shared" si="59"/>
        <v>62931.8</v>
      </c>
      <c r="H91" s="15">
        <f t="shared" si="60"/>
        <v>64866.8</v>
      </c>
      <c r="I91" s="15">
        <f t="shared" si="61"/>
        <v>64866.8</v>
      </c>
      <c r="J91" s="15">
        <f t="shared" si="62"/>
        <v>0</v>
      </c>
      <c r="K91" s="15">
        <f t="shared" si="63"/>
        <v>0</v>
      </c>
      <c r="L91" s="15">
        <f t="shared" si="64"/>
        <v>0</v>
      </c>
      <c r="M91" s="15">
        <f t="shared" si="50"/>
        <v>62931.8</v>
      </c>
      <c r="N91" s="15">
        <f t="shared" si="51"/>
        <v>64866.8</v>
      </c>
      <c r="O91" s="15">
        <f t="shared" si="52"/>
        <v>64866.8</v>
      </c>
      <c r="P91" s="15">
        <f t="shared" si="65"/>
        <v>0</v>
      </c>
      <c r="Q91" s="16"/>
      <c r="R91" s="17"/>
    </row>
    <row r="92" spans="1:18" s="18" customFormat="1" x14ac:dyDescent="0.3">
      <c r="A92" s="19" t="s">
        <v>119</v>
      </c>
      <c r="B92" s="19" t="s">
        <v>20</v>
      </c>
      <c r="C92" s="19" t="s">
        <v>22</v>
      </c>
      <c r="D92" s="19"/>
      <c r="E92" s="19"/>
      <c r="F92" s="20" t="s">
        <v>23</v>
      </c>
      <c r="G92" s="21">
        <f t="shared" si="59"/>
        <v>62931.8</v>
      </c>
      <c r="H92" s="21">
        <f t="shared" si="60"/>
        <v>64866.8</v>
      </c>
      <c r="I92" s="21">
        <f t="shared" si="61"/>
        <v>64866.8</v>
      </c>
      <c r="J92" s="21">
        <f t="shared" si="62"/>
        <v>0</v>
      </c>
      <c r="K92" s="21">
        <f t="shared" si="63"/>
        <v>0</v>
      </c>
      <c r="L92" s="21">
        <f t="shared" si="64"/>
        <v>0</v>
      </c>
      <c r="M92" s="21">
        <f t="shared" si="50"/>
        <v>62931.8</v>
      </c>
      <c r="N92" s="21">
        <f t="shared" si="51"/>
        <v>64866.8</v>
      </c>
      <c r="O92" s="21">
        <f t="shared" si="52"/>
        <v>64866.8</v>
      </c>
      <c r="P92" s="21">
        <f t="shared" si="65"/>
        <v>0</v>
      </c>
      <c r="Q92" s="22"/>
      <c r="R92" s="23"/>
    </row>
    <row r="93" spans="1:18" ht="31.2" x14ac:dyDescent="0.3">
      <c r="A93" s="24" t="s">
        <v>119</v>
      </c>
      <c r="B93" s="24" t="s">
        <v>20</v>
      </c>
      <c r="C93" s="24" t="s">
        <v>22</v>
      </c>
      <c r="D93" s="24" t="s">
        <v>48</v>
      </c>
      <c r="E93" s="28"/>
      <c r="F93" s="25" t="s">
        <v>49</v>
      </c>
      <c r="G93" s="10">
        <f t="shared" si="59"/>
        <v>62931.8</v>
      </c>
      <c r="H93" s="10">
        <f t="shared" si="60"/>
        <v>64866.8</v>
      </c>
      <c r="I93" s="10">
        <f t="shared" si="61"/>
        <v>64866.8</v>
      </c>
      <c r="J93" s="10">
        <f t="shared" si="62"/>
        <v>0</v>
      </c>
      <c r="K93" s="10">
        <f t="shared" si="63"/>
        <v>0</v>
      </c>
      <c r="L93" s="10">
        <f t="shared" si="64"/>
        <v>0</v>
      </c>
      <c r="M93" s="10">
        <f t="shared" si="50"/>
        <v>62931.8</v>
      </c>
      <c r="N93" s="10">
        <f t="shared" si="51"/>
        <v>64866.8</v>
      </c>
      <c r="O93" s="10">
        <f t="shared" si="52"/>
        <v>64866.8</v>
      </c>
      <c r="P93" s="10">
        <f t="shared" si="65"/>
        <v>0</v>
      </c>
      <c r="Q93" s="26"/>
      <c r="R93" s="27"/>
    </row>
    <row r="94" spans="1:18" x14ac:dyDescent="0.3">
      <c r="A94" s="24" t="s">
        <v>119</v>
      </c>
      <c r="B94" s="24" t="s">
        <v>20</v>
      </c>
      <c r="C94" s="24" t="s">
        <v>22</v>
      </c>
      <c r="D94" s="24" t="s">
        <v>50</v>
      </c>
      <c r="E94" s="28"/>
      <c r="F94" s="25" t="s">
        <v>51</v>
      </c>
      <c r="G94" s="10">
        <f t="shared" si="59"/>
        <v>62931.8</v>
      </c>
      <c r="H94" s="10">
        <f t="shared" si="60"/>
        <v>64866.8</v>
      </c>
      <c r="I94" s="10">
        <f t="shared" si="61"/>
        <v>64866.8</v>
      </c>
      <c r="J94" s="10">
        <f t="shared" si="62"/>
        <v>0</v>
      </c>
      <c r="K94" s="10">
        <f t="shared" si="63"/>
        <v>0</v>
      </c>
      <c r="L94" s="10">
        <f t="shared" si="64"/>
        <v>0</v>
      </c>
      <c r="M94" s="10">
        <f t="shared" si="50"/>
        <v>62931.8</v>
      </c>
      <c r="N94" s="10">
        <f t="shared" si="51"/>
        <v>64866.8</v>
      </c>
      <c r="O94" s="10">
        <f t="shared" si="52"/>
        <v>64866.8</v>
      </c>
      <c r="P94" s="10">
        <f t="shared" si="65"/>
        <v>0</v>
      </c>
      <c r="Q94" s="26"/>
      <c r="R94" s="27"/>
    </row>
    <row r="95" spans="1:18" ht="31.2" x14ac:dyDescent="0.3">
      <c r="A95" s="24" t="s">
        <v>119</v>
      </c>
      <c r="B95" s="24" t="s">
        <v>20</v>
      </c>
      <c r="C95" s="24" t="s">
        <v>22</v>
      </c>
      <c r="D95" s="24" t="s">
        <v>121</v>
      </c>
      <c r="E95" s="28"/>
      <c r="F95" s="25" t="s">
        <v>122</v>
      </c>
      <c r="G95" s="10">
        <f t="shared" ref="G95:L95" si="66">G96+G97+G98</f>
        <v>62931.8</v>
      </c>
      <c r="H95" s="10">
        <f t="shared" si="66"/>
        <v>64866.8</v>
      </c>
      <c r="I95" s="10">
        <f t="shared" si="66"/>
        <v>64866.8</v>
      </c>
      <c r="J95" s="10">
        <f t="shared" si="66"/>
        <v>0</v>
      </c>
      <c r="K95" s="10">
        <f t="shared" si="66"/>
        <v>0</v>
      </c>
      <c r="L95" s="10">
        <f t="shared" si="66"/>
        <v>0</v>
      </c>
      <c r="M95" s="10">
        <f t="shared" si="50"/>
        <v>62931.8</v>
      </c>
      <c r="N95" s="10">
        <f t="shared" si="51"/>
        <v>64866.8</v>
      </c>
      <c r="O95" s="10">
        <f t="shared" si="52"/>
        <v>64866.8</v>
      </c>
      <c r="P95" s="10">
        <f>P96+P97+P98</f>
        <v>0</v>
      </c>
      <c r="Q95" s="26"/>
      <c r="R95" s="27"/>
    </row>
    <row r="96" spans="1:18" ht="78" x14ac:dyDescent="0.3">
      <c r="A96" s="24" t="s">
        <v>119</v>
      </c>
      <c r="B96" s="24" t="s">
        <v>20</v>
      </c>
      <c r="C96" s="24" t="s">
        <v>22</v>
      </c>
      <c r="D96" s="24" t="s">
        <v>121</v>
      </c>
      <c r="E96" s="24" t="s">
        <v>44</v>
      </c>
      <c r="F96" s="25" t="s">
        <v>45</v>
      </c>
      <c r="G96" s="10">
        <v>60471.9</v>
      </c>
      <c r="H96" s="10">
        <v>62165.9</v>
      </c>
      <c r="I96" s="10">
        <v>61900.800000000003</v>
      </c>
      <c r="J96" s="10"/>
      <c r="K96" s="10"/>
      <c r="L96" s="10"/>
      <c r="M96" s="10">
        <f t="shared" si="50"/>
        <v>60471.9</v>
      </c>
      <c r="N96" s="10">
        <f t="shared" si="51"/>
        <v>62165.9</v>
      </c>
      <c r="O96" s="10">
        <f t="shared" si="52"/>
        <v>61900.800000000003</v>
      </c>
      <c r="P96" s="10"/>
      <c r="Q96" s="26"/>
      <c r="R96" s="27"/>
    </row>
    <row r="97" spans="1:18" ht="31.2" x14ac:dyDescent="0.3">
      <c r="A97" s="24" t="s">
        <v>119</v>
      </c>
      <c r="B97" s="24" t="s">
        <v>20</v>
      </c>
      <c r="C97" s="24" t="s">
        <v>22</v>
      </c>
      <c r="D97" s="24" t="s">
        <v>121</v>
      </c>
      <c r="E97" s="24" t="s">
        <v>32</v>
      </c>
      <c r="F97" s="25" t="s">
        <v>33</v>
      </c>
      <c r="G97" s="10">
        <v>2409.9</v>
      </c>
      <c r="H97" s="10">
        <v>2650.9</v>
      </c>
      <c r="I97" s="10">
        <v>2916</v>
      </c>
      <c r="J97" s="10"/>
      <c r="K97" s="10"/>
      <c r="L97" s="10"/>
      <c r="M97" s="10">
        <f t="shared" si="50"/>
        <v>2409.9</v>
      </c>
      <c r="N97" s="10">
        <f t="shared" si="51"/>
        <v>2650.9</v>
      </c>
      <c r="O97" s="10">
        <f t="shared" si="52"/>
        <v>2916</v>
      </c>
      <c r="P97" s="10"/>
      <c r="Q97" s="26"/>
      <c r="R97" s="27"/>
    </row>
    <row r="98" spans="1:18" x14ac:dyDescent="0.3">
      <c r="A98" s="24" t="s">
        <v>119</v>
      </c>
      <c r="B98" s="24" t="s">
        <v>20</v>
      </c>
      <c r="C98" s="24" t="s">
        <v>22</v>
      </c>
      <c r="D98" s="24" t="s">
        <v>121</v>
      </c>
      <c r="E98" s="24" t="s">
        <v>34</v>
      </c>
      <c r="F98" s="25" t="s">
        <v>35</v>
      </c>
      <c r="G98" s="10">
        <v>50</v>
      </c>
      <c r="H98" s="10">
        <v>50</v>
      </c>
      <c r="I98" s="10">
        <v>50</v>
      </c>
      <c r="J98" s="10"/>
      <c r="K98" s="10"/>
      <c r="L98" s="10"/>
      <c r="M98" s="10">
        <f t="shared" si="50"/>
        <v>50</v>
      </c>
      <c r="N98" s="10">
        <f t="shared" si="51"/>
        <v>50</v>
      </c>
      <c r="O98" s="10">
        <f t="shared" si="52"/>
        <v>50</v>
      </c>
      <c r="P98" s="10"/>
      <c r="Q98" s="26"/>
      <c r="R98" s="27"/>
    </row>
    <row r="99" spans="1:18" s="12" customFormat="1" ht="31.2" x14ac:dyDescent="0.3">
      <c r="A99" s="13" t="s">
        <v>123</v>
      </c>
      <c r="B99" s="13"/>
      <c r="C99" s="13"/>
      <c r="D99" s="13"/>
      <c r="E99" s="29"/>
      <c r="F99" s="14" t="s">
        <v>124</v>
      </c>
      <c r="G99" s="15">
        <f t="shared" ref="G99:L99" si="67">G157+G100+G106+G130</f>
        <v>602239</v>
      </c>
      <c r="H99" s="15">
        <f t="shared" si="67"/>
        <v>507149.89999999997</v>
      </c>
      <c r="I99" s="15">
        <f t="shared" si="67"/>
        <v>402185.1</v>
      </c>
      <c r="J99" s="15">
        <f t="shared" si="67"/>
        <v>-3043.7</v>
      </c>
      <c r="K99" s="15">
        <f t="shared" si="67"/>
        <v>-3652.5</v>
      </c>
      <c r="L99" s="15">
        <f t="shared" si="67"/>
        <v>-3652.5</v>
      </c>
      <c r="M99" s="15">
        <f t="shared" si="50"/>
        <v>599195.30000000005</v>
      </c>
      <c r="N99" s="15">
        <f t="shared" si="51"/>
        <v>503497.39999999997</v>
      </c>
      <c r="O99" s="15">
        <f t="shared" si="52"/>
        <v>398532.6</v>
      </c>
      <c r="P99" s="15">
        <f>P157+P100+P106+P130</f>
        <v>0</v>
      </c>
      <c r="Q99" s="16"/>
      <c r="R99" s="17"/>
    </row>
    <row r="100" spans="1:18" s="12" customFormat="1" ht="31.2" x14ac:dyDescent="0.3">
      <c r="A100" s="13" t="s">
        <v>123</v>
      </c>
      <c r="B100" s="13" t="s">
        <v>125</v>
      </c>
      <c r="C100" s="13"/>
      <c r="D100" s="13"/>
      <c r="E100" s="29"/>
      <c r="F100" s="14" t="s">
        <v>126</v>
      </c>
      <c r="G100" s="15">
        <f t="shared" ref="G100:G104" si="68">G101</f>
        <v>9.5</v>
      </c>
      <c r="H100" s="15">
        <f t="shared" ref="H100:H104" si="69">H101</f>
        <v>9.5</v>
      </c>
      <c r="I100" s="15">
        <f t="shared" ref="I100:I104" si="70">I101</f>
        <v>9.5</v>
      </c>
      <c r="J100" s="15">
        <f t="shared" ref="J100:J104" si="71">J101</f>
        <v>0</v>
      </c>
      <c r="K100" s="15">
        <f t="shared" ref="K100:K104" si="72">K101</f>
        <v>0</v>
      </c>
      <c r="L100" s="15">
        <f t="shared" ref="L100:L104" si="73">L101</f>
        <v>0</v>
      </c>
      <c r="M100" s="15">
        <f t="shared" si="50"/>
        <v>9.5</v>
      </c>
      <c r="N100" s="15">
        <f t="shared" si="51"/>
        <v>9.5</v>
      </c>
      <c r="O100" s="15">
        <f t="shared" si="52"/>
        <v>9.5</v>
      </c>
      <c r="P100" s="15">
        <f t="shared" ref="P100:P104" si="74">P101</f>
        <v>0</v>
      </c>
      <c r="Q100" s="16"/>
      <c r="R100" s="17"/>
    </row>
    <row r="101" spans="1:18" s="18" customFormat="1" ht="31.2" x14ac:dyDescent="0.3">
      <c r="A101" s="19" t="s">
        <v>123</v>
      </c>
      <c r="B101" s="19" t="s">
        <v>125</v>
      </c>
      <c r="C101" s="19" t="s">
        <v>127</v>
      </c>
      <c r="D101" s="19"/>
      <c r="E101" s="30"/>
      <c r="F101" s="20" t="s">
        <v>128</v>
      </c>
      <c r="G101" s="21">
        <f t="shared" si="68"/>
        <v>9.5</v>
      </c>
      <c r="H101" s="21">
        <f t="shared" si="69"/>
        <v>9.5</v>
      </c>
      <c r="I101" s="21">
        <f t="shared" si="70"/>
        <v>9.5</v>
      </c>
      <c r="J101" s="21">
        <f t="shared" si="71"/>
        <v>0</v>
      </c>
      <c r="K101" s="21">
        <f t="shared" si="72"/>
        <v>0</v>
      </c>
      <c r="L101" s="21">
        <f t="shared" si="73"/>
        <v>0</v>
      </c>
      <c r="M101" s="21">
        <f t="shared" si="50"/>
        <v>9.5</v>
      </c>
      <c r="N101" s="21">
        <f t="shared" si="51"/>
        <v>9.5</v>
      </c>
      <c r="O101" s="21">
        <f t="shared" si="52"/>
        <v>9.5</v>
      </c>
      <c r="P101" s="21">
        <f t="shared" si="74"/>
        <v>0</v>
      </c>
      <c r="Q101" s="22"/>
      <c r="R101" s="23"/>
    </row>
    <row r="102" spans="1:18" ht="31.2" x14ac:dyDescent="0.3">
      <c r="A102" s="24" t="s">
        <v>123</v>
      </c>
      <c r="B102" s="24" t="s">
        <v>125</v>
      </c>
      <c r="C102" s="24" t="s">
        <v>127</v>
      </c>
      <c r="D102" s="24" t="s">
        <v>48</v>
      </c>
      <c r="E102" s="28"/>
      <c r="F102" s="25" t="s">
        <v>49</v>
      </c>
      <c r="G102" s="10">
        <f t="shared" si="68"/>
        <v>9.5</v>
      </c>
      <c r="H102" s="10">
        <f t="shared" si="69"/>
        <v>9.5</v>
      </c>
      <c r="I102" s="10">
        <f t="shared" si="70"/>
        <v>9.5</v>
      </c>
      <c r="J102" s="10">
        <f t="shared" si="71"/>
        <v>0</v>
      </c>
      <c r="K102" s="10">
        <f t="shared" si="72"/>
        <v>0</v>
      </c>
      <c r="L102" s="10">
        <f t="shared" si="73"/>
        <v>0</v>
      </c>
      <c r="M102" s="10">
        <f t="shared" si="50"/>
        <v>9.5</v>
      </c>
      <c r="N102" s="10">
        <f t="shared" si="51"/>
        <v>9.5</v>
      </c>
      <c r="O102" s="10">
        <f t="shared" si="52"/>
        <v>9.5</v>
      </c>
      <c r="P102" s="10">
        <f t="shared" si="74"/>
        <v>0</v>
      </c>
      <c r="Q102" s="26"/>
      <c r="R102" s="27"/>
    </row>
    <row r="103" spans="1:18" x14ac:dyDescent="0.3">
      <c r="A103" s="24" t="s">
        <v>123</v>
      </c>
      <c r="B103" s="24" t="s">
        <v>125</v>
      </c>
      <c r="C103" s="24" t="s">
        <v>127</v>
      </c>
      <c r="D103" s="24" t="s">
        <v>50</v>
      </c>
      <c r="E103" s="28"/>
      <c r="F103" s="25" t="s">
        <v>51</v>
      </c>
      <c r="G103" s="10">
        <f t="shared" si="68"/>
        <v>9.5</v>
      </c>
      <c r="H103" s="10">
        <f t="shared" si="69"/>
        <v>9.5</v>
      </c>
      <c r="I103" s="10">
        <f t="shared" si="70"/>
        <v>9.5</v>
      </c>
      <c r="J103" s="10">
        <f t="shared" si="71"/>
        <v>0</v>
      </c>
      <c r="K103" s="10">
        <f t="shared" si="72"/>
        <v>0</v>
      </c>
      <c r="L103" s="10">
        <f t="shared" si="73"/>
        <v>0</v>
      </c>
      <c r="M103" s="10">
        <f t="shared" si="50"/>
        <v>9.5</v>
      </c>
      <c r="N103" s="10">
        <f t="shared" si="51"/>
        <v>9.5</v>
      </c>
      <c r="O103" s="10">
        <f t="shared" si="52"/>
        <v>9.5</v>
      </c>
      <c r="P103" s="10">
        <f t="shared" si="74"/>
        <v>0</v>
      </c>
      <c r="Q103" s="26"/>
      <c r="R103" s="27"/>
    </row>
    <row r="104" spans="1:18" ht="31.2" x14ac:dyDescent="0.3">
      <c r="A104" s="24" t="s">
        <v>123</v>
      </c>
      <c r="B104" s="24" t="s">
        <v>125</v>
      </c>
      <c r="C104" s="24" t="s">
        <v>127</v>
      </c>
      <c r="D104" s="24" t="s">
        <v>129</v>
      </c>
      <c r="E104" s="28"/>
      <c r="F104" s="25" t="s">
        <v>130</v>
      </c>
      <c r="G104" s="10">
        <f t="shared" si="68"/>
        <v>9.5</v>
      </c>
      <c r="H104" s="10">
        <f t="shared" si="69"/>
        <v>9.5</v>
      </c>
      <c r="I104" s="10">
        <f t="shared" si="70"/>
        <v>9.5</v>
      </c>
      <c r="J104" s="10">
        <f t="shared" si="71"/>
        <v>0</v>
      </c>
      <c r="K104" s="10">
        <f t="shared" si="72"/>
        <v>0</v>
      </c>
      <c r="L104" s="10">
        <f t="shared" si="73"/>
        <v>0</v>
      </c>
      <c r="M104" s="10">
        <f t="shared" si="50"/>
        <v>9.5</v>
      </c>
      <c r="N104" s="10">
        <f t="shared" si="51"/>
        <v>9.5</v>
      </c>
      <c r="O104" s="10">
        <f t="shared" si="52"/>
        <v>9.5</v>
      </c>
      <c r="P104" s="10">
        <f t="shared" si="74"/>
        <v>0</v>
      </c>
      <c r="Q104" s="26"/>
      <c r="R104" s="27"/>
    </row>
    <row r="105" spans="1:18" ht="31.2" x14ac:dyDescent="0.3">
      <c r="A105" s="24" t="s">
        <v>123</v>
      </c>
      <c r="B105" s="24" t="s">
        <v>125</v>
      </c>
      <c r="C105" s="24" t="s">
        <v>127</v>
      </c>
      <c r="D105" s="24" t="s">
        <v>129</v>
      </c>
      <c r="E105" s="24" t="s">
        <v>32</v>
      </c>
      <c r="F105" s="25" t="s">
        <v>33</v>
      </c>
      <c r="G105" s="10">
        <v>9.5</v>
      </c>
      <c r="H105" s="10">
        <v>9.5</v>
      </c>
      <c r="I105" s="10">
        <v>9.5</v>
      </c>
      <c r="J105" s="10"/>
      <c r="K105" s="10"/>
      <c r="L105" s="10"/>
      <c r="M105" s="10">
        <f t="shared" si="50"/>
        <v>9.5</v>
      </c>
      <c r="N105" s="10">
        <f t="shared" si="51"/>
        <v>9.5</v>
      </c>
      <c r="O105" s="10">
        <f t="shared" si="52"/>
        <v>9.5</v>
      </c>
      <c r="P105" s="10"/>
      <c r="Q105" s="26"/>
      <c r="R105" s="27"/>
    </row>
    <row r="106" spans="1:18" s="31" customFormat="1" ht="16.2" x14ac:dyDescent="0.35">
      <c r="A106" s="32" t="s">
        <v>123</v>
      </c>
      <c r="B106" s="32" t="s">
        <v>101</v>
      </c>
      <c r="C106" s="32"/>
      <c r="D106" s="32"/>
      <c r="E106" s="33"/>
      <c r="F106" s="14" t="s">
        <v>102</v>
      </c>
      <c r="G106" s="15">
        <f t="shared" ref="G106:L106" si="75">G120+G107</f>
        <v>209038.2</v>
      </c>
      <c r="H106" s="15">
        <f t="shared" si="75"/>
        <v>206278.3</v>
      </c>
      <c r="I106" s="15">
        <f t="shared" si="75"/>
        <v>206278.3</v>
      </c>
      <c r="J106" s="15">
        <f t="shared" si="75"/>
        <v>-3043.7</v>
      </c>
      <c r="K106" s="15">
        <f t="shared" si="75"/>
        <v>-3652.5</v>
      </c>
      <c r="L106" s="15">
        <f t="shared" si="75"/>
        <v>-3652.5</v>
      </c>
      <c r="M106" s="15">
        <f t="shared" si="50"/>
        <v>205994.5</v>
      </c>
      <c r="N106" s="15">
        <f t="shared" si="51"/>
        <v>202625.8</v>
      </c>
      <c r="O106" s="15">
        <f t="shared" si="52"/>
        <v>202625.8</v>
      </c>
      <c r="P106" s="15">
        <f>P120+P107</f>
        <v>0</v>
      </c>
      <c r="Q106" s="16"/>
      <c r="R106" s="17"/>
    </row>
    <row r="107" spans="1:18" s="18" customFormat="1" x14ac:dyDescent="0.3">
      <c r="A107" s="19" t="s">
        <v>123</v>
      </c>
      <c r="B107" s="19" t="s">
        <v>101</v>
      </c>
      <c r="C107" s="19" t="s">
        <v>131</v>
      </c>
      <c r="D107" s="19"/>
      <c r="E107" s="30"/>
      <c r="F107" s="20" t="s">
        <v>132</v>
      </c>
      <c r="G107" s="21">
        <f t="shared" ref="G107:G109" si="76">G108</f>
        <v>71743.5</v>
      </c>
      <c r="H107" s="21">
        <f t="shared" ref="H107:H109" si="77">H108</f>
        <v>71354.799999999988</v>
      </c>
      <c r="I107" s="21">
        <f t="shared" ref="I107:I109" si="78">I108</f>
        <v>71354.799999999988</v>
      </c>
      <c r="J107" s="21">
        <f t="shared" ref="J107:J109" si="79">J108</f>
        <v>0</v>
      </c>
      <c r="K107" s="21">
        <f t="shared" ref="K107:K109" si="80">K108</f>
        <v>0</v>
      </c>
      <c r="L107" s="21">
        <f t="shared" ref="L107:L109" si="81">L108</f>
        <v>0</v>
      </c>
      <c r="M107" s="21">
        <f t="shared" si="50"/>
        <v>71743.5</v>
      </c>
      <c r="N107" s="21">
        <f t="shared" si="51"/>
        <v>71354.799999999988</v>
      </c>
      <c r="O107" s="21">
        <f t="shared" si="52"/>
        <v>71354.799999999988</v>
      </c>
      <c r="P107" s="21">
        <f t="shared" ref="P107:P109" si="82">P108</f>
        <v>0</v>
      </c>
      <c r="Q107" s="22"/>
      <c r="R107" s="23"/>
    </row>
    <row r="108" spans="1:18" s="18" customFormat="1" ht="31.2" x14ac:dyDescent="0.3">
      <c r="A108" s="24" t="s">
        <v>123</v>
      </c>
      <c r="B108" s="24" t="s">
        <v>101</v>
      </c>
      <c r="C108" s="24" t="s">
        <v>131</v>
      </c>
      <c r="D108" s="24" t="s">
        <v>133</v>
      </c>
      <c r="E108" s="28"/>
      <c r="F108" s="25" t="s">
        <v>134</v>
      </c>
      <c r="G108" s="10">
        <f t="shared" si="76"/>
        <v>71743.5</v>
      </c>
      <c r="H108" s="10">
        <f t="shared" si="77"/>
        <v>71354.799999999988</v>
      </c>
      <c r="I108" s="10">
        <f t="shared" si="78"/>
        <v>71354.799999999988</v>
      </c>
      <c r="J108" s="10">
        <f t="shared" si="79"/>
        <v>0</v>
      </c>
      <c r="K108" s="10">
        <f t="shared" si="80"/>
        <v>0</v>
      </c>
      <c r="L108" s="10">
        <f t="shared" si="81"/>
        <v>0</v>
      </c>
      <c r="M108" s="10">
        <f t="shared" si="50"/>
        <v>71743.5</v>
      </c>
      <c r="N108" s="10">
        <f t="shared" si="51"/>
        <v>71354.799999999988</v>
      </c>
      <c r="O108" s="10">
        <f t="shared" si="52"/>
        <v>71354.799999999988</v>
      </c>
      <c r="P108" s="10">
        <f t="shared" si="82"/>
        <v>0</v>
      </c>
      <c r="Q108" s="26"/>
      <c r="R108" s="27"/>
    </row>
    <row r="109" spans="1:18" s="18" customFormat="1" x14ac:dyDescent="0.3">
      <c r="A109" s="24" t="s">
        <v>123</v>
      </c>
      <c r="B109" s="24" t="s">
        <v>101</v>
      </c>
      <c r="C109" s="24" t="s">
        <v>131</v>
      </c>
      <c r="D109" s="24" t="s">
        <v>135</v>
      </c>
      <c r="E109" s="28"/>
      <c r="F109" s="25" t="s">
        <v>27</v>
      </c>
      <c r="G109" s="10">
        <f t="shared" si="76"/>
        <v>71743.5</v>
      </c>
      <c r="H109" s="10">
        <f t="shared" si="77"/>
        <v>71354.799999999988</v>
      </c>
      <c r="I109" s="10">
        <f t="shared" si="78"/>
        <v>71354.799999999988</v>
      </c>
      <c r="J109" s="10">
        <f t="shared" si="79"/>
        <v>0</v>
      </c>
      <c r="K109" s="10">
        <f t="shared" si="80"/>
        <v>0</v>
      </c>
      <c r="L109" s="10">
        <f t="shared" si="81"/>
        <v>0</v>
      </c>
      <c r="M109" s="10">
        <f t="shared" si="50"/>
        <v>71743.5</v>
      </c>
      <c r="N109" s="10">
        <f t="shared" si="51"/>
        <v>71354.799999999988</v>
      </c>
      <c r="O109" s="10">
        <f t="shared" si="52"/>
        <v>71354.799999999988</v>
      </c>
      <c r="P109" s="10">
        <f t="shared" si="82"/>
        <v>0</v>
      </c>
      <c r="Q109" s="26"/>
      <c r="R109" s="27"/>
    </row>
    <row r="110" spans="1:18" s="18" customFormat="1" ht="31.2" x14ac:dyDescent="0.3">
      <c r="A110" s="24" t="s">
        <v>123</v>
      </c>
      <c r="B110" s="24" t="s">
        <v>101</v>
      </c>
      <c r="C110" s="24" t="s">
        <v>131</v>
      </c>
      <c r="D110" s="24" t="s">
        <v>136</v>
      </c>
      <c r="E110" s="28"/>
      <c r="F110" s="25" t="s">
        <v>137</v>
      </c>
      <c r="G110" s="10">
        <f>G111+G117</f>
        <v>71743.5</v>
      </c>
      <c r="H110" s="10">
        <f>H111+H117</f>
        <v>71354.799999999988</v>
      </c>
      <c r="I110" s="10">
        <f>I111+I117</f>
        <v>71354.799999999988</v>
      </c>
      <c r="J110" s="10">
        <f>J111+J117+J115</f>
        <v>0</v>
      </c>
      <c r="K110" s="10">
        <f>K111+K117+K115</f>
        <v>0</v>
      </c>
      <c r="L110" s="10">
        <f>L111+L117+L115</f>
        <v>0</v>
      </c>
      <c r="M110" s="10">
        <f t="shared" si="50"/>
        <v>71743.5</v>
      </c>
      <c r="N110" s="10">
        <f t="shared" si="51"/>
        <v>71354.799999999988</v>
      </c>
      <c r="O110" s="10">
        <f t="shared" si="52"/>
        <v>71354.799999999988</v>
      </c>
      <c r="P110" s="10">
        <f>P111+P117+P115</f>
        <v>0</v>
      </c>
      <c r="Q110" s="26"/>
      <c r="R110" s="27"/>
    </row>
    <row r="111" spans="1:18" s="18" customFormat="1" ht="46.8" x14ac:dyDescent="0.3">
      <c r="A111" s="24" t="s">
        <v>123</v>
      </c>
      <c r="B111" s="24" t="s">
        <v>101</v>
      </c>
      <c r="C111" s="24" t="s">
        <v>131</v>
      </c>
      <c r="D111" s="24" t="s">
        <v>138</v>
      </c>
      <c r="E111" s="28"/>
      <c r="F111" s="25" t="s">
        <v>47</v>
      </c>
      <c r="G111" s="10">
        <f t="shared" ref="G111:L111" si="83">G112+G113+G114</f>
        <v>39972.400000000001</v>
      </c>
      <c r="H111" s="10">
        <f t="shared" si="83"/>
        <v>39583.699999999997</v>
      </c>
      <c r="I111" s="10">
        <f t="shared" si="83"/>
        <v>39583.699999999997</v>
      </c>
      <c r="J111" s="10">
        <f t="shared" si="83"/>
        <v>-1400</v>
      </c>
      <c r="K111" s="10">
        <f t="shared" si="83"/>
        <v>0</v>
      </c>
      <c r="L111" s="10">
        <f t="shared" si="83"/>
        <v>0</v>
      </c>
      <c r="M111" s="10">
        <f t="shared" si="50"/>
        <v>38572.400000000001</v>
      </c>
      <c r="N111" s="10">
        <f t="shared" si="51"/>
        <v>39583.699999999997</v>
      </c>
      <c r="O111" s="10">
        <f t="shared" si="52"/>
        <v>39583.699999999997</v>
      </c>
      <c r="P111" s="10">
        <f>P112+P113+P114</f>
        <v>0</v>
      </c>
      <c r="Q111" s="26"/>
      <c r="R111" s="27"/>
    </row>
    <row r="112" spans="1:18" s="18" customFormat="1" ht="78" x14ac:dyDescent="0.3">
      <c r="A112" s="24" t="s">
        <v>123</v>
      </c>
      <c r="B112" s="24" t="s">
        <v>101</v>
      </c>
      <c r="C112" s="24" t="s">
        <v>131</v>
      </c>
      <c r="D112" s="24" t="s">
        <v>138</v>
      </c>
      <c r="E112" s="24" t="s">
        <v>44</v>
      </c>
      <c r="F112" s="25" t="s">
        <v>45</v>
      </c>
      <c r="G112" s="10">
        <v>32891.9</v>
      </c>
      <c r="H112" s="10">
        <v>33903.1</v>
      </c>
      <c r="I112" s="10">
        <v>33903.1</v>
      </c>
      <c r="J112" s="10"/>
      <c r="K112" s="10"/>
      <c r="L112" s="10"/>
      <c r="M112" s="10">
        <f t="shared" si="50"/>
        <v>32891.9</v>
      </c>
      <c r="N112" s="10">
        <f t="shared" si="51"/>
        <v>33903.1</v>
      </c>
      <c r="O112" s="10">
        <f t="shared" si="52"/>
        <v>33903.1</v>
      </c>
      <c r="P112" s="10"/>
      <c r="Q112" s="26"/>
      <c r="R112" s="27"/>
    </row>
    <row r="113" spans="1:18" s="18" customFormat="1" ht="31.2" x14ac:dyDescent="0.3">
      <c r="A113" s="24" t="s">
        <v>123</v>
      </c>
      <c r="B113" s="24" t="s">
        <v>101</v>
      </c>
      <c r="C113" s="24" t="s">
        <v>131</v>
      </c>
      <c r="D113" s="24" t="s">
        <v>138</v>
      </c>
      <c r="E113" s="24" t="s">
        <v>32</v>
      </c>
      <c r="F113" s="25" t="s">
        <v>33</v>
      </c>
      <c r="G113" s="10">
        <v>5708.5</v>
      </c>
      <c r="H113" s="10">
        <v>4347.8999999999996</v>
      </c>
      <c r="I113" s="10">
        <v>4387.5</v>
      </c>
      <c r="J113" s="34">
        <v>-1400</v>
      </c>
      <c r="K113" s="10"/>
      <c r="L113" s="10"/>
      <c r="M113" s="10">
        <f t="shared" si="50"/>
        <v>4308.5</v>
      </c>
      <c r="N113" s="10">
        <f t="shared" si="51"/>
        <v>4347.8999999999996</v>
      </c>
      <c r="O113" s="10">
        <f t="shared" si="52"/>
        <v>4387.5</v>
      </c>
      <c r="P113" s="10"/>
      <c r="Q113" s="26"/>
      <c r="R113" s="27">
        <v>42</v>
      </c>
    </row>
    <row r="114" spans="1:18" s="18" customFormat="1" x14ac:dyDescent="0.3">
      <c r="A114" s="24" t="s">
        <v>123</v>
      </c>
      <c r="B114" s="24" t="s">
        <v>101</v>
      </c>
      <c r="C114" s="24" t="s">
        <v>131</v>
      </c>
      <c r="D114" s="24" t="s">
        <v>138</v>
      </c>
      <c r="E114" s="24" t="s">
        <v>34</v>
      </c>
      <c r="F114" s="25" t="s">
        <v>35</v>
      </c>
      <c r="G114" s="10">
        <v>1372</v>
      </c>
      <c r="H114" s="10">
        <v>1332.7</v>
      </c>
      <c r="I114" s="10">
        <v>1293.0999999999999</v>
      </c>
      <c r="J114" s="10"/>
      <c r="K114" s="10"/>
      <c r="L114" s="10"/>
      <c r="M114" s="10">
        <f t="shared" si="50"/>
        <v>1372</v>
      </c>
      <c r="N114" s="10">
        <f t="shared" si="51"/>
        <v>1332.7</v>
      </c>
      <c r="O114" s="10">
        <f t="shared" si="52"/>
        <v>1293.0999999999999</v>
      </c>
      <c r="P114" s="10"/>
      <c r="Q114" s="26"/>
      <c r="R114" s="27"/>
    </row>
    <row r="115" spans="1:18" s="18" customFormat="1" ht="62.4" x14ac:dyDescent="0.3">
      <c r="A115" s="24" t="s">
        <v>123</v>
      </c>
      <c r="B115" s="24" t="s">
        <v>101</v>
      </c>
      <c r="C115" s="24" t="s">
        <v>131</v>
      </c>
      <c r="D115" s="24" t="s">
        <v>139</v>
      </c>
      <c r="E115" s="24"/>
      <c r="F115" s="25" t="s">
        <v>140</v>
      </c>
      <c r="G115" s="10"/>
      <c r="H115" s="10"/>
      <c r="I115" s="10"/>
      <c r="J115" s="10">
        <f>J116</f>
        <v>1400</v>
      </c>
      <c r="K115" s="10">
        <f>K116</f>
        <v>0</v>
      </c>
      <c r="L115" s="10">
        <f>L116</f>
        <v>0</v>
      </c>
      <c r="M115" s="10">
        <f t="shared" si="50"/>
        <v>1400</v>
      </c>
      <c r="N115" s="10">
        <f t="shared" si="51"/>
        <v>0</v>
      </c>
      <c r="O115" s="10">
        <f t="shared" si="52"/>
        <v>0</v>
      </c>
      <c r="P115" s="10">
        <f>P116</f>
        <v>0</v>
      </c>
      <c r="Q115" s="26"/>
      <c r="R115" s="27"/>
    </row>
    <row r="116" spans="1:18" s="18" customFormat="1" ht="31.2" x14ac:dyDescent="0.3">
      <c r="A116" s="24" t="s">
        <v>123</v>
      </c>
      <c r="B116" s="24" t="s">
        <v>101</v>
      </c>
      <c r="C116" s="24" t="s">
        <v>131</v>
      </c>
      <c r="D116" s="24" t="s">
        <v>139</v>
      </c>
      <c r="E116" s="24" t="s">
        <v>32</v>
      </c>
      <c r="F116" s="25" t="s">
        <v>33</v>
      </c>
      <c r="G116" s="10"/>
      <c r="H116" s="10"/>
      <c r="I116" s="10"/>
      <c r="J116" s="10">
        <v>1400</v>
      </c>
      <c r="K116" s="10"/>
      <c r="L116" s="10"/>
      <c r="M116" s="10">
        <f t="shared" si="50"/>
        <v>1400</v>
      </c>
      <c r="N116" s="10">
        <f t="shared" si="51"/>
        <v>0</v>
      </c>
      <c r="O116" s="10">
        <f t="shared" si="52"/>
        <v>0</v>
      </c>
      <c r="P116" s="10"/>
      <c r="Q116" s="26"/>
      <c r="R116" s="27">
        <v>43</v>
      </c>
    </row>
    <row r="117" spans="1:18" s="18" customFormat="1" ht="46.8" x14ac:dyDescent="0.3">
      <c r="A117" s="24" t="s">
        <v>123</v>
      </c>
      <c r="B117" s="24" t="s">
        <v>101</v>
      </c>
      <c r="C117" s="24" t="s">
        <v>131</v>
      </c>
      <c r="D117" s="24" t="s">
        <v>141</v>
      </c>
      <c r="E117" s="28"/>
      <c r="F117" s="25" t="s">
        <v>142</v>
      </c>
      <c r="G117" s="10">
        <f t="shared" ref="G117:L117" si="84">G118+G119</f>
        <v>31771.100000000002</v>
      </c>
      <c r="H117" s="10">
        <f t="shared" si="84"/>
        <v>31771.1</v>
      </c>
      <c r="I117" s="10">
        <f t="shared" si="84"/>
        <v>31771.1</v>
      </c>
      <c r="J117" s="10">
        <f t="shared" si="84"/>
        <v>0</v>
      </c>
      <c r="K117" s="10">
        <f t="shared" si="84"/>
        <v>0</v>
      </c>
      <c r="L117" s="10">
        <f t="shared" si="84"/>
        <v>0</v>
      </c>
      <c r="M117" s="10">
        <f t="shared" si="50"/>
        <v>31771.100000000002</v>
      </c>
      <c r="N117" s="10">
        <f t="shared" si="51"/>
        <v>31771.1</v>
      </c>
      <c r="O117" s="10">
        <f t="shared" si="52"/>
        <v>31771.1</v>
      </c>
      <c r="P117" s="10">
        <f>P118+P119</f>
        <v>0</v>
      </c>
      <c r="Q117" s="26"/>
      <c r="R117" s="27"/>
    </row>
    <row r="118" spans="1:18" s="18" customFormat="1" ht="78" x14ac:dyDescent="0.3">
      <c r="A118" s="24" t="s">
        <v>123</v>
      </c>
      <c r="B118" s="24" t="s">
        <v>101</v>
      </c>
      <c r="C118" s="24" t="s">
        <v>131</v>
      </c>
      <c r="D118" s="24" t="s">
        <v>141</v>
      </c>
      <c r="E118" s="24" t="s">
        <v>44</v>
      </c>
      <c r="F118" s="25" t="s">
        <v>45</v>
      </c>
      <c r="G118" s="10">
        <v>8871.7000000000007</v>
      </c>
      <c r="H118" s="10">
        <v>9144.5</v>
      </c>
      <c r="I118" s="10">
        <v>9144.5</v>
      </c>
      <c r="J118" s="10"/>
      <c r="K118" s="10"/>
      <c r="L118" s="10"/>
      <c r="M118" s="10">
        <f t="shared" si="50"/>
        <v>8871.7000000000007</v>
      </c>
      <c r="N118" s="10">
        <f t="shared" si="51"/>
        <v>9144.5</v>
      </c>
      <c r="O118" s="10">
        <f t="shared" si="52"/>
        <v>9144.5</v>
      </c>
      <c r="P118" s="10"/>
      <c r="Q118" s="26"/>
      <c r="R118" s="27"/>
    </row>
    <row r="119" spans="1:18" s="18" customFormat="1" ht="31.2" x14ac:dyDescent="0.3">
      <c r="A119" s="24" t="s">
        <v>123</v>
      </c>
      <c r="B119" s="24" t="s">
        <v>101</v>
      </c>
      <c r="C119" s="24" t="s">
        <v>131</v>
      </c>
      <c r="D119" s="24" t="s">
        <v>141</v>
      </c>
      <c r="E119" s="24" t="s">
        <v>32</v>
      </c>
      <c r="F119" s="25" t="s">
        <v>33</v>
      </c>
      <c r="G119" s="10">
        <v>22899.4</v>
      </c>
      <c r="H119" s="10">
        <v>22626.6</v>
      </c>
      <c r="I119" s="10">
        <v>22626.6</v>
      </c>
      <c r="J119" s="10"/>
      <c r="K119" s="10"/>
      <c r="L119" s="10"/>
      <c r="M119" s="10">
        <f t="shared" si="50"/>
        <v>22899.4</v>
      </c>
      <c r="N119" s="10">
        <f t="shared" si="51"/>
        <v>22626.6</v>
      </c>
      <c r="O119" s="10">
        <f t="shared" si="52"/>
        <v>22626.6</v>
      </c>
      <c r="P119" s="10"/>
      <c r="Q119" s="26"/>
      <c r="R119" s="27"/>
    </row>
    <row r="120" spans="1:18" s="18" customFormat="1" x14ac:dyDescent="0.3">
      <c r="A120" s="19" t="s">
        <v>123</v>
      </c>
      <c r="B120" s="19" t="s">
        <v>101</v>
      </c>
      <c r="C120" s="19" t="s">
        <v>143</v>
      </c>
      <c r="D120" s="19"/>
      <c r="E120" s="30"/>
      <c r="F120" s="20" t="s">
        <v>144</v>
      </c>
      <c r="G120" s="21">
        <f t="shared" ref="G120:G122" si="85">G121</f>
        <v>137294.70000000001</v>
      </c>
      <c r="H120" s="21">
        <f t="shared" ref="H120:H122" si="86">H121</f>
        <v>134923.5</v>
      </c>
      <c r="I120" s="21">
        <f t="shared" ref="I120:I122" si="87">I121</f>
        <v>134923.5</v>
      </c>
      <c r="J120" s="21">
        <f t="shared" ref="J120:J122" si="88">J121</f>
        <v>-3043.7</v>
      </c>
      <c r="K120" s="21">
        <f t="shared" ref="K120:K122" si="89">K121</f>
        <v>-3652.5</v>
      </c>
      <c r="L120" s="21">
        <f t="shared" ref="L120:L122" si="90">L121</f>
        <v>-3652.5</v>
      </c>
      <c r="M120" s="21">
        <f t="shared" si="50"/>
        <v>134251</v>
      </c>
      <c r="N120" s="21">
        <f t="shared" si="51"/>
        <v>131271</v>
      </c>
      <c r="O120" s="21">
        <f t="shared" si="52"/>
        <v>131271</v>
      </c>
      <c r="P120" s="21">
        <f t="shared" ref="P120:P122" si="91">P121</f>
        <v>0</v>
      </c>
      <c r="Q120" s="22"/>
      <c r="R120" s="23"/>
    </row>
    <row r="121" spans="1:18" ht="31.2" x14ac:dyDescent="0.3">
      <c r="A121" s="24" t="s">
        <v>123</v>
      </c>
      <c r="B121" s="24" t="s">
        <v>101</v>
      </c>
      <c r="C121" s="24" t="s">
        <v>143</v>
      </c>
      <c r="D121" s="24" t="s">
        <v>133</v>
      </c>
      <c r="E121" s="28"/>
      <c r="F121" s="25" t="s">
        <v>134</v>
      </c>
      <c r="G121" s="10">
        <f t="shared" si="85"/>
        <v>137294.70000000001</v>
      </c>
      <c r="H121" s="10">
        <f t="shared" si="86"/>
        <v>134923.5</v>
      </c>
      <c r="I121" s="10">
        <f t="shared" si="87"/>
        <v>134923.5</v>
      </c>
      <c r="J121" s="10">
        <f t="shared" si="88"/>
        <v>-3043.7</v>
      </c>
      <c r="K121" s="10">
        <f t="shared" si="89"/>
        <v>-3652.5</v>
      </c>
      <c r="L121" s="10">
        <f t="shared" si="90"/>
        <v>-3652.5</v>
      </c>
      <c r="M121" s="10">
        <f t="shared" si="50"/>
        <v>134251</v>
      </c>
      <c r="N121" s="10">
        <f t="shared" si="51"/>
        <v>131271</v>
      </c>
      <c r="O121" s="10">
        <f t="shared" si="52"/>
        <v>131271</v>
      </c>
      <c r="P121" s="10">
        <f t="shared" si="91"/>
        <v>0</v>
      </c>
      <c r="Q121" s="26"/>
      <c r="R121" s="27"/>
    </row>
    <row r="122" spans="1:18" x14ac:dyDescent="0.3">
      <c r="A122" s="24" t="s">
        <v>123</v>
      </c>
      <c r="B122" s="24" t="s">
        <v>101</v>
      </c>
      <c r="C122" s="24" t="s">
        <v>143</v>
      </c>
      <c r="D122" s="24" t="s">
        <v>135</v>
      </c>
      <c r="E122" s="28"/>
      <c r="F122" s="25" t="s">
        <v>27</v>
      </c>
      <c r="G122" s="10">
        <f t="shared" si="85"/>
        <v>137294.70000000001</v>
      </c>
      <c r="H122" s="10">
        <f t="shared" si="86"/>
        <v>134923.5</v>
      </c>
      <c r="I122" s="10">
        <f t="shared" si="87"/>
        <v>134923.5</v>
      </c>
      <c r="J122" s="10">
        <f t="shared" si="88"/>
        <v>-3043.7</v>
      </c>
      <c r="K122" s="10">
        <f t="shared" si="89"/>
        <v>-3652.5</v>
      </c>
      <c r="L122" s="10">
        <f t="shared" si="90"/>
        <v>-3652.5</v>
      </c>
      <c r="M122" s="10">
        <f t="shared" si="50"/>
        <v>134251</v>
      </c>
      <c r="N122" s="10">
        <f t="shared" si="51"/>
        <v>131271</v>
      </c>
      <c r="O122" s="10">
        <f t="shared" si="52"/>
        <v>131271</v>
      </c>
      <c r="P122" s="10">
        <f t="shared" si="91"/>
        <v>0</v>
      </c>
      <c r="Q122" s="26"/>
      <c r="R122" s="27"/>
    </row>
    <row r="123" spans="1:18" ht="31.2" x14ac:dyDescent="0.3">
      <c r="A123" s="24" t="s">
        <v>123</v>
      </c>
      <c r="B123" s="24" t="s">
        <v>101</v>
      </c>
      <c r="C123" s="24" t="s">
        <v>143</v>
      </c>
      <c r="D123" s="24" t="s">
        <v>145</v>
      </c>
      <c r="E123" s="28"/>
      <c r="F123" s="25" t="s">
        <v>146</v>
      </c>
      <c r="G123" s="10">
        <f t="shared" ref="G123:L123" si="92">G124+G128</f>
        <v>137294.70000000001</v>
      </c>
      <c r="H123" s="10">
        <f t="shared" si="92"/>
        <v>134923.5</v>
      </c>
      <c r="I123" s="10">
        <f t="shared" si="92"/>
        <v>134923.5</v>
      </c>
      <c r="J123" s="10">
        <f t="shared" si="92"/>
        <v>-3043.7</v>
      </c>
      <c r="K123" s="10">
        <f t="shared" si="92"/>
        <v>-3652.5</v>
      </c>
      <c r="L123" s="10">
        <f t="shared" si="92"/>
        <v>-3652.5</v>
      </c>
      <c r="M123" s="10">
        <f t="shared" si="50"/>
        <v>134251</v>
      </c>
      <c r="N123" s="10">
        <f t="shared" si="51"/>
        <v>131271</v>
      </c>
      <c r="O123" s="10">
        <f t="shared" si="52"/>
        <v>131271</v>
      </c>
      <c r="P123" s="10">
        <f>P124+P128</f>
        <v>0</v>
      </c>
      <c r="Q123" s="26"/>
      <c r="R123" s="27"/>
    </row>
    <row r="124" spans="1:18" ht="46.8" x14ac:dyDescent="0.3">
      <c r="A124" s="24" t="s">
        <v>123</v>
      </c>
      <c r="B124" s="24" t="s">
        <v>101</v>
      </c>
      <c r="C124" s="24" t="s">
        <v>143</v>
      </c>
      <c r="D124" s="24" t="s">
        <v>147</v>
      </c>
      <c r="E124" s="28"/>
      <c r="F124" s="25" t="s">
        <v>47</v>
      </c>
      <c r="G124" s="10">
        <f t="shared" ref="G124:L124" si="93">G125+G126+G127</f>
        <v>79399.199999999997</v>
      </c>
      <c r="H124" s="10">
        <f t="shared" si="93"/>
        <v>76871</v>
      </c>
      <c r="I124" s="10">
        <f t="shared" si="93"/>
        <v>76871</v>
      </c>
      <c r="J124" s="10">
        <f t="shared" si="93"/>
        <v>0</v>
      </c>
      <c r="K124" s="10">
        <f t="shared" si="93"/>
        <v>0</v>
      </c>
      <c r="L124" s="10">
        <f t="shared" si="93"/>
        <v>0</v>
      </c>
      <c r="M124" s="10">
        <f t="shared" si="50"/>
        <v>79399.199999999997</v>
      </c>
      <c r="N124" s="10">
        <f t="shared" si="51"/>
        <v>76871</v>
      </c>
      <c r="O124" s="10">
        <f t="shared" si="52"/>
        <v>76871</v>
      </c>
      <c r="P124" s="10">
        <f>P125+P126+P127</f>
        <v>0</v>
      </c>
      <c r="Q124" s="26"/>
      <c r="R124" s="27"/>
    </row>
    <row r="125" spans="1:18" ht="78" x14ac:dyDescent="0.3">
      <c r="A125" s="24" t="s">
        <v>123</v>
      </c>
      <c r="B125" s="24" t="s">
        <v>101</v>
      </c>
      <c r="C125" s="24" t="s">
        <v>143</v>
      </c>
      <c r="D125" s="24" t="s">
        <v>147</v>
      </c>
      <c r="E125" s="24" t="s">
        <v>44</v>
      </c>
      <c r="F125" s="25" t="s">
        <v>45</v>
      </c>
      <c r="G125" s="10">
        <v>64129.7</v>
      </c>
      <c r="H125" s="10">
        <v>66101.5</v>
      </c>
      <c r="I125" s="10">
        <v>66101.5</v>
      </c>
      <c r="J125" s="10"/>
      <c r="K125" s="10"/>
      <c r="L125" s="10"/>
      <c r="M125" s="10">
        <f t="shared" si="50"/>
        <v>64129.7</v>
      </c>
      <c r="N125" s="10">
        <f t="shared" si="51"/>
        <v>66101.5</v>
      </c>
      <c r="O125" s="10">
        <f t="shared" si="52"/>
        <v>66101.5</v>
      </c>
      <c r="P125" s="10"/>
      <c r="Q125" s="26"/>
      <c r="R125" s="27"/>
    </row>
    <row r="126" spans="1:18" ht="31.2" x14ac:dyDescent="0.3">
      <c r="A126" s="24" t="s">
        <v>123</v>
      </c>
      <c r="B126" s="24" t="s">
        <v>101</v>
      </c>
      <c r="C126" s="24" t="s">
        <v>143</v>
      </c>
      <c r="D126" s="24" t="s">
        <v>147</v>
      </c>
      <c r="E126" s="24" t="s">
        <v>32</v>
      </c>
      <c r="F126" s="25" t="s">
        <v>33</v>
      </c>
      <c r="G126" s="10">
        <v>14913.199999999999</v>
      </c>
      <c r="H126" s="10">
        <v>10450.199999999999</v>
      </c>
      <c r="I126" s="10">
        <v>10460.199999999999</v>
      </c>
      <c r="J126" s="10"/>
      <c r="K126" s="10"/>
      <c r="L126" s="10"/>
      <c r="M126" s="10">
        <f t="shared" si="50"/>
        <v>14913.199999999999</v>
      </c>
      <c r="N126" s="10">
        <f t="shared" si="51"/>
        <v>10450.199999999999</v>
      </c>
      <c r="O126" s="10">
        <f t="shared" si="52"/>
        <v>10460.199999999999</v>
      </c>
      <c r="P126" s="10"/>
      <c r="Q126" s="26"/>
      <c r="R126" s="27"/>
    </row>
    <row r="127" spans="1:18" x14ac:dyDescent="0.3">
      <c r="A127" s="24" t="s">
        <v>123</v>
      </c>
      <c r="B127" s="24" t="s">
        <v>101</v>
      </c>
      <c r="C127" s="24" t="s">
        <v>143</v>
      </c>
      <c r="D127" s="24" t="s">
        <v>147</v>
      </c>
      <c r="E127" s="24" t="s">
        <v>34</v>
      </c>
      <c r="F127" s="25" t="s">
        <v>35</v>
      </c>
      <c r="G127" s="10">
        <v>356.3</v>
      </c>
      <c r="H127" s="10">
        <v>319.29999999999995</v>
      </c>
      <c r="I127" s="10">
        <v>309.3</v>
      </c>
      <c r="J127" s="10"/>
      <c r="K127" s="10"/>
      <c r="L127" s="10"/>
      <c r="M127" s="10">
        <f t="shared" si="50"/>
        <v>356.3</v>
      </c>
      <c r="N127" s="10">
        <f t="shared" si="51"/>
        <v>319.29999999999995</v>
      </c>
      <c r="O127" s="10">
        <f t="shared" si="52"/>
        <v>309.3</v>
      </c>
      <c r="P127" s="10"/>
      <c r="Q127" s="26"/>
      <c r="R127" s="27"/>
    </row>
    <row r="128" spans="1:18" ht="31.2" x14ac:dyDescent="0.3">
      <c r="A128" s="24" t="s">
        <v>123</v>
      </c>
      <c r="B128" s="24" t="s">
        <v>101</v>
      </c>
      <c r="C128" s="24" t="s">
        <v>143</v>
      </c>
      <c r="D128" s="24" t="s">
        <v>148</v>
      </c>
      <c r="E128" s="28"/>
      <c r="F128" s="25" t="s">
        <v>149</v>
      </c>
      <c r="G128" s="10">
        <f t="shared" ref="G128:L128" si="94">G129</f>
        <v>57895.5</v>
      </c>
      <c r="H128" s="10">
        <f t="shared" si="94"/>
        <v>58052.5</v>
      </c>
      <c r="I128" s="10">
        <f t="shared" si="94"/>
        <v>58052.5</v>
      </c>
      <c r="J128" s="10">
        <f t="shared" si="94"/>
        <v>-3043.7</v>
      </c>
      <c r="K128" s="10">
        <f t="shared" si="94"/>
        <v>-3652.5</v>
      </c>
      <c r="L128" s="10">
        <f t="shared" si="94"/>
        <v>-3652.5</v>
      </c>
      <c r="M128" s="10">
        <f t="shared" si="50"/>
        <v>54851.8</v>
      </c>
      <c r="N128" s="10">
        <f t="shared" si="51"/>
        <v>54400</v>
      </c>
      <c r="O128" s="10">
        <f t="shared" si="52"/>
        <v>54400</v>
      </c>
      <c r="P128" s="10">
        <f>P129</f>
        <v>0</v>
      </c>
      <c r="Q128" s="26"/>
      <c r="R128" s="27"/>
    </row>
    <row r="129" spans="1:18" ht="31.2" x14ac:dyDescent="0.3">
      <c r="A129" s="24" t="s">
        <v>123</v>
      </c>
      <c r="B129" s="24" t="s">
        <v>101</v>
      </c>
      <c r="C129" s="24" t="s">
        <v>143</v>
      </c>
      <c r="D129" s="24" t="s">
        <v>148</v>
      </c>
      <c r="E129" s="24" t="s">
        <v>32</v>
      </c>
      <c r="F129" s="25" t="s">
        <v>33</v>
      </c>
      <c r="G129" s="10">
        <v>57895.5</v>
      </c>
      <c r="H129" s="10">
        <v>58052.5</v>
      </c>
      <c r="I129" s="10">
        <v>58052.5</v>
      </c>
      <c r="J129" s="10">
        <v>-3043.7</v>
      </c>
      <c r="K129" s="10">
        <v>-3652.5</v>
      </c>
      <c r="L129" s="10">
        <v>-3652.5</v>
      </c>
      <c r="M129" s="10">
        <f t="shared" si="50"/>
        <v>54851.8</v>
      </c>
      <c r="N129" s="10">
        <f t="shared" si="51"/>
        <v>54400</v>
      </c>
      <c r="O129" s="10">
        <f t="shared" si="52"/>
        <v>54400</v>
      </c>
      <c r="P129" s="10"/>
      <c r="Q129" s="26"/>
      <c r="R129" s="27">
        <v>90</v>
      </c>
    </row>
    <row r="130" spans="1:18" s="12" customFormat="1" x14ac:dyDescent="0.3">
      <c r="A130" s="13" t="s">
        <v>123</v>
      </c>
      <c r="B130" s="13" t="s">
        <v>131</v>
      </c>
      <c r="C130" s="13"/>
      <c r="D130" s="13"/>
      <c r="E130" s="29"/>
      <c r="F130" s="14" t="s">
        <v>150</v>
      </c>
      <c r="G130" s="15">
        <f t="shared" ref="G130:L130" si="95">G131+G149</f>
        <v>339017.6</v>
      </c>
      <c r="H130" s="15">
        <f t="shared" si="95"/>
        <v>245580.69999999998</v>
      </c>
      <c r="I130" s="15">
        <f t="shared" si="95"/>
        <v>140615.90000000002</v>
      </c>
      <c r="J130" s="15">
        <f t="shared" si="95"/>
        <v>0</v>
      </c>
      <c r="K130" s="15">
        <f t="shared" si="95"/>
        <v>0</v>
      </c>
      <c r="L130" s="15">
        <f t="shared" si="95"/>
        <v>0</v>
      </c>
      <c r="M130" s="15">
        <f t="shared" si="50"/>
        <v>339017.6</v>
      </c>
      <c r="N130" s="15">
        <f t="shared" si="51"/>
        <v>245580.69999999998</v>
      </c>
      <c r="O130" s="15">
        <f t="shared" si="52"/>
        <v>140615.90000000002</v>
      </c>
      <c r="P130" s="15">
        <f>P131+P149</f>
        <v>0</v>
      </c>
      <c r="Q130" s="16"/>
      <c r="R130" s="17"/>
    </row>
    <row r="131" spans="1:18" s="18" customFormat="1" x14ac:dyDescent="0.3">
      <c r="A131" s="19" t="s">
        <v>123</v>
      </c>
      <c r="B131" s="19" t="s">
        <v>131</v>
      </c>
      <c r="C131" s="19" t="s">
        <v>125</v>
      </c>
      <c r="D131" s="19"/>
      <c r="E131" s="30"/>
      <c r="F131" s="20" t="s">
        <v>151</v>
      </c>
      <c r="G131" s="21">
        <f t="shared" ref="G131:L131" si="96">G132</f>
        <v>264353</v>
      </c>
      <c r="H131" s="21">
        <f t="shared" si="96"/>
        <v>168910.8</v>
      </c>
      <c r="I131" s="21">
        <f t="shared" si="96"/>
        <v>68195.600000000006</v>
      </c>
      <c r="J131" s="21">
        <f t="shared" si="96"/>
        <v>0</v>
      </c>
      <c r="K131" s="21">
        <f t="shared" si="96"/>
        <v>0</v>
      </c>
      <c r="L131" s="21">
        <f t="shared" si="96"/>
        <v>0</v>
      </c>
      <c r="M131" s="21">
        <f t="shared" si="50"/>
        <v>264353</v>
      </c>
      <c r="N131" s="21">
        <f t="shared" si="51"/>
        <v>168910.8</v>
      </c>
      <c r="O131" s="21">
        <f t="shared" si="52"/>
        <v>68195.600000000006</v>
      </c>
      <c r="P131" s="21">
        <f>P132</f>
        <v>0</v>
      </c>
      <c r="Q131" s="22"/>
      <c r="R131" s="23"/>
    </row>
    <row r="132" spans="1:18" ht="31.2" x14ac:dyDescent="0.3">
      <c r="A132" s="24" t="s">
        <v>123</v>
      </c>
      <c r="B132" s="24" t="s">
        <v>131</v>
      </c>
      <c r="C132" s="24" t="s">
        <v>125</v>
      </c>
      <c r="D132" s="24" t="s">
        <v>133</v>
      </c>
      <c r="E132" s="28"/>
      <c r="F132" s="25" t="s">
        <v>134</v>
      </c>
      <c r="G132" s="10">
        <f t="shared" ref="G132:L132" si="97">G137+G133</f>
        <v>264353</v>
      </c>
      <c r="H132" s="10">
        <f t="shared" si="97"/>
        <v>168910.8</v>
      </c>
      <c r="I132" s="10">
        <f t="shared" si="97"/>
        <v>68195.600000000006</v>
      </c>
      <c r="J132" s="10">
        <f t="shared" si="97"/>
        <v>0</v>
      </c>
      <c r="K132" s="10">
        <f t="shared" si="97"/>
        <v>0</v>
      </c>
      <c r="L132" s="10">
        <f t="shared" si="97"/>
        <v>0</v>
      </c>
      <c r="M132" s="10">
        <f t="shared" si="50"/>
        <v>264353</v>
      </c>
      <c r="N132" s="10">
        <f t="shared" si="51"/>
        <v>168910.8</v>
      </c>
      <c r="O132" s="10">
        <f t="shared" si="52"/>
        <v>68195.600000000006</v>
      </c>
      <c r="P132" s="10">
        <f>P137+P133</f>
        <v>0</v>
      </c>
      <c r="Q132" s="26"/>
      <c r="R132" s="27"/>
    </row>
    <row r="133" spans="1:18" ht="31.2" x14ac:dyDescent="0.3">
      <c r="A133" s="24" t="s">
        <v>123</v>
      </c>
      <c r="B133" s="24" t="s">
        <v>131</v>
      </c>
      <c r="C133" s="24" t="s">
        <v>125</v>
      </c>
      <c r="D133" s="24" t="s">
        <v>152</v>
      </c>
      <c r="E133" s="28"/>
      <c r="F133" s="25" t="s">
        <v>153</v>
      </c>
      <c r="G133" s="10">
        <f t="shared" ref="G133:G135" si="98">G134</f>
        <v>123450.7</v>
      </c>
      <c r="H133" s="10">
        <f t="shared" ref="H133:H135" si="99">H134</f>
        <v>0</v>
      </c>
      <c r="I133" s="10">
        <f t="shared" ref="I133:I135" si="100">I134</f>
        <v>0</v>
      </c>
      <c r="J133" s="10">
        <f t="shared" ref="J133:J135" si="101">J134</f>
        <v>0</v>
      </c>
      <c r="K133" s="10">
        <f t="shared" ref="K133:K135" si="102">K134</f>
        <v>0</v>
      </c>
      <c r="L133" s="10">
        <f t="shared" ref="L133:L135" si="103">L134</f>
        <v>0</v>
      </c>
      <c r="M133" s="10">
        <f t="shared" si="50"/>
        <v>123450.7</v>
      </c>
      <c r="N133" s="10">
        <f t="shared" si="51"/>
        <v>0</v>
      </c>
      <c r="O133" s="10">
        <f t="shared" si="52"/>
        <v>0</v>
      </c>
      <c r="P133" s="10">
        <f t="shared" ref="P133:P135" si="104">P134</f>
        <v>0</v>
      </c>
      <c r="Q133" s="26"/>
      <c r="R133" s="27"/>
    </row>
    <row r="134" spans="1:18" ht="31.2" x14ac:dyDescent="0.3">
      <c r="A134" s="24" t="s">
        <v>123</v>
      </c>
      <c r="B134" s="24" t="s">
        <v>131</v>
      </c>
      <c r="C134" s="24" t="s">
        <v>125</v>
      </c>
      <c r="D134" s="24" t="s">
        <v>154</v>
      </c>
      <c r="E134" s="28"/>
      <c r="F134" s="25" t="s">
        <v>155</v>
      </c>
      <c r="G134" s="10">
        <f t="shared" si="98"/>
        <v>123450.7</v>
      </c>
      <c r="H134" s="10">
        <f t="shared" si="99"/>
        <v>0</v>
      </c>
      <c r="I134" s="10">
        <f t="shared" si="100"/>
        <v>0</v>
      </c>
      <c r="J134" s="10">
        <f t="shared" si="101"/>
        <v>0</v>
      </c>
      <c r="K134" s="10">
        <f t="shared" si="102"/>
        <v>0</v>
      </c>
      <c r="L134" s="10">
        <f t="shared" si="103"/>
        <v>0</v>
      </c>
      <c r="M134" s="10">
        <f t="shared" si="50"/>
        <v>123450.7</v>
      </c>
      <c r="N134" s="10">
        <f t="shared" si="51"/>
        <v>0</v>
      </c>
      <c r="O134" s="10">
        <f t="shared" si="52"/>
        <v>0</v>
      </c>
      <c r="P134" s="10">
        <f t="shared" si="104"/>
        <v>0</v>
      </c>
      <c r="Q134" s="26"/>
      <c r="R134" s="27"/>
    </row>
    <row r="135" spans="1:18" x14ac:dyDescent="0.3">
      <c r="A135" s="24" t="s">
        <v>123</v>
      </c>
      <c r="B135" s="24" t="s">
        <v>131</v>
      </c>
      <c r="C135" s="24" t="s">
        <v>125</v>
      </c>
      <c r="D135" s="24" t="s">
        <v>156</v>
      </c>
      <c r="E135" s="28"/>
      <c r="F135" s="25" t="s">
        <v>157</v>
      </c>
      <c r="G135" s="10">
        <f t="shared" si="98"/>
        <v>123450.7</v>
      </c>
      <c r="H135" s="10">
        <f t="shared" si="99"/>
        <v>0</v>
      </c>
      <c r="I135" s="10">
        <f t="shared" si="100"/>
        <v>0</v>
      </c>
      <c r="J135" s="10">
        <f t="shared" si="101"/>
        <v>0</v>
      </c>
      <c r="K135" s="10">
        <f t="shared" si="102"/>
        <v>0</v>
      </c>
      <c r="L135" s="10">
        <f t="shared" si="103"/>
        <v>0</v>
      </c>
      <c r="M135" s="10">
        <f t="shared" si="50"/>
        <v>123450.7</v>
      </c>
      <c r="N135" s="10">
        <f t="shared" si="51"/>
        <v>0</v>
      </c>
      <c r="O135" s="10">
        <f t="shared" si="52"/>
        <v>0</v>
      </c>
      <c r="P135" s="10">
        <f t="shared" si="104"/>
        <v>0</v>
      </c>
      <c r="Q135" s="26"/>
      <c r="R135" s="27"/>
    </row>
    <row r="136" spans="1:18" ht="31.2" x14ac:dyDescent="0.3">
      <c r="A136" s="24" t="s">
        <v>123</v>
      </c>
      <c r="B136" s="24" t="s">
        <v>131</v>
      </c>
      <c r="C136" s="24" t="s">
        <v>125</v>
      </c>
      <c r="D136" s="24" t="s">
        <v>156</v>
      </c>
      <c r="E136" s="24" t="s">
        <v>32</v>
      </c>
      <c r="F136" s="25" t="s">
        <v>33</v>
      </c>
      <c r="G136" s="10">
        <v>123450.7</v>
      </c>
      <c r="H136" s="10">
        <v>0</v>
      </c>
      <c r="I136" s="10">
        <v>0</v>
      </c>
      <c r="J136" s="10"/>
      <c r="K136" s="10"/>
      <c r="L136" s="10"/>
      <c r="M136" s="10">
        <f t="shared" si="50"/>
        <v>123450.7</v>
      </c>
      <c r="N136" s="10">
        <f t="shared" si="51"/>
        <v>0</v>
      </c>
      <c r="O136" s="10">
        <f t="shared" si="52"/>
        <v>0</v>
      </c>
      <c r="P136" s="10"/>
      <c r="Q136" s="26"/>
      <c r="R136" s="27"/>
    </row>
    <row r="137" spans="1:18" x14ac:dyDescent="0.3">
      <c r="A137" s="24" t="s">
        <v>123</v>
      </c>
      <c r="B137" s="24" t="s">
        <v>131</v>
      </c>
      <c r="C137" s="24" t="s">
        <v>125</v>
      </c>
      <c r="D137" s="24" t="s">
        <v>135</v>
      </c>
      <c r="E137" s="28"/>
      <c r="F137" s="25" t="s">
        <v>27</v>
      </c>
      <c r="G137" s="10">
        <f t="shared" ref="G137:L137" si="105">G138+G141+G146</f>
        <v>140902.30000000002</v>
      </c>
      <c r="H137" s="10">
        <f t="shared" si="105"/>
        <v>168910.8</v>
      </c>
      <c r="I137" s="10">
        <f t="shared" si="105"/>
        <v>68195.600000000006</v>
      </c>
      <c r="J137" s="10">
        <f t="shared" si="105"/>
        <v>0</v>
      </c>
      <c r="K137" s="10">
        <f t="shared" si="105"/>
        <v>0</v>
      </c>
      <c r="L137" s="10">
        <f t="shared" si="105"/>
        <v>0</v>
      </c>
      <c r="M137" s="10">
        <f t="shared" si="50"/>
        <v>140902.30000000002</v>
      </c>
      <c r="N137" s="10">
        <f t="shared" si="51"/>
        <v>168910.8</v>
      </c>
      <c r="O137" s="10">
        <f t="shared" si="52"/>
        <v>68195.600000000006</v>
      </c>
      <c r="P137" s="10">
        <f>P138+P141+P146</f>
        <v>0</v>
      </c>
      <c r="Q137" s="26"/>
      <c r="R137" s="27"/>
    </row>
    <row r="138" spans="1:18" ht="46.8" x14ac:dyDescent="0.3">
      <c r="A138" s="24" t="s">
        <v>123</v>
      </c>
      <c r="B138" s="24" t="s">
        <v>131</v>
      </c>
      <c r="C138" s="24" t="s">
        <v>125</v>
      </c>
      <c r="D138" s="24" t="s">
        <v>158</v>
      </c>
      <c r="E138" s="28"/>
      <c r="F138" s="25" t="s">
        <v>159</v>
      </c>
      <c r="G138" s="10">
        <f t="shared" ref="G138:G139" si="106">G139</f>
        <v>19286.3</v>
      </c>
      <c r="H138" s="10">
        <f t="shared" ref="H138:H139" si="107">H139</f>
        <v>100857.2</v>
      </c>
      <c r="I138" s="10">
        <f t="shared" ref="I138:I139" si="108">I139</f>
        <v>6975</v>
      </c>
      <c r="J138" s="10">
        <f t="shared" ref="J138:J139" si="109">J139</f>
        <v>0</v>
      </c>
      <c r="K138" s="10">
        <f t="shared" ref="K138:K139" si="110">K139</f>
        <v>-8707.7000000000007</v>
      </c>
      <c r="L138" s="10">
        <f t="shared" ref="L138:L139" si="111">L139</f>
        <v>0</v>
      </c>
      <c r="M138" s="10">
        <f t="shared" si="50"/>
        <v>19286.3</v>
      </c>
      <c r="N138" s="10">
        <f t="shared" si="51"/>
        <v>92149.5</v>
      </c>
      <c r="O138" s="10">
        <f t="shared" si="52"/>
        <v>6975</v>
      </c>
      <c r="P138" s="10">
        <f t="shared" ref="P138:P139" si="112">P139</f>
        <v>0</v>
      </c>
      <c r="Q138" s="26"/>
      <c r="R138" s="27"/>
    </row>
    <row r="139" spans="1:18" x14ac:dyDescent="0.3">
      <c r="A139" s="24" t="s">
        <v>123</v>
      </c>
      <c r="B139" s="24" t="s">
        <v>131</v>
      </c>
      <c r="C139" s="24" t="s">
        <v>125</v>
      </c>
      <c r="D139" s="24" t="s">
        <v>160</v>
      </c>
      <c r="E139" s="28"/>
      <c r="F139" s="25" t="s">
        <v>161</v>
      </c>
      <c r="G139" s="10">
        <f t="shared" si="106"/>
        <v>19286.3</v>
      </c>
      <c r="H139" s="10">
        <f t="shared" si="107"/>
        <v>100857.2</v>
      </c>
      <c r="I139" s="10">
        <f t="shared" si="108"/>
        <v>6975</v>
      </c>
      <c r="J139" s="10">
        <f t="shared" si="109"/>
        <v>0</v>
      </c>
      <c r="K139" s="10">
        <f t="shared" si="110"/>
        <v>-8707.7000000000007</v>
      </c>
      <c r="L139" s="10">
        <f t="shared" si="111"/>
        <v>0</v>
      </c>
      <c r="M139" s="10">
        <f t="shared" ref="M139:M163" si="113">G139+J139</f>
        <v>19286.3</v>
      </c>
      <c r="N139" s="10">
        <f t="shared" ref="N139:N163" si="114">H139+K139</f>
        <v>92149.5</v>
      </c>
      <c r="O139" s="10">
        <f t="shared" ref="O139:O163" si="115">I139+L139</f>
        <v>6975</v>
      </c>
      <c r="P139" s="10">
        <f t="shared" si="112"/>
        <v>0</v>
      </c>
      <c r="Q139" s="26"/>
      <c r="R139" s="27"/>
    </row>
    <row r="140" spans="1:18" ht="31.2" x14ac:dyDescent="0.3">
      <c r="A140" s="24" t="s">
        <v>123</v>
      </c>
      <c r="B140" s="24" t="s">
        <v>131</v>
      </c>
      <c r="C140" s="24" t="s">
        <v>125</v>
      </c>
      <c r="D140" s="24" t="s">
        <v>160</v>
      </c>
      <c r="E140" s="24" t="s">
        <v>32</v>
      </c>
      <c r="F140" s="25" t="s">
        <v>33</v>
      </c>
      <c r="G140" s="10">
        <f>18579.6+706.7</f>
        <v>19286.3</v>
      </c>
      <c r="H140" s="10">
        <f>100150.5+706.7</f>
        <v>100857.2</v>
      </c>
      <c r="I140" s="10">
        <f>6268.3+706.7</f>
        <v>6975</v>
      </c>
      <c r="J140" s="10"/>
      <c r="K140" s="10">
        <v>-8707.7000000000007</v>
      </c>
      <c r="L140" s="10"/>
      <c r="M140" s="10">
        <f t="shared" si="113"/>
        <v>19286.3</v>
      </c>
      <c r="N140" s="10">
        <f t="shared" si="114"/>
        <v>92149.5</v>
      </c>
      <c r="O140" s="10">
        <f t="shared" si="115"/>
        <v>6975</v>
      </c>
      <c r="P140" s="10"/>
      <c r="Q140" s="26"/>
      <c r="R140" s="27">
        <v>25</v>
      </c>
    </row>
    <row r="141" spans="1:18" ht="31.2" x14ac:dyDescent="0.3">
      <c r="A141" s="24" t="s">
        <v>123</v>
      </c>
      <c r="B141" s="24" t="s">
        <v>131</v>
      </c>
      <c r="C141" s="24" t="s">
        <v>125</v>
      </c>
      <c r="D141" s="24" t="s">
        <v>162</v>
      </c>
      <c r="E141" s="28"/>
      <c r="F141" s="25" t="s">
        <v>163</v>
      </c>
      <c r="G141" s="10">
        <f t="shared" ref="G141:L141" si="116">G142+G144</f>
        <v>108870.70000000001</v>
      </c>
      <c r="H141" s="10">
        <f t="shared" si="116"/>
        <v>67308.3</v>
      </c>
      <c r="I141" s="10">
        <f t="shared" si="116"/>
        <v>60475.3</v>
      </c>
      <c r="J141" s="10">
        <f t="shared" si="116"/>
        <v>0</v>
      </c>
      <c r="K141" s="10">
        <f t="shared" si="116"/>
        <v>8707.7000000000007</v>
      </c>
      <c r="L141" s="10">
        <f t="shared" si="116"/>
        <v>0</v>
      </c>
      <c r="M141" s="10">
        <f t="shared" si="113"/>
        <v>108870.70000000001</v>
      </c>
      <c r="N141" s="10">
        <f t="shared" si="114"/>
        <v>76016</v>
      </c>
      <c r="O141" s="10">
        <f t="shared" si="115"/>
        <v>60475.3</v>
      </c>
      <c r="P141" s="10">
        <f>P142+P144</f>
        <v>0</v>
      </c>
      <c r="Q141" s="26"/>
      <c r="R141" s="27"/>
    </row>
    <row r="142" spans="1:18" x14ac:dyDescent="0.3">
      <c r="A142" s="24" t="s">
        <v>123</v>
      </c>
      <c r="B142" s="24" t="s">
        <v>131</v>
      </c>
      <c r="C142" s="24" t="s">
        <v>125</v>
      </c>
      <c r="D142" s="24" t="s">
        <v>164</v>
      </c>
      <c r="E142" s="28"/>
      <c r="F142" s="25" t="s">
        <v>165</v>
      </c>
      <c r="G142" s="10">
        <f t="shared" ref="G142:L142" si="117">G143</f>
        <v>41583</v>
      </c>
      <c r="H142" s="10">
        <f t="shared" si="117"/>
        <v>16833</v>
      </c>
      <c r="I142" s="10">
        <f t="shared" si="117"/>
        <v>10000</v>
      </c>
      <c r="J142" s="10">
        <f t="shared" si="117"/>
        <v>0</v>
      </c>
      <c r="K142" s="10">
        <f t="shared" si="117"/>
        <v>8707.7000000000007</v>
      </c>
      <c r="L142" s="10">
        <f t="shared" si="117"/>
        <v>0</v>
      </c>
      <c r="M142" s="10">
        <f t="shared" si="113"/>
        <v>41583</v>
      </c>
      <c r="N142" s="10">
        <f t="shared" si="114"/>
        <v>25540.7</v>
      </c>
      <c r="O142" s="10">
        <f t="shared" si="115"/>
        <v>10000</v>
      </c>
      <c r="P142" s="10">
        <f>P143</f>
        <v>0</v>
      </c>
      <c r="Q142" s="26"/>
      <c r="R142" s="27"/>
    </row>
    <row r="143" spans="1:18" ht="31.2" x14ac:dyDescent="0.3">
      <c r="A143" s="24" t="s">
        <v>123</v>
      </c>
      <c r="B143" s="24" t="s">
        <v>131</v>
      </c>
      <c r="C143" s="24" t="s">
        <v>125</v>
      </c>
      <c r="D143" s="24" t="s">
        <v>164</v>
      </c>
      <c r="E143" s="24" t="s">
        <v>32</v>
      </c>
      <c r="F143" s="25" t="s">
        <v>33</v>
      </c>
      <c r="G143" s="10">
        <v>41583</v>
      </c>
      <c r="H143" s="10">
        <v>16833</v>
      </c>
      <c r="I143" s="10">
        <v>10000</v>
      </c>
      <c r="J143" s="10"/>
      <c r="K143" s="10">
        <v>8707.7000000000007</v>
      </c>
      <c r="L143" s="10"/>
      <c r="M143" s="10">
        <f t="shared" si="113"/>
        <v>41583</v>
      </c>
      <c r="N143" s="10">
        <f t="shared" si="114"/>
        <v>25540.7</v>
      </c>
      <c r="O143" s="10">
        <f t="shared" si="115"/>
        <v>10000</v>
      </c>
      <c r="P143" s="10"/>
      <c r="Q143" s="26"/>
      <c r="R143" s="27">
        <v>26</v>
      </c>
    </row>
    <row r="144" spans="1:18" ht="46.8" x14ac:dyDescent="0.3">
      <c r="A144" s="24" t="s">
        <v>123</v>
      </c>
      <c r="B144" s="24" t="s">
        <v>131</v>
      </c>
      <c r="C144" s="24" t="s">
        <v>125</v>
      </c>
      <c r="D144" s="24" t="s">
        <v>166</v>
      </c>
      <c r="E144" s="28"/>
      <c r="F144" s="25" t="s">
        <v>167</v>
      </c>
      <c r="G144" s="10">
        <f t="shared" ref="G144:L144" si="118">G145</f>
        <v>67287.700000000012</v>
      </c>
      <c r="H144" s="10">
        <f t="shared" si="118"/>
        <v>50475.3</v>
      </c>
      <c r="I144" s="10">
        <f t="shared" si="118"/>
        <v>50475.3</v>
      </c>
      <c r="J144" s="10">
        <f t="shared" si="118"/>
        <v>0</v>
      </c>
      <c r="K144" s="10">
        <f t="shared" si="118"/>
        <v>0</v>
      </c>
      <c r="L144" s="10">
        <f t="shared" si="118"/>
        <v>0</v>
      </c>
      <c r="M144" s="10">
        <f t="shared" si="113"/>
        <v>67287.700000000012</v>
      </c>
      <c r="N144" s="10">
        <f t="shared" si="114"/>
        <v>50475.3</v>
      </c>
      <c r="O144" s="10">
        <f t="shared" si="115"/>
        <v>50475.3</v>
      </c>
      <c r="P144" s="10">
        <f>P145</f>
        <v>0</v>
      </c>
      <c r="Q144" s="26"/>
      <c r="R144" s="27"/>
    </row>
    <row r="145" spans="1:18" ht="31.2" x14ac:dyDescent="0.3">
      <c r="A145" s="24" t="s">
        <v>123</v>
      </c>
      <c r="B145" s="24" t="s">
        <v>131</v>
      </c>
      <c r="C145" s="24" t="s">
        <v>125</v>
      </c>
      <c r="D145" s="24" t="s">
        <v>166</v>
      </c>
      <c r="E145" s="24" t="s">
        <v>32</v>
      </c>
      <c r="F145" s="25" t="s">
        <v>33</v>
      </c>
      <c r="G145" s="10">
        <f>44540.8+22746.9</f>
        <v>67287.700000000012</v>
      </c>
      <c r="H145" s="10">
        <f>28007.7+22467.6</f>
        <v>50475.3</v>
      </c>
      <c r="I145" s="10">
        <f>28007.7+22467.6</f>
        <v>50475.3</v>
      </c>
      <c r="J145" s="10"/>
      <c r="K145" s="10"/>
      <c r="L145" s="10"/>
      <c r="M145" s="10">
        <f t="shared" si="113"/>
        <v>67287.700000000012</v>
      </c>
      <c r="N145" s="10">
        <f t="shared" si="114"/>
        <v>50475.3</v>
      </c>
      <c r="O145" s="10">
        <f t="shared" si="115"/>
        <v>50475.3</v>
      </c>
      <c r="P145" s="10"/>
      <c r="Q145" s="26"/>
      <c r="R145" s="27"/>
    </row>
    <row r="146" spans="1:18" ht="31.2" x14ac:dyDescent="0.3">
      <c r="A146" s="24" t="s">
        <v>123</v>
      </c>
      <c r="B146" s="24" t="s">
        <v>131</v>
      </c>
      <c r="C146" s="24" t="s">
        <v>125</v>
      </c>
      <c r="D146" s="24" t="s">
        <v>136</v>
      </c>
      <c r="E146" s="28"/>
      <c r="F146" s="25" t="s">
        <v>137</v>
      </c>
      <c r="G146" s="10">
        <f t="shared" ref="G146:G152" si="119">G147</f>
        <v>12745.3</v>
      </c>
      <c r="H146" s="10">
        <f t="shared" ref="H146:H152" si="120">H147</f>
        <v>745.3</v>
      </c>
      <c r="I146" s="10">
        <f t="shared" ref="I146:I152" si="121">I147</f>
        <v>745.3</v>
      </c>
      <c r="J146" s="10">
        <f t="shared" ref="J146:J152" si="122">J147</f>
        <v>0</v>
      </c>
      <c r="K146" s="10">
        <f t="shared" ref="K146:K152" si="123">K147</f>
        <v>0</v>
      </c>
      <c r="L146" s="10">
        <f t="shared" ref="L146:L152" si="124">L147</f>
        <v>0</v>
      </c>
      <c r="M146" s="10">
        <f t="shared" si="113"/>
        <v>12745.3</v>
      </c>
      <c r="N146" s="10">
        <f t="shared" si="114"/>
        <v>745.3</v>
      </c>
      <c r="O146" s="10">
        <f t="shared" si="115"/>
        <v>745.3</v>
      </c>
      <c r="P146" s="10">
        <f t="shared" ref="P146:P152" si="125">P147</f>
        <v>0</v>
      </c>
      <c r="Q146" s="26"/>
      <c r="R146" s="27"/>
    </row>
    <row r="147" spans="1:18" ht="31.2" x14ac:dyDescent="0.3">
      <c r="A147" s="24" t="s">
        <v>123</v>
      </c>
      <c r="B147" s="24" t="s">
        <v>131</v>
      </c>
      <c r="C147" s="24" t="s">
        <v>125</v>
      </c>
      <c r="D147" s="24" t="s">
        <v>168</v>
      </c>
      <c r="E147" s="28"/>
      <c r="F147" s="25" t="s">
        <v>169</v>
      </c>
      <c r="G147" s="10">
        <f t="shared" si="119"/>
        <v>12745.3</v>
      </c>
      <c r="H147" s="10">
        <f t="shared" si="120"/>
        <v>745.3</v>
      </c>
      <c r="I147" s="10">
        <f t="shared" si="121"/>
        <v>745.3</v>
      </c>
      <c r="J147" s="10">
        <f t="shared" si="122"/>
        <v>0</v>
      </c>
      <c r="K147" s="10">
        <f t="shared" si="123"/>
        <v>0</v>
      </c>
      <c r="L147" s="10">
        <f t="shared" si="124"/>
        <v>0</v>
      </c>
      <c r="M147" s="10">
        <f t="shared" si="113"/>
        <v>12745.3</v>
      </c>
      <c r="N147" s="10">
        <f t="shared" si="114"/>
        <v>745.3</v>
      </c>
      <c r="O147" s="10">
        <f t="shared" si="115"/>
        <v>745.3</v>
      </c>
      <c r="P147" s="10">
        <f t="shared" si="125"/>
        <v>0</v>
      </c>
      <c r="Q147" s="26"/>
      <c r="R147" s="27"/>
    </row>
    <row r="148" spans="1:18" ht="31.2" x14ac:dyDescent="0.3">
      <c r="A148" s="24" t="s">
        <v>123</v>
      </c>
      <c r="B148" s="24" t="s">
        <v>131</v>
      </c>
      <c r="C148" s="24" t="s">
        <v>125</v>
      </c>
      <c r="D148" s="24" t="s">
        <v>168</v>
      </c>
      <c r="E148" s="24" t="s">
        <v>32</v>
      </c>
      <c r="F148" s="25" t="s">
        <v>33</v>
      </c>
      <c r="G148" s="10">
        <v>12745.3</v>
      </c>
      <c r="H148" s="10">
        <v>745.3</v>
      </c>
      <c r="I148" s="10">
        <v>745.3</v>
      </c>
      <c r="J148" s="10"/>
      <c r="K148" s="10"/>
      <c r="L148" s="10"/>
      <c r="M148" s="10">
        <f t="shared" si="113"/>
        <v>12745.3</v>
      </c>
      <c r="N148" s="10">
        <f t="shared" si="114"/>
        <v>745.3</v>
      </c>
      <c r="O148" s="10">
        <f t="shared" si="115"/>
        <v>745.3</v>
      </c>
      <c r="P148" s="10"/>
      <c r="Q148" s="26"/>
      <c r="R148" s="27"/>
    </row>
    <row r="149" spans="1:18" s="18" customFormat="1" ht="31.2" x14ac:dyDescent="0.3">
      <c r="A149" s="19" t="s">
        <v>123</v>
      </c>
      <c r="B149" s="19" t="s">
        <v>131</v>
      </c>
      <c r="C149" s="19" t="s">
        <v>131</v>
      </c>
      <c r="D149" s="19"/>
      <c r="E149" s="30"/>
      <c r="F149" s="20" t="s">
        <v>170</v>
      </c>
      <c r="G149" s="21">
        <f t="shared" si="119"/>
        <v>74664.600000000006</v>
      </c>
      <c r="H149" s="21">
        <f t="shared" si="120"/>
        <v>76669.899999999994</v>
      </c>
      <c r="I149" s="21">
        <f t="shared" si="121"/>
        <v>72420.3</v>
      </c>
      <c r="J149" s="21">
        <f t="shared" si="122"/>
        <v>0</v>
      </c>
      <c r="K149" s="21">
        <f t="shared" si="123"/>
        <v>0</v>
      </c>
      <c r="L149" s="21">
        <f t="shared" si="124"/>
        <v>0</v>
      </c>
      <c r="M149" s="21">
        <f t="shared" si="113"/>
        <v>74664.600000000006</v>
      </c>
      <c r="N149" s="21">
        <f t="shared" si="114"/>
        <v>76669.899999999994</v>
      </c>
      <c r="O149" s="21">
        <f t="shared" si="115"/>
        <v>72420.3</v>
      </c>
      <c r="P149" s="21">
        <f t="shared" si="125"/>
        <v>0</v>
      </c>
      <c r="Q149" s="22"/>
      <c r="R149" s="23"/>
    </row>
    <row r="150" spans="1:18" ht="31.2" x14ac:dyDescent="0.3">
      <c r="A150" s="24" t="s">
        <v>123</v>
      </c>
      <c r="B150" s="24" t="s">
        <v>131</v>
      </c>
      <c r="C150" s="24" t="s">
        <v>131</v>
      </c>
      <c r="D150" s="24" t="s">
        <v>133</v>
      </c>
      <c r="E150" s="28"/>
      <c r="F150" s="25" t="s">
        <v>134</v>
      </c>
      <c r="G150" s="10">
        <f t="shared" si="119"/>
        <v>74664.600000000006</v>
      </c>
      <c r="H150" s="10">
        <f t="shared" si="120"/>
        <v>76669.899999999994</v>
      </c>
      <c r="I150" s="10">
        <f t="shared" si="121"/>
        <v>72420.3</v>
      </c>
      <c r="J150" s="10">
        <f t="shared" si="122"/>
        <v>0</v>
      </c>
      <c r="K150" s="10">
        <f t="shared" si="123"/>
        <v>0</v>
      </c>
      <c r="L150" s="10">
        <f t="shared" si="124"/>
        <v>0</v>
      </c>
      <c r="M150" s="10">
        <f t="shared" si="113"/>
        <v>74664.600000000006</v>
      </c>
      <c r="N150" s="10">
        <f t="shared" si="114"/>
        <v>76669.899999999994</v>
      </c>
      <c r="O150" s="10">
        <f t="shared" si="115"/>
        <v>72420.3</v>
      </c>
      <c r="P150" s="10">
        <f t="shared" si="125"/>
        <v>0</v>
      </c>
      <c r="Q150" s="26"/>
      <c r="R150" s="27"/>
    </row>
    <row r="151" spans="1:18" x14ac:dyDescent="0.3">
      <c r="A151" s="24" t="s">
        <v>123</v>
      </c>
      <c r="B151" s="24" t="s">
        <v>131</v>
      </c>
      <c r="C151" s="24" t="s">
        <v>131</v>
      </c>
      <c r="D151" s="24" t="s">
        <v>135</v>
      </c>
      <c r="E151" s="28"/>
      <c r="F151" s="25" t="s">
        <v>27</v>
      </c>
      <c r="G151" s="10">
        <f t="shared" si="119"/>
        <v>74664.600000000006</v>
      </c>
      <c r="H151" s="10">
        <f t="shared" si="120"/>
        <v>76669.899999999994</v>
      </c>
      <c r="I151" s="10">
        <f t="shared" si="121"/>
        <v>72420.3</v>
      </c>
      <c r="J151" s="10">
        <f t="shared" si="122"/>
        <v>0</v>
      </c>
      <c r="K151" s="10">
        <f t="shared" si="123"/>
        <v>0</v>
      </c>
      <c r="L151" s="10">
        <f t="shared" si="124"/>
        <v>0</v>
      </c>
      <c r="M151" s="10">
        <f t="shared" si="113"/>
        <v>74664.600000000006</v>
      </c>
      <c r="N151" s="10">
        <f t="shared" si="114"/>
        <v>76669.899999999994</v>
      </c>
      <c r="O151" s="10">
        <f t="shared" si="115"/>
        <v>72420.3</v>
      </c>
      <c r="P151" s="10">
        <f t="shared" si="125"/>
        <v>0</v>
      </c>
      <c r="Q151" s="26"/>
      <c r="R151" s="27"/>
    </row>
    <row r="152" spans="1:18" ht="31.2" x14ac:dyDescent="0.3">
      <c r="A152" s="24" t="s">
        <v>123</v>
      </c>
      <c r="B152" s="24" t="s">
        <v>131</v>
      </c>
      <c r="C152" s="24" t="s">
        <v>131</v>
      </c>
      <c r="D152" s="24" t="s">
        <v>162</v>
      </c>
      <c r="E152" s="28"/>
      <c r="F152" s="25" t="s">
        <v>163</v>
      </c>
      <c r="G152" s="10">
        <f t="shared" si="119"/>
        <v>74664.600000000006</v>
      </c>
      <c r="H152" s="10">
        <f t="shared" si="120"/>
        <v>76669.899999999994</v>
      </c>
      <c r="I152" s="10">
        <f t="shared" si="121"/>
        <v>72420.3</v>
      </c>
      <c r="J152" s="10">
        <f t="shared" si="122"/>
        <v>0</v>
      </c>
      <c r="K152" s="10">
        <f t="shared" si="123"/>
        <v>0</v>
      </c>
      <c r="L152" s="10">
        <f t="shared" si="124"/>
        <v>0</v>
      </c>
      <c r="M152" s="10">
        <f t="shared" si="113"/>
        <v>74664.600000000006</v>
      </c>
      <c r="N152" s="10">
        <f t="shared" si="114"/>
        <v>76669.899999999994</v>
      </c>
      <c r="O152" s="10">
        <f t="shared" si="115"/>
        <v>72420.3</v>
      </c>
      <c r="P152" s="10">
        <f t="shared" si="125"/>
        <v>0</v>
      </c>
      <c r="Q152" s="26"/>
      <c r="R152" s="27"/>
    </row>
    <row r="153" spans="1:18" ht="46.8" x14ac:dyDescent="0.3">
      <c r="A153" s="24" t="s">
        <v>123</v>
      </c>
      <c r="B153" s="24" t="s">
        <v>131</v>
      </c>
      <c r="C153" s="24" t="s">
        <v>131</v>
      </c>
      <c r="D153" s="24" t="s">
        <v>171</v>
      </c>
      <c r="E153" s="28"/>
      <c r="F153" s="25" t="s">
        <v>47</v>
      </c>
      <c r="G153" s="10">
        <f t="shared" ref="G153:L153" si="126">G154+G155+G156</f>
        <v>74664.600000000006</v>
      </c>
      <c r="H153" s="10">
        <f t="shared" si="126"/>
        <v>76669.899999999994</v>
      </c>
      <c r="I153" s="10">
        <f t="shared" si="126"/>
        <v>72420.3</v>
      </c>
      <c r="J153" s="10">
        <f t="shared" si="126"/>
        <v>0</v>
      </c>
      <c r="K153" s="10">
        <f t="shared" si="126"/>
        <v>0</v>
      </c>
      <c r="L153" s="10">
        <f t="shared" si="126"/>
        <v>0</v>
      </c>
      <c r="M153" s="10">
        <f t="shared" si="113"/>
        <v>74664.600000000006</v>
      </c>
      <c r="N153" s="10">
        <f t="shared" si="114"/>
        <v>76669.899999999994</v>
      </c>
      <c r="O153" s="10">
        <f t="shared" si="115"/>
        <v>72420.3</v>
      </c>
      <c r="P153" s="10">
        <f>P154+P155+P156</f>
        <v>0</v>
      </c>
      <c r="Q153" s="26"/>
      <c r="R153" s="27"/>
    </row>
    <row r="154" spans="1:18" ht="78" x14ac:dyDescent="0.3">
      <c r="A154" s="24" t="s">
        <v>123</v>
      </c>
      <c r="B154" s="24" t="s">
        <v>131</v>
      </c>
      <c r="C154" s="24" t="s">
        <v>131</v>
      </c>
      <c r="D154" s="24" t="s">
        <v>171</v>
      </c>
      <c r="E154" s="24" t="s">
        <v>44</v>
      </c>
      <c r="F154" s="25" t="s">
        <v>45</v>
      </c>
      <c r="G154" s="10">
        <v>65220.800000000003</v>
      </c>
      <c r="H154" s="10">
        <v>67226.2</v>
      </c>
      <c r="I154" s="10">
        <v>62976.6</v>
      </c>
      <c r="J154" s="10"/>
      <c r="K154" s="10"/>
      <c r="L154" s="10"/>
      <c r="M154" s="10">
        <f t="shared" si="113"/>
        <v>65220.800000000003</v>
      </c>
      <c r="N154" s="10">
        <f t="shared" si="114"/>
        <v>67226.2</v>
      </c>
      <c r="O154" s="10">
        <f t="shared" si="115"/>
        <v>62976.6</v>
      </c>
      <c r="P154" s="10"/>
      <c r="Q154" s="26"/>
      <c r="R154" s="27"/>
    </row>
    <row r="155" spans="1:18" ht="31.2" x14ac:dyDescent="0.3">
      <c r="A155" s="24" t="s">
        <v>123</v>
      </c>
      <c r="B155" s="24" t="s">
        <v>131</v>
      </c>
      <c r="C155" s="24" t="s">
        <v>131</v>
      </c>
      <c r="D155" s="24" t="s">
        <v>171</v>
      </c>
      <c r="E155" s="24" t="s">
        <v>32</v>
      </c>
      <c r="F155" s="25" t="s">
        <v>33</v>
      </c>
      <c r="G155" s="10">
        <v>9376.5</v>
      </c>
      <c r="H155" s="10">
        <v>9376.5</v>
      </c>
      <c r="I155" s="10">
        <v>9376.5999999999985</v>
      </c>
      <c r="J155" s="10"/>
      <c r="K155" s="10"/>
      <c r="L155" s="10"/>
      <c r="M155" s="10">
        <f t="shared" si="113"/>
        <v>9376.5</v>
      </c>
      <c r="N155" s="10">
        <f t="shared" si="114"/>
        <v>9376.5</v>
      </c>
      <c r="O155" s="10">
        <f t="shared" si="115"/>
        <v>9376.5999999999985</v>
      </c>
      <c r="P155" s="10"/>
      <c r="Q155" s="26"/>
      <c r="R155" s="27"/>
    </row>
    <row r="156" spans="1:18" x14ac:dyDescent="0.3">
      <c r="A156" s="24" t="s">
        <v>123</v>
      </c>
      <c r="B156" s="24" t="s">
        <v>131</v>
      </c>
      <c r="C156" s="24" t="s">
        <v>131</v>
      </c>
      <c r="D156" s="24" t="s">
        <v>171</v>
      </c>
      <c r="E156" s="24" t="s">
        <v>34</v>
      </c>
      <c r="F156" s="25" t="s">
        <v>35</v>
      </c>
      <c r="G156" s="10">
        <v>67.3</v>
      </c>
      <c r="H156" s="10">
        <v>67.2</v>
      </c>
      <c r="I156" s="10">
        <v>67.099999999999994</v>
      </c>
      <c r="J156" s="10"/>
      <c r="K156" s="10"/>
      <c r="L156" s="10"/>
      <c r="M156" s="10">
        <f t="shared" si="113"/>
        <v>67.3</v>
      </c>
      <c r="N156" s="10">
        <f t="shared" si="114"/>
        <v>67.2</v>
      </c>
      <c r="O156" s="10">
        <f t="shared" si="115"/>
        <v>67.099999999999994</v>
      </c>
      <c r="P156" s="10"/>
      <c r="Q156" s="26"/>
      <c r="R156" s="27"/>
    </row>
    <row r="157" spans="1:18" s="12" customFormat="1" x14ac:dyDescent="0.3">
      <c r="A157" s="13" t="s">
        <v>123</v>
      </c>
      <c r="B157" s="13" t="s">
        <v>69</v>
      </c>
      <c r="C157" s="13"/>
      <c r="D157" s="13"/>
      <c r="E157" s="29"/>
      <c r="F157" s="14" t="s">
        <v>172</v>
      </c>
      <c r="G157" s="15">
        <f t="shared" ref="G157:L157" si="127">G165+G158</f>
        <v>54173.7</v>
      </c>
      <c r="H157" s="15">
        <f t="shared" si="127"/>
        <v>55281.4</v>
      </c>
      <c r="I157" s="15">
        <f t="shared" si="127"/>
        <v>55281.4</v>
      </c>
      <c r="J157" s="15">
        <f t="shared" si="127"/>
        <v>0</v>
      </c>
      <c r="K157" s="15">
        <f t="shared" si="127"/>
        <v>0</v>
      </c>
      <c r="L157" s="15">
        <f t="shared" si="127"/>
        <v>0</v>
      </c>
      <c r="M157" s="15">
        <f t="shared" si="113"/>
        <v>54173.7</v>
      </c>
      <c r="N157" s="15">
        <f t="shared" si="114"/>
        <v>55281.4</v>
      </c>
      <c r="O157" s="15">
        <f t="shared" si="115"/>
        <v>55281.4</v>
      </c>
      <c r="P157" s="15">
        <f>P165+P158</f>
        <v>0</v>
      </c>
      <c r="Q157" s="16"/>
      <c r="R157" s="17"/>
    </row>
    <row r="158" spans="1:18" s="18" customFormat="1" ht="31.2" x14ac:dyDescent="0.3">
      <c r="A158" s="19" t="s">
        <v>123</v>
      </c>
      <c r="B158" s="19" t="s">
        <v>69</v>
      </c>
      <c r="C158" s="19" t="s">
        <v>125</v>
      </c>
      <c r="D158" s="19"/>
      <c r="E158" s="30"/>
      <c r="F158" s="20" t="s">
        <v>173</v>
      </c>
      <c r="G158" s="21">
        <f t="shared" ref="G158:G167" si="128">G159</f>
        <v>17787.8</v>
      </c>
      <c r="H158" s="21">
        <f t="shared" ref="H158:H167" si="129">H159</f>
        <v>17832.699999999997</v>
      </c>
      <c r="I158" s="21">
        <f t="shared" ref="I158:I167" si="130">I159</f>
        <v>17832.699999999997</v>
      </c>
      <c r="J158" s="21">
        <f t="shared" ref="J158:J161" si="131">J159</f>
        <v>0</v>
      </c>
      <c r="K158" s="21">
        <f t="shared" ref="K158:K161" si="132">K159</f>
        <v>0</v>
      </c>
      <c r="L158" s="21">
        <f t="shared" ref="L158:L161" si="133">L159</f>
        <v>0</v>
      </c>
      <c r="M158" s="21">
        <f t="shared" si="113"/>
        <v>17787.8</v>
      </c>
      <c r="N158" s="21">
        <f t="shared" si="114"/>
        <v>17832.699999999997</v>
      </c>
      <c r="O158" s="21">
        <f t="shared" si="115"/>
        <v>17832.699999999997</v>
      </c>
      <c r="P158" s="21">
        <f t="shared" ref="P158:P161" si="134">P159</f>
        <v>0</v>
      </c>
      <c r="Q158" s="22"/>
      <c r="R158" s="23"/>
    </row>
    <row r="159" spans="1:18" ht="31.2" x14ac:dyDescent="0.3">
      <c r="A159" s="24" t="s">
        <v>123</v>
      </c>
      <c r="B159" s="24" t="s">
        <v>69</v>
      </c>
      <c r="C159" s="24" t="s">
        <v>125</v>
      </c>
      <c r="D159" s="24" t="s">
        <v>133</v>
      </c>
      <c r="E159" s="28"/>
      <c r="F159" s="25" t="s">
        <v>134</v>
      </c>
      <c r="G159" s="10">
        <f t="shared" si="128"/>
        <v>17787.8</v>
      </c>
      <c r="H159" s="10">
        <f t="shared" si="129"/>
        <v>17832.699999999997</v>
      </c>
      <c r="I159" s="10">
        <f t="shared" si="130"/>
        <v>17832.699999999997</v>
      </c>
      <c r="J159" s="10">
        <f t="shared" si="131"/>
        <v>0</v>
      </c>
      <c r="K159" s="10">
        <f t="shared" si="132"/>
        <v>0</v>
      </c>
      <c r="L159" s="10">
        <f t="shared" si="133"/>
        <v>0</v>
      </c>
      <c r="M159" s="10">
        <f t="shared" si="113"/>
        <v>17787.8</v>
      </c>
      <c r="N159" s="10">
        <f t="shared" si="114"/>
        <v>17832.699999999997</v>
      </c>
      <c r="O159" s="10">
        <f t="shared" si="115"/>
        <v>17832.699999999997</v>
      </c>
      <c r="P159" s="10">
        <f t="shared" si="134"/>
        <v>0</v>
      </c>
      <c r="Q159" s="26"/>
      <c r="R159" s="27"/>
    </row>
    <row r="160" spans="1:18" x14ac:dyDescent="0.3">
      <c r="A160" s="24" t="s">
        <v>123</v>
      </c>
      <c r="B160" s="24" t="s">
        <v>69</v>
      </c>
      <c r="C160" s="24" t="s">
        <v>125</v>
      </c>
      <c r="D160" s="24" t="s">
        <v>135</v>
      </c>
      <c r="E160" s="28"/>
      <c r="F160" s="25" t="s">
        <v>27</v>
      </c>
      <c r="G160" s="10">
        <f t="shared" si="128"/>
        <v>17787.8</v>
      </c>
      <c r="H160" s="10">
        <f t="shared" si="129"/>
        <v>17832.699999999997</v>
      </c>
      <c r="I160" s="10">
        <f t="shared" si="130"/>
        <v>17832.699999999997</v>
      </c>
      <c r="J160" s="10">
        <f t="shared" si="131"/>
        <v>0</v>
      </c>
      <c r="K160" s="10">
        <f t="shared" si="132"/>
        <v>0</v>
      </c>
      <c r="L160" s="10">
        <f t="shared" si="133"/>
        <v>0</v>
      </c>
      <c r="M160" s="10">
        <f t="shared" si="113"/>
        <v>17787.8</v>
      </c>
      <c r="N160" s="10">
        <f t="shared" si="114"/>
        <v>17832.699999999997</v>
      </c>
      <c r="O160" s="10">
        <f t="shared" si="115"/>
        <v>17832.699999999997</v>
      </c>
      <c r="P160" s="10">
        <f t="shared" si="134"/>
        <v>0</v>
      </c>
      <c r="Q160" s="26"/>
      <c r="R160" s="27"/>
    </row>
    <row r="161" spans="1:18" ht="46.8" x14ac:dyDescent="0.3">
      <c r="A161" s="24" t="s">
        <v>123</v>
      </c>
      <c r="B161" s="24" t="s">
        <v>69</v>
      </c>
      <c r="C161" s="24" t="s">
        <v>125</v>
      </c>
      <c r="D161" s="24" t="s">
        <v>158</v>
      </c>
      <c r="E161" s="28"/>
      <c r="F161" s="25" t="s">
        <v>159</v>
      </c>
      <c r="G161" s="10">
        <f t="shared" si="128"/>
        <v>17787.8</v>
      </c>
      <c r="H161" s="10">
        <f t="shared" si="129"/>
        <v>17832.699999999997</v>
      </c>
      <c r="I161" s="10">
        <f t="shared" si="130"/>
        <v>17832.699999999997</v>
      </c>
      <c r="J161" s="10">
        <f t="shared" si="131"/>
        <v>0</v>
      </c>
      <c r="K161" s="10">
        <f t="shared" si="132"/>
        <v>0</v>
      </c>
      <c r="L161" s="10">
        <f t="shared" si="133"/>
        <v>0</v>
      </c>
      <c r="M161" s="10">
        <f t="shared" si="113"/>
        <v>17787.8</v>
      </c>
      <c r="N161" s="10">
        <f t="shared" si="114"/>
        <v>17832.699999999997</v>
      </c>
      <c r="O161" s="10">
        <f t="shared" si="115"/>
        <v>17832.699999999997</v>
      </c>
      <c r="P161" s="10">
        <f t="shared" si="134"/>
        <v>0</v>
      </c>
      <c r="Q161" s="26"/>
      <c r="R161" s="27"/>
    </row>
    <row r="162" spans="1:18" x14ac:dyDescent="0.3">
      <c r="A162" s="24" t="s">
        <v>123</v>
      </c>
      <c r="B162" s="24" t="s">
        <v>69</v>
      </c>
      <c r="C162" s="24" t="s">
        <v>125</v>
      </c>
      <c r="D162" s="24" t="s">
        <v>174</v>
      </c>
      <c r="E162" s="28"/>
      <c r="F162" s="25" t="s">
        <v>175</v>
      </c>
      <c r="G162" s="10">
        <f t="shared" ref="G162:L162" si="135">G163+G164</f>
        <v>17787.8</v>
      </c>
      <c r="H162" s="10">
        <f t="shared" si="135"/>
        <v>17832.699999999997</v>
      </c>
      <c r="I162" s="10">
        <f t="shared" si="135"/>
        <v>17832.699999999997</v>
      </c>
      <c r="J162" s="10">
        <f t="shared" si="135"/>
        <v>0</v>
      </c>
      <c r="K162" s="10">
        <f t="shared" si="135"/>
        <v>0</v>
      </c>
      <c r="L162" s="10">
        <f t="shared" si="135"/>
        <v>0</v>
      </c>
      <c r="M162" s="10">
        <f t="shared" si="113"/>
        <v>17787.8</v>
      </c>
      <c r="N162" s="10">
        <f t="shared" si="114"/>
        <v>17832.699999999997</v>
      </c>
      <c r="O162" s="10">
        <f t="shared" si="115"/>
        <v>17832.699999999997</v>
      </c>
      <c r="P162" s="10">
        <f>P163+P164</f>
        <v>0</v>
      </c>
      <c r="Q162" s="26"/>
      <c r="R162" s="27"/>
    </row>
    <row r="163" spans="1:18" ht="31.2" x14ac:dyDescent="0.3">
      <c r="A163" s="24" t="s">
        <v>123</v>
      </c>
      <c r="B163" s="24" t="s">
        <v>69</v>
      </c>
      <c r="C163" s="24" t="s">
        <v>125</v>
      </c>
      <c r="D163" s="24" t="s">
        <v>174</v>
      </c>
      <c r="E163" s="24" t="s">
        <v>32</v>
      </c>
      <c r="F163" s="25" t="s">
        <v>33</v>
      </c>
      <c r="G163" s="10">
        <f>17084.2+703.6-0.2</f>
        <v>17787.599999999999</v>
      </c>
      <c r="H163" s="10">
        <f>17129.1+703.6-0.2</f>
        <v>17832.499999999996</v>
      </c>
      <c r="I163" s="10">
        <f>17129.1+703.6-0.2</f>
        <v>17832.499999999996</v>
      </c>
      <c r="J163" s="10"/>
      <c r="K163" s="10"/>
      <c r="L163" s="10"/>
      <c r="M163" s="10">
        <f t="shared" si="113"/>
        <v>17787.599999999999</v>
      </c>
      <c r="N163" s="10">
        <f t="shared" si="114"/>
        <v>17832.499999999996</v>
      </c>
      <c r="O163" s="10">
        <f t="shared" si="115"/>
        <v>17832.499999999996</v>
      </c>
      <c r="P163" s="10"/>
      <c r="Q163" s="26"/>
      <c r="R163" s="27"/>
    </row>
    <row r="164" spans="1:18" x14ac:dyDescent="0.3">
      <c r="A164" s="24" t="s">
        <v>123</v>
      </c>
      <c r="B164" s="24" t="s">
        <v>69</v>
      </c>
      <c r="C164" s="24" t="s">
        <v>125</v>
      </c>
      <c r="D164" s="24" t="s">
        <v>174</v>
      </c>
      <c r="E164" s="24" t="s">
        <v>34</v>
      </c>
      <c r="F164" s="25" t="s">
        <v>35</v>
      </c>
      <c r="G164" s="10">
        <v>0.2</v>
      </c>
      <c r="H164" s="10">
        <v>0.2</v>
      </c>
      <c r="I164" s="10">
        <v>0.2</v>
      </c>
      <c r="J164" s="10"/>
      <c r="K164" s="10"/>
      <c r="L164" s="10"/>
      <c r="M164" s="10">
        <f t="shared" ref="M164:M227" si="136">G164+J164</f>
        <v>0.2</v>
      </c>
      <c r="N164" s="10">
        <f t="shared" ref="N164:N227" si="137">H164+K164</f>
        <v>0.2</v>
      </c>
      <c r="O164" s="10">
        <f t="shared" ref="O164:O227" si="138">I164+L164</f>
        <v>0.2</v>
      </c>
      <c r="P164" s="10"/>
      <c r="Q164" s="26"/>
      <c r="R164" s="27"/>
    </row>
    <row r="165" spans="1:18" s="18" customFormat="1" x14ac:dyDescent="0.3">
      <c r="A165" s="19" t="s">
        <v>123</v>
      </c>
      <c r="B165" s="19" t="s">
        <v>69</v>
      </c>
      <c r="C165" s="19" t="s">
        <v>131</v>
      </c>
      <c r="D165" s="19"/>
      <c r="E165" s="30"/>
      <c r="F165" s="20" t="s">
        <v>176</v>
      </c>
      <c r="G165" s="21">
        <f t="shared" si="128"/>
        <v>36385.9</v>
      </c>
      <c r="H165" s="21">
        <f t="shared" si="129"/>
        <v>37448.700000000004</v>
      </c>
      <c r="I165" s="21">
        <f t="shared" si="130"/>
        <v>37448.700000000004</v>
      </c>
      <c r="J165" s="21">
        <f t="shared" ref="J165:J167" si="139">J166</f>
        <v>0</v>
      </c>
      <c r="K165" s="21">
        <f t="shared" ref="K165:K167" si="140">K166</f>
        <v>0</v>
      </c>
      <c r="L165" s="21">
        <f t="shared" ref="L165:L167" si="141">L166</f>
        <v>0</v>
      </c>
      <c r="M165" s="21">
        <f t="shared" si="136"/>
        <v>36385.9</v>
      </c>
      <c r="N165" s="21">
        <f t="shared" si="137"/>
        <v>37448.700000000004</v>
      </c>
      <c r="O165" s="21">
        <f t="shared" si="138"/>
        <v>37448.700000000004</v>
      </c>
      <c r="P165" s="21">
        <f t="shared" ref="P165:P167" si="142">P166</f>
        <v>0</v>
      </c>
      <c r="Q165" s="22"/>
      <c r="R165" s="23"/>
    </row>
    <row r="166" spans="1:18" ht="31.2" x14ac:dyDescent="0.3">
      <c r="A166" s="24" t="s">
        <v>123</v>
      </c>
      <c r="B166" s="24" t="s">
        <v>69</v>
      </c>
      <c r="C166" s="24" t="s">
        <v>131</v>
      </c>
      <c r="D166" s="8" t="s">
        <v>133</v>
      </c>
      <c r="E166" s="28"/>
      <c r="F166" s="25" t="s">
        <v>134</v>
      </c>
      <c r="G166" s="10">
        <f t="shared" si="128"/>
        <v>36385.9</v>
      </c>
      <c r="H166" s="10">
        <f t="shared" si="129"/>
        <v>37448.700000000004</v>
      </c>
      <c r="I166" s="10">
        <f t="shared" si="130"/>
        <v>37448.700000000004</v>
      </c>
      <c r="J166" s="10">
        <f t="shared" si="139"/>
        <v>0</v>
      </c>
      <c r="K166" s="10">
        <f t="shared" si="140"/>
        <v>0</v>
      </c>
      <c r="L166" s="10">
        <f t="shared" si="141"/>
        <v>0</v>
      </c>
      <c r="M166" s="10">
        <f t="shared" si="136"/>
        <v>36385.9</v>
      </c>
      <c r="N166" s="10">
        <f t="shared" si="137"/>
        <v>37448.700000000004</v>
      </c>
      <c r="O166" s="10">
        <f t="shared" si="138"/>
        <v>37448.700000000004</v>
      </c>
      <c r="P166" s="10">
        <f t="shared" si="142"/>
        <v>0</v>
      </c>
      <c r="Q166" s="26"/>
      <c r="R166" s="27"/>
    </row>
    <row r="167" spans="1:18" x14ac:dyDescent="0.3">
      <c r="A167" s="24" t="s">
        <v>123</v>
      </c>
      <c r="B167" s="24" t="s">
        <v>69</v>
      </c>
      <c r="C167" s="24" t="s">
        <v>131</v>
      </c>
      <c r="D167" s="8" t="s">
        <v>135</v>
      </c>
      <c r="E167" s="28"/>
      <c r="F167" s="25" t="s">
        <v>27</v>
      </c>
      <c r="G167" s="10">
        <f t="shared" si="128"/>
        <v>36385.9</v>
      </c>
      <c r="H167" s="10">
        <f t="shared" si="129"/>
        <v>37448.700000000004</v>
      </c>
      <c r="I167" s="10">
        <f t="shared" si="130"/>
        <v>37448.700000000004</v>
      </c>
      <c r="J167" s="10">
        <f t="shared" si="139"/>
        <v>0</v>
      </c>
      <c r="K167" s="10">
        <f t="shared" si="140"/>
        <v>0</v>
      </c>
      <c r="L167" s="10">
        <f t="shared" si="141"/>
        <v>0</v>
      </c>
      <c r="M167" s="10">
        <f t="shared" si="136"/>
        <v>36385.9</v>
      </c>
      <c r="N167" s="10">
        <f t="shared" si="137"/>
        <v>37448.700000000004</v>
      </c>
      <c r="O167" s="10">
        <f t="shared" si="138"/>
        <v>37448.700000000004</v>
      </c>
      <c r="P167" s="10">
        <f t="shared" si="142"/>
        <v>0</v>
      </c>
      <c r="Q167" s="26"/>
      <c r="R167" s="27"/>
    </row>
    <row r="168" spans="1:18" ht="46.8" x14ac:dyDescent="0.3">
      <c r="A168" s="24" t="s">
        <v>123</v>
      </c>
      <c r="B168" s="24" t="s">
        <v>69</v>
      </c>
      <c r="C168" s="24" t="s">
        <v>131</v>
      </c>
      <c r="D168" s="8" t="s">
        <v>177</v>
      </c>
      <c r="E168" s="28"/>
      <c r="F168" s="25" t="s">
        <v>178</v>
      </c>
      <c r="G168" s="10">
        <f t="shared" ref="G168:L168" si="143">G172+G169</f>
        <v>36385.9</v>
      </c>
      <c r="H168" s="10">
        <f t="shared" si="143"/>
        <v>37448.700000000004</v>
      </c>
      <c r="I168" s="10">
        <f t="shared" si="143"/>
        <v>37448.700000000004</v>
      </c>
      <c r="J168" s="10">
        <f t="shared" si="143"/>
        <v>0</v>
      </c>
      <c r="K168" s="10">
        <f t="shared" si="143"/>
        <v>0</v>
      </c>
      <c r="L168" s="10">
        <f t="shared" si="143"/>
        <v>0</v>
      </c>
      <c r="M168" s="10">
        <f t="shared" si="136"/>
        <v>36385.9</v>
      </c>
      <c r="N168" s="10">
        <f t="shared" si="137"/>
        <v>37448.700000000004</v>
      </c>
      <c r="O168" s="10">
        <f t="shared" si="138"/>
        <v>37448.700000000004</v>
      </c>
      <c r="P168" s="10">
        <f>P172+P169</f>
        <v>0</v>
      </c>
      <c r="Q168" s="26"/>
      <c r="R168" s="27"/>
    </row>
    <row r="169" spans="1:18" x14ac:dyDescent="0.3">
      <c r="A169" s="24" t="s">
        <v>123</v>
      </c>
      <c r="B169" s="24" t="s">
        <v>69</v>
      </c>
      <c r="C169" s="24" t="s">
        <v>131</v>
      </c>
      <c r="D169" s="8" t="s">
        <v>179</v>
      </c>
      <c r="E169" s="28"/>
      <c r="F169" s="25" t="s">
        <v>43</v>
      </c>
      <c r="G169" s="10">
        <f t="shared" ref="G169:L169" si="144">G170+G171</f>
        <v>34904.9</v>
      </c>
      <c r="H169" s="10">
        <f t="shared" si="144"/>
        <v>35922.9</v>
      </c>
      <c r="I169" s="10">
        <f t="shared" si="144"/>
        <v>35922.9</v>
      </c>
      <c r="J169" s="10">
        <f t="shared" si="144"/>
        <v>0</v>
      </c>
      <c r="K169" s="10">
        <f t="shared" si="144"/>
        <v>0</v>
      </c>
      <c r="L169" s="10">
        <f t="shared" si="144"/>
        <v>0</v>
      </c>
      <c r="M169" s="10">
        <f t="shared" si="136"/>
        <v>34904.9</v>
      </c>
      <c r="N169" s="10">
        <f t="shared" si="137"/>
        <v>35922.9</v>
      </c>
      <c r="O169" s="10">
        <f t="shared" si="138"/>
        <v>35922.9</v>
      </c>
      <c r="P169" s="10">
        <f>P170+P171</f>
        <v>0</v>
      </c>
      <c r="Q169" s="26"/>
      <c r="R169" s="27"/>
    </row>
    <row r="170" spans="1:18" ht="78" x14ac:dyDescent="0.3">
      <c r="A170" s="24" t="s">
        <v>123</v>
      </c>
      <c r="B170" s="24" t="s">
        <v>69</v>
      </c>
      <c r="C170" s="24" t="s">
        <v>131</v>
      </c>
      <c r="D170" s="8" t="s">
        <v>179</v>
      </c>
      <c r="E170" s="24" t="s">
        <v>44</v>
      </c>
      <c r="F170" s="25" t="s">
        <v>45</v>
      </c>
      <c r="G170" s="10">
        <v>33247.9</v>
      </c>
      <c r="H170" s="10">
        <v>34265.9</v>
      </c>
      <c r="I170" s="10">
        <v>34265.9</v>
      </c>
      <c r="J170" s="10"/>
      <c r="K170" s="10"/>
      <c r="L170" s="10"/>
      <c r="M170" s="10">
        <f t="shared" si="136"/>
        <v>33247.9</v>
      </c>
      <c r="N170" s="10">
        <f t="shared" si="137"/>
        <v>34265.9</v>
      </c>
      <c r="O170" s="10">
        <f t="shared" si="138"/>
        <v>34265.9</v>
      </c>
      <c r="P170" s="10"/>
      <c r="Q170" s="26"/>
      <c r="R170" s="27"/>
    </row>
    <row r="171" spans="1:18" ht="31.2" x14ac:dyDescent="0.3">
      <c r="A171" s="24" t="s">
        <v>123</v>
      </c>
      <c r="B171" s="24" t="s">
        <v>69</v>
      </c>
      <c r="C171" s="24" t="s">
        <v>131</v>
      </c>
      <c r="D171" s="8" t="s">
        <v>179</v>
      </c>
      <c r="E171" s="24" t="s">
        <v>32</v>
      </c>
      <c r="F171" s="25" t="s">
        <v>33</v>
      </c>
      <c r="G171" s="10">
        <v>1657</v>
      </c>
      <c r="H171" s="10">
        <v>1657</v>
      </c>
      <c r="I171" s="10">
        <v>1657</v>
      </c>
      <c r="J171" s="10"/>
      <c r="K171" s="10"/>
      <c r="L171" s="10"/>
      <c r="M171" s="10">
        <f t="shared" si="136"/>
        <v>1657</v>
      </c>
      <c r="N171" s="10">
        <f t="shared" si="137"/>
        <v>1657</v>
      </c>
      <c r="O171" s="10">
        <f t="shared" si="138"/>
        <v>1657</v>
      </c>
      <c r="P171" s="10"/>
      <c r="Q171" s="26"/>
      <c r="R171" s="27"/>
    </row>
    <row r="172" spans="1:18" ht="62.4" x14ac:dyDescent="0.3">
      <c r="A172" s="24" t="s">
        <v>123</v>
      </c>
      <c r="B172" s="24" t="s">
        <v>69</v>
      </c>
      <c r="C172" s="24" t="s">
        <v>131</v>
      </c>
      <c r="D172" s="8" t="s">
        <v>180</v>
      </c>
      <c r="E172" s="28"/>
      <c r="F172" s="25" t="s">
        <v>181</v>
      </c>
      <c r="G172" s="10">
        <f t="shared" ref="G172:L172" si="145">G173+G174</f>
        <v>1481</v>
      </c>
      <c r="H172" s="10">
        <f t="shared" si="145"/>
        <v>1525.8</v>
      </c>
      <c r="I172" s="10">
        <f t="shared" si="145"/>
        <v>1525.8</v>
      </c>
      <c r="J172" s="10">
        <f t="shared" si="145"/>
        <v>0</v>
      </c>
      <c r="K172" s="10">
        <f t="shared" si="145"/>
        <v>0</v>
      </c>
      <c r="L172" s="10">
        <f t="shared" si="145"/>
        <v>0</v>
      </c>
      <c r="M172" s="10">
        <f t="shared" si="136"/>
        <v>1481</v>
      </c>
      <c r="N172" s="10">
        <f t="shared" si="137"/>
        <v>1525.8</v>
      </c>
      <c r="O172" s="10">
        <f t="shared" si="138"/>
        <v>1525.8</v>
      </c>
      <c r="P172" s="10">
        <f>P173+P174</f>
        <v>0</v>
      </c>
      <c r="Q172" s="26"/>
      <c r="R172" s="27"/>
    </row>
    <row r="173" spans="1:18" ht="78" x14ac:dyDescent="0.3">
      <c r="A173" s="24" t="s">
        <v>123</v>
      </c>
      <c r="B173" s="24" t="s">
        <v>69</v>
      </c>
      <c r="C173" s="24" t="s">
        <v>131</v>
      </c>
      <c r="D173" s="8" t="s">
        <v>180</v>
      </c>
      <c r="E173" s="24" t="s">
        <v>44</v>
      </c>
      <c r="F173" s="25" t="s">
        <v>45</v>
      </c>
      <c r="G173" s="10">
        <v>1231</v>
      </c>
      <c r="H173" s="10">
        <v>1275.8</v>
      </c>
      <c r="I173" s="10">
        <v>1275.8</v>
      </c>
      <c r="J173" s="10"/>
      <c r="K173" s="10"/>
      <c r="L173" s="10"/>
      <c r="M173" s="10">
        <f t="shared" si="136"/>
        <v>1231</v>
      </c>
      <c r="N173" s="10">
        <f t="shared" si="137"/>
        <v>1275.8</v>
      </c>
      <c r="O173" s="10">
        <f t="shared" si="138"/>
        <v>1275.8</v>
      </c>
      <c r="P173" s="10"/>
      <c r="Q173" s="26"/>
      <c r="R173" s="27"/>
    </row>
    <row r="174" spans="1:18" ht="31.2" x14ac:dyDescent="0.3">
      <c r="A174" s="24" t="s">
        <v>123</v>
      </c>
      <c r="B174" s="24" t="s">
        <v>69</v>
      </c>
      <c r="C174" s="24" t="s">
        <v>131</v>
      </c>
      <c r="D174" s="8" t="s">
        <v>180</v>
      </c>
      <c r="E174" s="24" t="s">
        <v>32</v>
      </c>
      <c r="F174" s="25" t="s">
        <v>33</v>
      </c>
      <c r="G174" s="10">
        <v>250</v>
      </c>
      <c r="H174" s="10">
        <v>250</v>
      </c>
      <c r="I174" s="10">
        <v>250</v>
      </c>
      <c r="J174" s="10"/>
      <c r="K174" s="10"/>
      <c r="L174" s="10"/>
      <c r="M174" s="10">
        <f t="shared" si="136"/>
        <v>250</v>
      </c>
      <c r="N174" s="10">
        <f t="shared" si="137"/>
        <v>250</v>
      </c>
      <c r="O174" s="10">
        <f t="shared" si="138"/>
        <v>250</v>
      </c>
      <c r="P174" s="10"/>
      <c r="Q174" s="26"/>
      <c r="R174" s="27"/>
    </row>
    <row r="175" spans="1:18" s="12" customFormat="1" ht="31.2" x14ac:dyDescent="0.3">
      <c r="A175" s="13" t="s">
        <v>182</v>
      </c>
      <c r="B175" s="13"/>
      <c r="C175" s="13"/>
      <c r="D175" s="13"/>
      <c r="E175" s="13"/>
      <c r="F175" s="14" t="s">
        <v>183</v>
      </c>
      <c r="G175" s="15">
        <f t="shared" ref="G175:L175" si="146">G176+G249+G308</f>
        <v>2586900.1999999993</v>
      </c>
      <c r="H175" s="15">
        <f t="shared" si="146"/>
        <v>2676418.1999999997</v>
      </c>
      <c r="I175" s="15">
        <f t="shared" si="146"/>
        <v>2772256.1999999997</v>
      </c>
      <c r="J175" s="15">
        <f t="shared" si="146"/>
        <v>31451.599999999999</v>
      </c>
      <c r="K175" s="15">
        <f t="shared" si="146"/>
        <v>7164.6999999999989</v>
      </c>
      <c r="L175" s="15">
        <f t="shared" si="146"/>
        <v>15702.3</v>
      </c>
      <c r="M175" s="15">
        <f t="shared" si="136"/>
        <v>2618351.7999999993</v>
      </c>
      <c r="N175" s="15">
        <f t="shared" si="137"/>
        <v>2683582.9</v>
      </c>
      <c r="O175" s="15">
        <f t="shared" si="138"/>
        <v>2787958.4999999995</v>
      </c>
      <c r="P175" s="15">
        <f>P176+P249+P308</f>
        <v>0</v>
      </c>
      <c r="Q175" s="16"/>
      <c r="R175" s="17"/>
    </row>
    <row r="176" spans="1:18" s="12" customFormat="1" x14ac:dyDescent="0.3">
      <c r="A176" s="13" t="s">
        <v>182</v>
      </c>
      <c r="B176" s="13" t="s">
        <v>143</v>
      </c>
      <c r="C176" s="13"/>
      <c r="D176" s="13"/>
      <c r="E176" s="13"/>
      <c r="F176" s="14" t="s">
        <v>184</v>
      </c>
      <c r="G176" s="15">
        <f t="shared" ref="G176:L176" si="147">G177+G199+G232</f>
        <v>923223.7</v>
      </c>
      <c r="H176" s="15">
        <f t="shared" si="147"/>
        <v>927442.5</v>
      </c>
      <c r="I176" s="15">
        <f t="shared" si="147"/>
        <v>902377.6</v>
      </c>
      <c r="J176" s="15">
        <f t="shared" si="147"/>
        <v>22814</v>
      </c>
      <c r="K176" s="15">
        <f t="shared" si="147"/>
        <v>15602.3</v>
      </c>
      <c r="L176" s="15">
        <f t="shared" si="147"/>
        <v>15602.3</v>
      </c>
      <c r="M176" s="15">
        <f t="shared" si="136"/>
        <v>946037.7</v>
      </c>
      <c r="N176" s="15">
        <f t="shared" si="137"/>
        <v>943044.8</v>
      </c>
      <c r="O176" s="15">
        <f t="shared" si="138"/>
        <v>917979.9</v>
      </c>
      <c r="P176" s="15">
        <f>P177+P199+P232</f>
        <v>0</v>
      </c>
      <c r="Q176" s="16"/>
      <c r="R176" s="17"/>
    </row>
    <row r="177" spans="1:18" s="18" customFormat="1" x14ac:dyDescent="0.3">
      <c r="A177" s="19" t="s">
        <v>182</v>
      </c>
      <c r="B177" s="19" t="s">
        <v>143</v>
      </c>
      <c r="C177" s="19" t="s">
        <v>125</v>
      </c>
      <c r="D177" s="19"/>
      <c r="E177" s="19"/>
      <c r="F177" s="20" t="s">
        <v>185</v>
      </c>
      <c r="G177" s="21">
        <f t="shared" ref="G177:L177" si="148">G178+G194</f>
        <v>862011.4</v>
      </c>
      <c r="H177" s="21">
        <f t="shared" si="148"/>
        <v>865583.8</v>
      </c>
      <c r="I177" s="21">
        <f t="shared" si="148"/>
        <v>840518.9</v>
      </c>
      <c r="J177" s="21">
        <f t="shared" si="148"/>
        <v>22814</v>
      </c>
      <c r="K177" s="21">
        <f t="shared" si="148"/>
        <v>15602.3</v>
      </c>
      <c r="L177" s="21">
        <f t="shared" si="148"/>
        <v>15602.3</v>
      </c>
      <c r="M177" s="21">
        <f t="shared" si="136"/>
        <v>884825.4</v>
      </c>
      <c r="N177" s="21">
        <f t="shared" si="137"/>
        <v>881186.10000000009</v>
      </c>
      <c r="O177" s="21">
        <f t="shared" si="138"/>
        <v>856121.20000000007</v>
      </c>
      <c r="P177" s="21">
        <f>P178+P194</f>
        <v>0</v>
      </c>
      <c r="Q177" s="22"/>
      <c r="R177" s="23"/>
    </row>
    <row r="178" spans="1:18" ht="31.2" x14ac:dyDescent="0.3">
      <c r="A178" s="24" t="s">
        <v>182</v>
      </c>
      <c r="B178" s="24" t="s">
        <v>143</v>
      </c>
      <c r="C178" s="24" t="s">
        <v>125</v>
      </c>
      <c r="D178" s="24" t="s">
        <v>57</v>
      </c>
      <c r="E178" s="24"/>
      <c r="F178" s="25" t="s">
        <v>58</v>
      </c>
      <c r="G178" s="10">
        <f t="shared" ref="G178:L178" si="149">G179</f>
        <v>858573.3</v>
      </c>
      <c r="H178" s="10">
        <f t="shared" si="149"/>
        <v>865583.8</v>
      </c>
      <c r="I178" s="10">
        <f t="shared" si="149"/>
        <v>840518.9</v>
      </c>
      <c r="J178" s="10">
        <f t="shared" si="149"/>
        <v>22814</v>
      </c>
      <c r="K178" s="10">
        <f t="shared" si="149"/>
        <v>15602.3</v>
      </c>
      <c r="L178" s="10">
        <f t="shared" si="149"/>
        <v>15602.3</v>
      </c>
      <c r="M178" s="10">
        <f t="shared" si="136"/>
        <v>881387.3</v>
      </c>
      <c r="N178" s="10">
        <f t="shared" si="137"/>
        <v>881186.10000000009</v>
      </c>
      <c r="O178" s="10">
        <f t="shared" si="138"/>
        <v>856121.20000000007</v>
      </c>
      <c r="P178" s="10">
        <f>P179</f>
        <v>0</v>
      </c>
      <c r="Q178" s="26"/>
      <c r="R178" s="27"/>
    </row>
    <row r="179" spans="1:18" x14ac:dyDescent="0.3">
      <c r="A179" s="24" t="s">
        <v>182</v>
      </c>
      <c r="B179" s="24" t="s">
        <v>143</v>
      </c>
      <c r="C179" s="24" t="s">
        <v>125</v>
      </c>
      <c r="D179" s="24" t="s">
        <v>186</v>
      </c>
      <c r="E179" s="24"/>
      <c r="F179" s="25" t="s">
        <v>27</v>
      </c>
      <c r="G179" s="10">
        <f t="shared" ref="G179:L179" si="150">G180+G185</f>
        <v>858573.3</v>
      </c>
      <c r="H179" s="10">
        <f t="shared" si="150"/>
        <v>865583.8</v>
      </c>
      <c r="I179" s="10">
        <f t="shared" si="150"/>
        <v>840518.9</v>
      </c>
      <c r="J179" s="10">
        <f t="shared" si="150"/>
        <v>22814</v>
      </c>
      <c r="K179" s="10">
        <f t="shared" si="150"/>
        <v>15602.3</v>
      </c>
      <c r="L179" s="10">
        <f t="shared" si="150"/>
        <v>15602.3</v>
      </c>
      <c r="M179" s="10">
        <f t="shared" si="136"/>
        <v>881387.3</v>
      </c>
      <c r="N179" s="10">
        <f t="shared" si="137"/>
        <v>881186.10000000009</v>
      </c>
      <c r="O179" s="10">
        <f t="shared" si="138"/>
        <v>856121.20000000007</v>
      </c>
      <c r="P179" s="10">
        <f>P180+P185</f>
        <v>0</v>
      </c>
      <c r="Q179" s="26"/>
      <c r="R179" s="27"/>
    </row>
    <row r="180" spans="1:18" ht="31.2" x14ac:dyDescent="0.3">
      <c r="A180" s="24" t="s">
        <v>182</v>
      </c>
      <c r="B180" s="24" t="s">
        <v>143</v>
      </c>
      <c r="C180" s="24" t="s">
        <v>125</v>
      </c>
      <c r="D180" s="24" t="s">
        <v>187</v>
      </c>
      <c r="E180" s="24"/>
      <c r="F180" s="25" t="s">
        <v>188</v>
      </c>
      <c r="G180" s="10">
        <f t="shared" ref="G180:L180" si="151">G183+G181</f>
        <v>117300.09999999999</v>
      </c>
      <c r="H180" s="10">
        <f t="shared" si="151"/>
        <v>118571.5</v>
      </c>
      <c r="I180" s="10">
        <f t="shared" si="151"/>
        <v>93506.599999999991</v>
      </c>
      <c r="J180" s="10">
        <f t="shared" si="151"/>
        <v>7261.3</v>
      </c>
      <c r="K180" s="10">
        <f t="shared" si="151"/>
        <v>0</v>
      </c>
      <c r="L180" s="10">
        <f t="shared" si="151"/>
        <v>0</v>
      </c>
      <c r="M180" s="10">
        <f t="shared" si="136"/>
        <v>124561.4</v>
      </c>
      <c r="N180" s="10">
        <f t="shared" si="137"/>
        <v>118571.5</v>
      </c>
      <c r="O180" s="10">
        <f t="shared" si="138"/>
        <v>93506.599999999991</v>
      </c>
      <c r="P180" s="10">
        <f>P183+P181</f>
        <v>0</v>
      </c>
      <c r="Q180" s="26"/>
      <c r="R180" s="27"/>
    </row>
    <row r="181" spans="1:18" ht="31.2" x14ac:dyDescent="0.3">
      <c r="A181" s="24" t="s">
        <v>182</v>
      </c>
      <c r="B181" s="24" t="s">
        <v>143</v>
      </c>
      <c r="C181" s="24" t="s">
        <v>125</v>
      </c>
      <c r="D181" s="24" t="s">
        <v>189</v>
      </c>
      <c r="E181" s="24"/>
      <c r="F181" s="25" t="s">
        <v>190</v>
      </c>
      <c r="G181" s="10">
        <f t="shared" ref="G181:L181" si="152">G182</f>
        <v>474.4</v>
      </c>
      <c r="H181" s="10">
        <f t="shared" si="152"/>
        <v>474.4</v>
      </c>
      <c r="I181" s="10">
        <f t="shared" si="152"/>
        <v>474.4</v>
      </c>
      <c r="J181" s="10">
        <f t="shared" si="152"/>
        <v>0</v>
      </c>
      <c r="K181" s="10">
        <f t="shared" si="152"/>
        <v>0</v>
      </c>
      <c r="L181" s="10">
        <f t="shared" si="152"/>
        <v>0</v>
      </c>
      <c r="M181" s="10">
        <f t="shared" si="136"/>
        <v>474.4</v>
      </c>
      <c r="N181" s="10">
        <f t="shared" si="137"/>
        <v>474.4</v>
      </c>
      <c r="O181" s="10">
        <f t="shared" si="138"/>
        <v>474.4</v>
      </c>
      <c r="P181" s="10">
        <f>P182</f>
        <v>0</v>
      </c>
      <c r="Q181" s="26"/>
      <c r="R181" s="27"/>
    </row>
    <row r="182" spans="1:18" ht="31.2" x14ac:dyDescent="0.3">
      <c r="A182" s="24" t="s">
        <v>182</v>
      </c>
      <c r="B182" s="24" t="s">
        <v>143</v>
      </c>
      <c r="C182" s="24" t="s">
        <v>125</v>
      </c>
      <c r="D182" s="24" t="s">
        <v>189</v>
      </c>
      <c r="E182" s="24" t="s">
        <v>114</v>
      </c>
      <c r="F182" s="25" t="s">
        <v>115</v>
      </c>
      <c r="G182" s="10">
        <v>474.4</v>
      </c>
      <c r="H182" s="10">
        <v>474.4</v>
      </c>
      <c r="I182" s="10">
        <v>474.4</v>
      </c>
      <c r="J182" s="10"/>
      <c r="K182" s="10"/>
      <c r="L182" s="10"/>
      <c r="M182" s="10">
        <f t="shared" si="136"/>
        <v>474.4</v>
      </c>
      <c r="N182" s="10">
        <f t="shared" si="137"/>
        <v>474.4</v>
      </c>
      <c r="O182" s="10">
        <f t="shared" si="138"/>
        <v>474.4</v>
      </c>
      <c r="P182" s="10"/>
      <c r="Q182" s="26"/>
      <c r="R182" s="27"/>
    </row>
    <row r="183" spans="1:18" ht="46.8" x14ac:dyDescent="0.3">
      <c r="A183" s="24" t="s">
        <v>182</v>
      </c>
      <c r="B183" s="24" t="s">
        <v>143</v>
      </c>
      <c r="C183" s="24" t="s">
        <v>125</v>
      </c>
      <c r="D183" s="24" t="s">
        <v>191</v>
      </c>
      <c r="E183" s="24"/>
      <c r="F183" s="25" t="s">
        <v>192</v>
      </c>
      <c r="G183" s="10">
        <f t="shared" ref="G183:L183" si="153">G184</f>
        <v>116825.7</v>
      </c>
      <c r="H183" s="10">
        <f t="shared" si="153"/>
        <v>118097.1</v>
      </c>
      <c r="I183" s="10">
        <f t="shared" si="153"/>
        <v>93032.2</v>
      </c>
      <c r="J183" s="10">
        <f t="shared" si="153"/>
        <v>7261.3</v>
      </c>
      <c r="K183" s="10">
        <f t="shared" si="153"/>
        <v>0</v>
      </c>
      <c r="L183" s="10">
        <f t="shared" si="153"/>
        <v>0</v>
      </c>
      <c r="M183" s="10">
        <f t="shared" si="136"/>
        <v>124087</v>
      </c>
      <c r="N183" s="10">
        <f t="shared" si="137"/>
        <v>118097.1</v>
      </c>
      <c r="O183" s="10">
        <f t="shared" si="138"/>
        <v>93032.2</v>
      </c>
      <c r="P183" s="10">
        <f>P184</f>
        <v>0</v>
      </c>
      <c r="Q183" s="26"/>
      <c r="R183" s="27"/>
    </row>
    <row r="184" spans="1:18" ht="31.2" x14ac:dyDescent="0.3">
      <c r="A184" s="24" t="s">
        <v>182</v>
      </c>
      <c r="B184" s="24" t="s">
        <v>143</v>
      </c>
      <c r="C184" s="24" t="s">
        <v>125</v>
      </c>
      <c r="D184" s="24" t="s">
        <v>191</v>
      </c>
      <c r="E184" s="24" t="s">
        <v>114</v>
      </c>
      <c r="F184" s="25" t="s">
        <v>115</v>
      </c>
      <c r="G184" s="10">
        <v>116825.7</v>
      </c>
      <c r="H184" s="10">
        <v>118097.1</v>
      </c>
      <c r="I184" s="10">
        <v>93032.2</v>
      </c>
      <c r="J184" s="10">
        <v>7261.3</v>
      </c>
      <c r="K184" s="10"/>
      <c r="L184" s="10"/>
      <c r="M184" s="10">
        <f t="shared" si="136"/>
        <v>124087</v>
      </c>
      <c r="N184" s="10">
        <f t="shared" si="137"/>
        <v>118097.1</v>
      </c>
      <c r="O184" s="10">
        <f t="shared" si="138"/>
        <v>93032.2</v>
      </c>
      <c r="P184" s="10"/>
      <c r="Q184" s="26"/>
      <c r="R184" s="27">
        <v>74</v>
      </c>
    </row>
    <row r="185" spans="1:18" ht="31.2" x14ac:dyDescent="0.3">
      <c r="A185" s="24" t="s">
        <v>182</v>
      </c>
      <c r="B185" s="24" t="s">
        <v>143</v>
      </c>
      <c r="C185" s="24" t="s">
        <v>125</v>
      </c>
      <c r="D185" s="24" t="s">
        <v>193</v>
      </c>
      <c r="E185" s="24"/>
      <c r="F185" s="25" t="s">
        <v>194</v>
      </c>
      <c r="G185" s="10">
        <f t="shared" ref="G185:L185" si="154">G186+G190+G192+G188</f>
        <v>741273.20000000007</v>
      </c>
      <c r="H185" s="10">
        <f t="shared" si="154"/>
        <v>747012.3</v>
      </c>
      <c r="I185" s="10">
        <f t="shared" si="154"/>
        <v>747012.3</v>
      </c>
      <c r="J185" s="10">
        <f t="shared" si="154"/>
        <v>15552.699999999999</v>
      </c>
      <c r="K185" s="10">
        <f t="shared" si="154"/>
        <v>15602.3</v>
      </c>
      <c r="L185" s="10">
        <f t="shared" si="154"/>
        <v>15602.3</v>
      </c>
      <c r="M185" s="10">
        <f t="shared" si="136"/>
        <v>756825.9</v>
      </c>
      <c r="N185" s="10">
        <f t="shared" si="137"/>
        <v>762614.60000000009</v>
      </c>
      <c r="O185" s="10">
        <f t="shared" si="138"/>
        <v>762614.60000000009</v>
      </c>
      <c r="P185" s="10">
        <f>P186+P190+P192+P188</f>
        <v>0</v>
      </c>
      <c r="Q185" s="26"/>
      <c r="R185" s="27"/>
    </row>
    <row r="186" spans="1:18" ht="46.8" x14ac:dyDescent="0.3">
      <c r="A186" s="24" t="s">
        <v>182</v>
      </c>
      <c r="B186" s="24" t="s">
        <v>143</v>
      </c>
      <c r="C186" s="24" t="s">
        <v>125</v>
      </c>
      <c r="D186" s="24" t="s">
        <v>195</v>
      </c>
      <c r="E186" s="24"/>
      <c r="F186" s="25" t="s">
        <v>47</v>
      </c>
      <c r="G186" s="10">
        <f t="shared" ref="G186:L186" si="155">G187</f>
        <v>710071.4</v>
      </c>
      <c r="H186" s="10">
        <f t="shared" si="155"/>
        <v>723261.8</v>
      </c>
      <c r="I186" s="10">
        <f t="shared" si="155"/>
        <v>723261.8</v>
      </c>
      <c r="J186" s="10">
        <f t="shared" si="155"/>
        <v>15218.3</v>
      </c>
      <c r="K186" s="10">
        <f t="shared" si="155"/>
        <v>15334.9</v>
      </c>
      <c r="L186" s="10">
        <f t="shared" si="155"/>
        <v>15334.9</v>
      </c>
      <c r="M186" s="10">
        <f t="shared" si="136"/>
        <v>725289.70000000007</v>
      </c>
      <c r="N186" s="10">
        <f t="shared" si="137"/>
        <v>738596.70000000007</v>
      </c>
      <c r="O186" s="10">
        <f t="shared" si="138"/>
        <v>738596.70000000007</v>
      </c>
      <c r="P186" s="10">
        <f>P187</f>
        <v>0</v>
      </c>
      <c r="Q186" s="26"/>
      <c r="R186" s="27"/>
    </row>
    <row r="187" spans="1:18" ht="31.2" x14ac:dyDescent="0.3">
      <c r="A187" s="24" t="s">
        <v>182</v>
      </c>
      <c r="B187" s="24" t="s">
        <v>143</v>
      </c>
      <c r="C187" s="24" t="s">
        <v>125</v>
      </c>
      <c r="D187" s="24" t="s">
        <v>195</v>
      </c>
      <c r="E187" s="24" t="s">
        <v>114</v>
      </c>
      <c r="F187" s="25" t="s">
        <v>115</v>
      </c>
      <c r="G187" s="10">
        <v>710071.4</v>
      </c>
      <c r="H187" s="10">
        <v>723261.8</v>
      </c>
      <c r="I187" s="10">
        <v>723261.8</v>
      </c>
      <c r="J187" s="10">
        <v>15218.3</v>
      </c>
      <c r="K187" s="10">
        <v>15334.9</v>
      </c>
      <c r="L187" s="10">
        <v>15334.9</v>
      </c>
      <c r="M187" s="10">
        <f t="shared" si="136"/>
        <v>725289.70000000007</v>
      </c>
      <c r="N187" s="10">
        <f t="shared" si="137"/>
        <v>738596.70000000007</v>
      </c>
      <c r="O187" s="10">
        <f t="shared" si="138"/>
        <v>738596.70000000007</v>
      </c>
      <c r="P187" s="10"/>
      <c r="Q187" s="26"/>
      <c r="R187" s="27">
        <v>58</v>
      </c>
    </row>
    <row r="188" spans="1:18" ht="31.2" x14ac:dyDescent="0.3">
      <c r="A188" s="24" t="s">
        <v>182</v>
      </c>
      <c r="B188" s="24" t="s">
        <v>143</v>
      </c>
      <c r="C188" s="24" t="s">
        <v>125</v>
      </c>
      <c r="D188" s="24" t="s">
        <v>196</v>
      </c>
      <c r="E188" s="24"/>
      <c r="F188" s="25" t="s">
        <v>197</v>
      </c>
      <c r="G188" s="10">
        <f t="shared" ref="G188:L188" si="156">G189</f>
        <v>2560</v>
      </c>
      <c r="H188" s="10">
        <f t="shared" si="156"/>
        <v>2560</v>
      </c>
      <c r="I188" s="10">
        <f t="shared" si="156"/>
        <v>2560</v>
      </c>
      <c r="J188" s="10">
        <f t="shared" si="156"/>
        <v>0</v>
      </c>
      <c r="K188" s="10">
        <f t="shared" si="156"/>
        <v>0</v>
      </c>
      <c r="L188" s="10">
        <f t="shared" si="156"/>
        <v>0</v>
      </c>
      <c r="M188" s="10">
        <f t="shared" si="136"/>
        <v>2560</v>
      </c>
      <c r="N188" s="10">
        <f t="shared" si="137"/>
        <v>2560</v>
      </c>
      <c r="O188" s="10">
        <f t="shared" si="138"/>
        <v>2560</v>
      </c>
      <c r="P188" s="10">
        <f>P189</f>
        <v>0</v>
      </c>
      <c r="Q188" s="26"/>
      <c r="R188" s="27"/>
    </row>
    <row r="189" spans="1:18" ht="31.2" x14ac:dyDescent="0.3">
      <c r="A189" s="24" t="s">
        <v>182</v>
      </c>
      <c r="B189" s="24" t="s">
        <v>143</v>
      </c>
      <c r="C189" s="24" t="s">
        <v>125</v>
      </c>
      <c r="D189" s="24" t="s">
        <v>196</v>
      </c>
      <c r="E189" s="24" t="s">
        <v>114</v>
      </c>
      <c r="F189" s="25" t="s">
        <v>115</v>
      </c>
      <c r="G189" s="10">
        <v>2560</v>
      </c>
      <c r="H189" s="10">
        <v>2560</v>
      </c>
      <c r="I189" s="10">
        <v>2560</v>
      </c>
      <c r="J189" s="10"/>
      <c r="K189" s="10"/>
      <c r="L189" s="10"/>
      <c r="M189" s="10">
        <f t="shared" si="136"/>
        <v>2560</v>
      </c>
      <c r="N189" s="10">
        <f t="shared" si="137"/>
        <v>2560</v>
      </c>
      <c r="O189" s="10">
        <f t="shared" si="138"/>
        <v>2560</v>
      </c>
      <c r="P189" s="10"/>
      <c r="Q189" s="26"/>
      <c r="R189" s="27"/>
    </row>
    <row r="190" spans="1:18" x14ac:dyDescent="0.3">
      <c r="A190" s="24" t="s">
        <v>182</v>
      </c>
      <c r="B190" s="24" t="s">
        <v>143</v>
      </c>
      <c r="C190" s="24" t="s">
        <v>125</v>
      </c>
      <c r="D190" s="24" t="s">
        <v>198</v>
      </c>
      <c r="E190" s="24"/>
      <c r="F190" s="25" t="s">
        <v>199</v>
      </c>
      <c r="G190" s="10">
        <f t="shared" ref="G190:L190" si="157">G191</f>
        <v>7451.3</v>
      </c>
      <c r="H190" s="10">
        <f t="shared" si="157"/>
        <v>0</v>
      </c>
      <c r="I190" s="10">
        <f t="shared" si="157"/>
        <v>0</v>
      </c>
      <c r="J190" s="10">
        <f t="shared" si="157"/>
        <v>67</v>
      </c>
      <c r="K190" s="10">
        <f t="shared" si="157"/>
        <v>0</v>
      </c>
      <c r="L190" s="10">
        <f t="shared" si="157"/>
        <v>0</v>
      </c>
      <c r="M190" s="10">
        <f t="shared" si="136"/>
        <v>7518.3</v>
      </c>
      <c r="N190" s="10">
        <f t="shared" si="137"/>
        <v>0</v>
      </c>
      <c r="O190" s="10">
        <f t="shared" si="138"/>
        <v>0</v>
      </c>
      <c r="P190" s="10">
        <f>P191</f>
        <v>0</v>
      </c>
      <c r="Q190" s="26"/>
      <c r="R190" s="27"/>
    </row>
    <row r="191" spans="1:18" ht="31.2" x14ac:dyDescent="0.3">
      <c r="A191" s="24" t="s">
        <v>182</v>
      </c>
      <c r="B191" s="24" t="s">
        <v>143</v>
      </c>
      <c r="C191" s="24" t="s">
        <v>125</v>
      </c>
      <c r="D191" s="24" t="s">
        <v>198</v>
      </c>
      <c r="E191" s="24" t="s">
        <v>114</v>
      </c>
      <c r="F191" s="25" t="s">
        <v>115</v>
      </c>
      <c r="G191" s="10">
        <v>7451.3</v>
      </c>
      <c r="H191" s="10">
        <v>0</v>
      </c>
      <c r="I191" s="10">
        <v>0</v>
      </c>
      <c r="J191" s="10">
        <v>67</v>
      </c>
      <c r="K191" s="10"/>
      <c r="L191" s="10"/>
      <c r="M191" s="10">
        <f t="shared" si="136"/>
        <v>7518.3</v>
      </c>
      <c r="N191" s="10">
        <f t="shared" si="137"/>
        <v>0</v>
      </c>
      <c r="O191" s="10">
        <f t="shared" si="138"/>
        <v>0</v>
      </c>
      <c r="P191" s="10"/>
      <c r="Q191" s="26"/>
      <c r="R191" s="27">
        <v>59</v>
      </c>
    </row>
    <row r="192" spans="1:18" ht="62.4" x14ac:dyDescent="0.3">
      <c r="A192" s="24" t="s">
        <v>182</v>
      </c>
      <c r="B192" s="24" t="s">
        <v>143</v>
      </c>
      <c r="C192" s="24" t="s">
        <v>125</v>
      </c>
      <c r="D192" s="24" t="s">
        <v>200</v>
      </c>
      <c r="E192" s="24"/>
      <c r="F192" s="25" t="s">
        <v>201</v>
      </c>
      <c r="G192" s="10">
        <f t="shared" ref="G192:L192" si="158">G193</f>
        <v>21190.5</v>
      </c>
      <c r="H192" s="10">
        <f t="shared" si="158"/>
        <v>21190.5</v>
      </c>
      <c r="I192" s="10">
        <f t="shared" si="158"/>
        <v>21190.5</v>
      </c>
      <c r="J192" s="10">
        <f t="shared" si="158"/>
        <v>267.39999999999998</v>
      </c>
      <c r="K192" s="10">
        <f t="shared" si="158"/>
        <v>267.39999999999998</v>
      </c>
      <c r="L192" s="10">
        <f t="shared" si="158"/>
        <v>267.39999999999998</v>
      </c>
      <c r="M192" s="10">
        <f t="shared" si="136"/>
        <v>21457.9</v>
      </c>
      <c r="N192" s="10">
        <f t="shared" si="137"/>
        <v>21457.9</v>
      </c>
      <c r="O192" s="10">
        <f t="shared" si="138"/>
        <v>21457.9</v>
      </c>
      <c r="P192" s="10">
        <f>P193</f>
        <v>0</v>
      </c>
      <c r="Q192" s="26"/>
      <c r="R192" s="27"/>
    </row>
    <row r="193" spans="1:18" ht="31.2" x14ac:dyDescent="0.3">
      <c r="A193" s="24" t="s">
        <v>182</v>
      </c>
      <c r="B193" s="24" t="s">
        <v>143</v>
      </c>
      <c r="C193" s="24" t="s">
        <v>125</v>
      </c>
      <c r="D193" s="24" t="s">
        <v>200</v>
      </c>
      <c r="E193" s="24" t="s">
        <v>114</v>
      </c>
      <c r="F193" s="25" t="s">
        <v>115</v>
      </c>
      <c r="G193" s="10">
        <v>21190.5</v>
      </c>
      <c r="H193" s="10">
        <v>21190.5</v>
      </c>
      <c r="I193" s="10">
        <v>21190.5</v>
      </c>
      <c r="J193" s="10">
        <v>267.39999999999998</v>
      </c>
      <c r="K193" s="10">
        <v>267.39999999999998</v>
      </c>
      <c r="L193" s="10">
        <v>267.39999999999998</v>
      </c>
      <c r="M193" s="10">
        <f t="shared" si="136"/>
        <v>21457.9</v>
      </c>
      <c r="N193" s="10">
        <f t="shared" si="137"/>
        <v>21457.9</v>
      </c>
      <c r="O193" s="10">
        <f t="shared" si="138"/>
        <v>21457.9</v>
      </c>
      <c r="P193" s="10"/>
      <c r="Q193" s="26"/>
      <c r="R193" s="27">
        <v>61</v>
      </c>
    </row>
    <row r="194" spans="1:18" ht="46.8" x14ac:dyDescent="0.3">
      <c r="A194" s="24" t="s">
        <v>182</v>
      </c>
      <c r="B194" s="24" t="s">
        <v>143</v>
      </c>
      <c r="C194" s="24" t="s">
        <v>125</v>
      </c>
      <c r="D194" s="24" t="s">
        <v>202</v>
      </c>
      <c r="E194" s="24"/>
      <c r="F194" s="25" t="s">
        <v>203</v>
      </c>
      <c r="G194" s="10">
        <f t="shared" ref="G194:G197" si="159">G195</f>
        <v>3438.1</v>
      </c>
      <c r="H194" s="10">
        <f t="shared" ref="H194:H197" si="160">H195</f>
        <v>0</v>
      </c>
      <c r="I194" s="10">
        <f t="shared" ref="I194:I197" si="161">I195</f>
        <v>0</v>
      </c>
      <c r="J194" s="10">
        <f t="shared" ref="J194:J197" si="162">J195</f>
        <v>0</v>
      </c>
      <c r="K194" s="10">
        <f t="shared" ref="K194:K197" si="163">K195</f>
        <v>0</v>
      </c>
      <c r="L194" s="10">
        <f t="shared" ref="L194:L197" si="164">L195</f>
        <v>0</v>
      </c>
      <c r="M194" s="10">
        <f t="shared" si="136"/>
        <v>3438.1</v>
      </c>
      <c r="N194" s="10">
        <f t="shared" si="137"/>
        <v>0</v>
      </c>
      <c r="O194" s="10">
        <f t="shared" si="138"/>
        <v>0</v>
      </c>
      <c r="P194" s="10">
        <f t="shared" ref="P194:P197" si="165">P195</f>
        <v>0</v>
      </c>
      <c r="Q194" s="26"/>
      <c r="R194" s="27"/>
    </row>
    <row r="195" spans="1:18" x14ac:dyDescent="0.3">
      <c r="A195" s="24" t="s">
        <v>182</v>
      </c>
      <c r="B195" s="24" t="s">
        <v>143</v>
      </c>
      <c r="C195" s="24" t="s">
        <v>125</v>
      </c>
      <c r="D195" s="24" t="s">
        <v>204</v>
      </c>
      <c r="E195" s="24"/>
      <c r="F195" s="25" t="s">
        <v>27</v>
      </c>
      <c r="G195" s="10">
        <f t="shared" si="159"/>
        <v>3438.1</v>
      </c>
      <c r="H195" s="10">
        <f t="shared" si="160"/>
        <v>0</v>
      </c>
      <c r="I195" s="10">
        <f t="shared" si="161"/>
        <v>0</v>
      </c>
      <c r="J195" s="10">
        <f t="shared" si="162"/>
        <v>0</v>
      </c>
      <c r="K195" s="10">
        <f t="shared" si="163"/>
        <v>0</v>
      </c>
      <c r="L195" s="10">
        <f t="shared" si="164"/>
        <v>0</v>
      </c>
      <c r="M195" s="10">
        <f t="shared" si="136"/>
        <v>3438.1</v>
      </c>
      <c r="N195" s="10">
        <f t="shared" si="137"/>
        <v>0</v>
      </c>
      <c r="O195" s="10">
        <f t="shared" si="138"/>
        <v>0</v>
      </c>
      <c r="P195" s="10">
        <f t="shared" si="165"/>
        <v>0</v>
      </c>
      <c r="Q195" s="26"/>
      <c r="R195" s="27"/>
    </row>
    <row r="196" spans="1:18" ht="46.8" x14ac:dyDescent="0.3">
      <c r="A196" s="24" t="s">
        <v>182</v>
      </c>
      <c r="B196" s="24" t="s">
        <v>143</v>
      </c>
      <c r="C196" s="24" t="s">
        <v>125</v>
      </c>
      <c r="D196" s="24" t="s">
        <v>205</v>
      </c>
      <c r="E196" s="24"/>
      <c r="F196" s="25" t="s">
        <v>206</v>
      </c>
      <c r="G196" s="10">
        <f t="shared" si="159"/>
        <v>3438.1</v>
      </c>
      <c r="H196" s="10">
        <f t="shared" si="160"/>
        <v>0</v>
      </c>
      <c r="I196" s="10">
        <f t="shared" si="161"/>
        <v>0</v>
      </c>
      <c r="J196" s="10">
        <f t="shared" si="162"/>
        <v>0</v>
      </c>
      <c r="K196" s="10">
        <f t="shared" si="163"/>
        <v>0</v>
      </c>
      <c r="L196" s="10">
        <f t="shared" si="164"/>
        <v>0</v>
      </c>
      <c r="M196" s="10">
        <f t="shared" si="136"/>
        <v>3438.1</v>
      </c>
      <c r="N196" s="10">
        <f t="shared" si="137"/>
        <v>0</v>
      </c>
      <c r="O196" s="10">
        <f t="shared" si="138"/>
        <v>0</v>
      </c>
      <c r="P196" s="10">
        <f t="shared" si="165"/>
        <v>0</v>
      </c>
      <c r="Q196" s="26"/>
      <c r="R196" s="27"/>
    </row>
    <row r="197" spans="1:18" ht="31.2" x14ac:dyDescent="0.3">
      <c r="A197" s="24" t="s">
        <v>182</v>
      </c>
      <c r="B197" s="24" t="s">
        <v>143</v>
      </c>
      <c r="C197" s="24" t="s">
        <v>125</v>
      </c>
      <c r="D197" s="24" t="s">
        <v>207</v>
      </c>
      <c r="E197" s="24"/>
      <c r="F197" s="25" t="s">
        <v>208</v>
      </c>
      <c r="G197" s="10">
        <f t="shared" si="159"/>
        <v>3438.1</v>
      </c>
      <c r="H197" s="10">
        <f t="shared" si="160"/>
        <v>0</v>
      </c>
      <c r="I197" s="10">
        <f t="shared" si="161"/>
        <v>0</v>
      </c>
      <c r="J197" s="10">
        <f t="shared" si="162"/>
        <v>0</v>
      </c>
      <c r="K197" s="10">
        <f t="shared" si="163"/>
        <v>0</v>
      </c>
      <c r="L197" s="10">
        <f t="shared" si="164"/>
        <v>0</v>
      </c>
      <c r="M197" s="10">
        <f t="shared" si="136"/>
        <v>3438.1</v>
      </c>
      <c r="N197" s="10">
        <f t="shared" si="137"/>
        <v>0</v>
      </c>
      <c r="O197" s="10">
        <f t="shared" si="138"/>
        <v>0</v>
      </c>
      <c r="P197" s="10">
        <f t="shared" si="165"/>
        <v>0</v>
      </c>
      <c r="Q197" s="26"/>
      <c r="R197" s="27"/>
    </row>
    <row r="198" spans="1:18" ht="31.2" x14ac:dyDescent="0.3">
      <c r="A198" s="24" t="s">
        <v>182</v>
      </c>
      <c r="B198" s="24" t="s">
        <v>143</v>
      </c>
      <c r="C198" s="24" t="s">
        <v>125</v>
      </c>
      <c r="D198" s="24" t="s">
        <v>207</v>
      </c>
      <c r="E198" s="24" t="s">
        <v>114</v>
      </c>
      <c r="F198" s="25" t="s">
        <v>115</v>
      </c>
      <c r="G198" s="10">
        <v>3438.1</v>
      </c>
      <c r="H198" s="10">
        <v>0</v>
      </c>
      <c r="I198" s="10">
        <v>0</v>
      </c>
      <c r="J198" s="10"/>
      <c r="K198" s="10"/>
      <c r="L198" s="10"/>
      <c r="M198" s="10">
        <f t="shared" si="136"/>
        <v>3438.1</v>
      </c>
      <c r="N198" s="10">
        <f t="shared" si="137"/>
        <v>0</v>
      </c>
      <c r="O198" s="10">
        <f t="shared" si="138"/>
        <v>0</v>
      </c>
      <c r="P198" s="10"/>
      <c r="Q198" s="26"/>
      <c r="R198" s="27"/>
    </row>
    <row r="199" spans="1:18" s="18" customFormat="1" x14ac:dyDescent="0.3">
      <c r="A199" s="19" t="s">
        <v>182</v>
      </c>
      <c r="B199" s="19" t="s">
        <v>143</v>
      </c>
      <c r="C199" s="19" t="s">
        <v>143</v>
      </c>
      <c r="D199" s="19"/>
      <c r="E199" s="19"/>
      <c r="F199" s="20" t="s">
        <v>209</v>
      </c>
      <c r="G199" s="21">
        <f t="shared" ref="G199:L199" si="166">G200+G212+G207+G227</f>
        <v>57002.7</v>
      </c>
      <c r="H199" s="21">
        <f t="shared" si="166"/>
        <v>57633.100000000006</v>
      </c>
      <c r="I199" s="21">
        <f t="shared" si="166"/>
        <v>57633.100000000006</v>
      </c>
      <c r="J199" s="21">
        <f t="shared" si="166"/>
        <v>0</v>
      </c>
      <c r="K199" s="21">
        <f t="shared" si="166"/>
        <v>0</v>
      </c>
      <c r="L199" s="21">
        <f t="shared" si="166"/>
        <v>0</v>
      </c>
      <c r="M199" s="21">
        <f t="shared" si="136"/>
        <v>57002.7</v>
      </c>
      <c r="N199" s="21">
        <f t="shared" si="137"/>
        <v>57633.100000000006</v>
      </c>
      <c r="O199" s="21">
        <f t="shared" si="138"/>
        <v>57633.100000000006</v>
      </c>
      <c r="P199" s="21">
        <f>P200+P212+P207+P227</f>
        <v>0</v>
      </c>
      <c r="Q199" s="22"/>
      <c r="R199" s="23"/>
    </row>
    <row r="200" spans="1:18" x14ac:dyDescent="0.3">
      <c r="A200" s="24" t="s">
        <v>182</v>
      </c>
      <c r="B200" s="24" t="s">
        <v>143</v>
      </c>
      <c r="C200" s="24" t="s">
        <v>143</v>
      </c>
      <c r="D200" s="24" t="s">
        <v>210</v>
      </c>
      <c r="E200" s="24"/>
      <c r="F200" s="25" t="s">
        <v>211</v>
      </c>
      <c r="G200" s="10">
        <f t="shared" ref="G200:G201" si="167">G201</f>
        <v>4360</v>
      </c>
      <c r="H200" s="10">
        <f t="shared" ref="H200:H201" si="168">H201</f>
        <v>4360</v>
      </c>
      <c r="I200" s="10">
        <f t="shared" ref="I200:I201" si="169">I201</f>
        <v>4360</v>
      </c>
      <c r="J200" s="10">
        <f t="shared" ref="J200:J201" si="170">J201</f>
        <v>0</v>
      </c>
      <c r="K200" s="10">
        <f t="shared" ref="K200:K201" si="171">K201</f>
        <v>0</v>
      </c>
      <c r="L200" s="10">
        <f t="shared" ref="L200:L201" si="172">L201</f>
        <v>0</v>
      </c>
      <c r="M200" s="10">
        <f t="shared" si="136"/>
        <v>4360</v>
      </c>
      <c r="N200" s="10">
        <f t="shared" si="137"/>
        <v>4360</v>
      </c>
      <c r="O200" s="10">
        <f t="shared" si="138"/>
        <v>4360</v>
      </c>
      <c r="P200" s="10">
        <f t="shared" ref="P200:P201" si="173">P201</f>
        <v>0</v>
      </c>
      <c r="Q200" s="26"/>
      <c r="R200" s="27"/>
    </row>
    <row r="201" spans="1:18" x14ac:dyDescent="0.3">
      <c r="A201" s="24" t="s">
        <v>182</v>
      </c>
      <c r="B201" s="24" t="s">
        <v>143</v>
      </c>
      <c r="C201" s="24" t="s">
        <v>143</v>
      </c>
      <c r="D201" s="24" t="s">
        <v>212</v>
      </c>
      <c r="E201" s="24"/>
      <c r="F201" s="25" t="s">
        <v>27</v>
      </c>
      <c r="G201" s="10">
        <f t="shared" si="167"/>
        <v>4360</v>
      </c>
      <c r="H201" s="10">
        <f t="shared" si="168"/>
        <v>4360</v>
      </c>
      <c r="I201" s="10">
        <f t="shared" si="169"/>
        <v>4360</v>
      </c>
      <c r="J201" s="10">
        <f t="shared" si="170"/>
        <v>0</v>
      </c>
      <c r="K201" s="10">
        <f t="shared" si="171"/>
        <v>0</v>
      </c>
      <c r="L201" s="10">
        <f t="shared" si="172"/>
        <v>0</v>
      </c>
      <c r="M201" s="10">
        <f t="shared" si="136"/>
        <v>4360</v>
      </c>
      <c r="N201" s="10">
        <f t="shared" si="137"/>
        <v>4360</v>
      </c>
      <c r="O201" s="10">
        <f t="shared" si="138"/>
        <v>4360</v>
      </c>
      <c r="P201" s="10">
        <f t="shared" si="173"/>
        <v>0</v>
      </c>
      <c r="Q201" s="26"/>
      <c r="R201" s="27"/>
    </row>
    <row r="202" spans="1:18" ht="46.8" x14ac:dyDescent="0.3">
      <c r="A202" s="24" t="s">
        <v>182</v>
      </c>
      <c r="B202" s="24" t="s">
        <v>143</v>
      </c>
      <c r="C202" s="24" t="s">
        <v>143</v>
      </c>
      <c r="D202" s="24" t="s">
        <v>213</v>
      </c>
      <c r="E202" s="24"/>
      <c r="F202" s="25" t="s">
        <v>214</v>
      </c>
      <c r="G202" s="10">
        <f t="shared" ref="G202:L202" si="174">G205+G203</f>
        <v>4360</v>
      </c>
      <c r="H202" s="10">
        <f t="shared" si="174"/>
        <v>4360</v>
      </c>
      <c r="I202" s="10">
        <f t="shared" si="174"/>
        <v>4360</v>
      </c>
      <c r="J202" s="10">
        <f t="shared" si="174"/>
        <v>0</v>
      </c>
      <c r="K202" s="10">
        <f t="shared" si="174"/>
        <v>0</v>
      </c>
      <c r="L202" s="10">
        <f t="shared" si="174"/>
        <v>0</v>
      </c>
      <c r="M202" s="10">
        <f t="shared" si="136"/>
        <v>4360</v>
      </c>
      <c r="N202" s="10">
        <f t="shared" si="137"/>
        <v>4360</v>
      </c>
      <c r="O202" s="10">
        <f t="shared" si="138"/>
        <v>4360</v>
      </c>
      <c r="P202" s="10">
        <f>P205+P203</f>
        <v>0</v>
      </c>
      <c r="Q202" s="26"/>
      <c r="R202" s="27"/>
    </row>
    <row r="203" spans="1:18" ht="31.2" x14ac:dyDescent="0.3">
      <c r="A203" s="24" t="s">
        <v>182</v>
      </c>
      <c r="B203" s="24" t="s">
        <v>143</v>
      </c>
      <c r="C203" s="24" t="s">
        <v>143</v>
      </c>
      <c r="D203" s="24" t="s">
        <v>215</v>
      </c>
      <c r="E203" s="24"/>
      <c r="F203" s="25" t="s">
        <v>216</v>
      </c>
      <c r="G203" s="10">
        <f t="shared" ref="G203:L203" si="175">G204</f>
        <v>3350</v>
      </c>
      <c r="H203" s="10">
        <f t="shared" si="175"/>
        <v>3350</v>
      </c>
      <c r="I203" s="10">
        <f t="shared" si="175"/>
        <v>3350</v>
      </c>
      <c r="J203" s="10">
        <f t="shared" si="175"/>
        <v>0</v>
      </c>
      <c r="K203" s="10">
        <f t="shared" si="175"/>
        <v>0</v>
      </c>
      <c r="L203" s="10">
        <f t="shared" si="175"/>
        <v>0</v>
      </c>
      <c r="M203" s="10">
        <f t="shared" si="136"/>
        <v>3350</v>
      </c>
      <c r="N203" s="10">
        <f t="shared" si="137"/>
        <v>3350</v>
      </c>
      <c r="O203" s="10">
        <f t="shared" si="138"/>
        <v>3350</v>
      </c>
      <c r="P203" s="10">
        <f>P204</f>
        <v>0</v>
      </c>
      <c r="Q203" s="26"/>
      <c r="R203" s="27"/>
    </row>
    <row r="204" spans="1:18" ht="31.2" x14ac:dyDescent="0.3">
      <c r="A204" s="24" t="s">
        <v>182</v>
      </c>
      <c r="B204" s="24" t="s">
        <v>143</v>
      </c>
      <c r="C204" s="24" t="s">
        <v>143</v>
      </c>
      <c r="D204" s="24" t="s">
        <v>215</v>
      </c>
      <c r="E204" s="24" t="s">
        <v>114</v>
      </c>
      <c r="F204" s="25" t="s">
        <v>115</v>
      </c>
      <c r="G204" s="10">
        <v>3350</v>
      </c>
      <c r="H204" s="10">
        <v>3350</v>
      </c>
      <c r="I204" s="10">
        <v>3350</v>
      </c>
      <c r="J204" s="10"/>
      <c r="K204" s="10"/>
      <c r="L204" s="10"/>
      <c r="M204" s="10">
        <f t="shared" si="136"/>
        <v>3350</v>
      </c>
      <c r="N204" s="10">
        <f t="shared" si="137"/>
        <v>3350</v>
      </c>
      <c r="O204" s="10">
        <f t="shared" si="138"/>
        <v>3350</v>
      </c>
      <c r="P204" s="10"/>
      <c r="Q204" s="26"/>
      <c r="R204" s="27"/>
    </row>
    <row r="205" spans="1:18" ht="62.4" x14ac:dyDescent="0.3">
      <c r="A205" s="24" t="s">
        <v>182</v>
      </c>
      <c r="B205" s="24" t="s">
        <v>143</v>
      </c>
      <c r="C205" s="24" t="s">
        <v>143</v>
      </c>
      <c r="D205" s="24" t="s">
        <v>217</v>
      </c>
      <c r="E205" s="24"/>
      <c r="F205" s="25" t="s">
        <v>218</v>
      </c>
      <c r="G205" s="10">
        <f t="shared" ref="G205:L205" si="176">G206</f>
        <v>1010</v>
      </c>
      <c r="H205" s="10">
        <f t="shared" si="176"/>
        <v>1010</v>
      </c>
      <c r="I205" s="10">
        <f t="shared" si="176"/>
        <v>1010</v>
      </c>
      <c r="J205" s="10">
        <f t="shared" si="176"/>
        <v>0</v>
      </c>
      <c r="K205" s="10">
        <f t="shared" si="176"/>
        <v>0</v>
      </c>
      <c r="L205" s="10">
        <f t="shared" si="176"/>
        <v>0</v>
      </c>
      <c r="M205" s="10">
        <f t="shared" si="136"/>
        <v>1010</v>
      </c>
      <c r="N205" s="10">
        <f t="shared" si="137"/>
        <v>1010</v>
      </c>
      <c r="O205" s="10">
        <f t="shared" si="138"/>
        <v>1010</v>
      </c>
      <c r="P205" s="10">
        <f>P206</f>
        <v>0</v>
      </c>
      <c r="Q205" s="26"/>
      <c r="R205" s="27"/>
    </row>
    <row r="206" spans="1:18" ht="31.2" x14ac:dyDescent="0.3">
      <c r="A206" s="24" t="s">
        <v>182</v>
      </c>
      <c r="B206" s="24" t="s">
        <v>143</v>
      </c>
      <c r="C206" s="24" t="s">
        <v>143</v>
      </c>
      <c r="D206" s="24" t="s">
        <v>217</v>
      </c>
      <c r="E206" s="24" t="s">
        <v>114</v>
      </c>
      <c r="F206" s="25" t="s">
        <v>115</v>
      </c>
      <c r="G206" s="10">
        <v>1010</v>
      </c>
      <c r="H206" s="10">
        <v>1010</v>
      </c>
      <c r="I206" s="10">
        <v>1010</v>
      </c>
      <c r="J206" s="10"/>
      <c r="K206" s="10"/>
      <c r="L206" s="10"/>
      <c r="M206" s="10">
        <f t="shared" si="136"/>
        <v>1010</v>
      </c>
      <c r="N206" s="10">
        <f t="shared" si="137"/>
        <v>1010</v>
      </c>
      <c r="O206" s="10">
        <f t="shared" si="138"/>
        <v>1010</v>
      </c>
      <c r="P206" s="10"/>
      <c r="Q206" s="26"/>
      <c r="R206" s="27"/>
    </row>
    <row r="207" spans="1:18" x14ac:dyDescent="0.3">
      <c r="A207" s="24" t="s">
        <v>182</v>
      </c>
      <c r="B207" s="24" t="s">
        <v>143</v>
      </c>
      <c r="C207" s="24" t="s">
        <v>143</v>
      </c>
      <c r="D207" s="24" t="s">
        <v>219</v>
      </c>
      <c r="E207" s="28"/>
      <c r="F207" s="25" t="s">
        <v>220</v>
      </c>
      <c r="G207" s="10">
        <f t="shared" ref="G207:G213" si="177">G208</f>
        <v>5434.3</v>
      </c>
      <c r="H207" s="10">
        <f t="shared" ref="H207:H213" si="178">H208</f>
        <v>5434.3</v>
      </c>
      <c r="I207" s="10">
        <f t="shared" ref="I207:I213" si="179">I208</f>
        <v>5434.3</v>
      </c>
      <c r="J207" s="10">
        <f t="shared" ref="J207:J213" si="180">J208</f>
        <v>0</v>
      </c>
      <c r="K207" s="10">
        <f t="shared" ref="K207:K213" si="181">K208</f>
        <v>0</v>
      </c>
      <c r="L207" s="10">
        <f t="shared" ref="L207:L213" si="182">L208</f>
        <v>0</v>
      </c>
      <c r="M207" s="10">
        <f t="shared" si="136"/>
        <v>5434.3</v>
      </c>
      <c r="N207" s="10">
        <f t="shared" si="137"/>
        <v>5434.3</v>
      </c>
      <c r="O207" s="10">
        <f t="shared" si="138"/>
        <v>5434.3</v>
      </c>
      <c r="P207" s="10">
        <f t="shared" ref="P207:P213" si="183">P208</f>
        <v>0</v>
      </c>
      <c r="Q207" s="26"/>
      <c r="R207" s="27"/>
    </row>
    <row r="208" spans="1:18" x14ac:dyDescent="0.3">
      <c r="A208" s="24" t="s">
        <v>182</v>
      </c>
      <c r="B208" s="24" t="s">
        <v>143</v>
      </c>
      <c r="C208" s="24" t="s">
        <v>143</v>
      </c>
      <c r="D208" s="24" t="s">
        <v>221</v>
      </c>
      <c r="E208" s="28"/>
      <c r="F208" s="25" t="s">
        <v>27</v>
      </c>
      <c r="G208" s="10">
        <f t="shared" si="177"/>
        <v>5434.3</v>
      </c>
      <c r="H208" s="10">
        <f t="shared" si="178"/>
        <v>5434.3</v>
      </c>
      <c r="I208" s="10">
        <f t="shared" si="179"/>
        <v>5434.3</v>
      </c>
      <c r="J208" s="10">
        <f t="shared" si="180"/>
        <v>0</v>
      </c>
      <c r="K208" s="10">
        <f t="shared" si="181"/>
        <v>0</v>
      </c>
      <c r="L208" s="10">
        <f t="shared" si="182"/>
        <v>0</v>
      </c>
      <c r="M208" s="10">
        <f t="shared" si="136"/>
        <v>5434.3</v>
      </c>
      <c r="N208" s="10">
        <f t="shared" si="137"/>
        <v>5434.3</v>
      </c>
      <c r="O208" s="10">
        <f t="shared" si="138"/>
        <v>5434.3</v>
      </c>
      <c r="P208" s="10">
        <f t="shared" si="183"/>
        <v>0</v>
      </c>
      <c r="Q208" s="26"/>
      <c r="R208" s="27"/>
    </row>
    <row r="209" spans="1:18" ht="46.8" x14ac:dyDescent="0.3">
      <c r="A209" s="24" t="s">
        <v>182</v>
      </c>
      <c r="B209" s="24" t="s">
        <v>143</v>
      </c>
      <c r="C209" s="24" t="s">
        <v>143</v>
      </c>
      <c r="D209" s="24" t="s">
        <v>222</v>
      </c>
      <c r="E209" s="28"/>
      <c r="F209" s="25" t="s">
        <v>223</v>
      </c>
      <c r="G209" s="10">
        <f t="shared" si="177"/>
        <v>5434.3</v>
      </c>
      <c r="H209" s="10">
        <f t="shared" si="178"/>
        <v>5434.3</v>
      </c>
      <c r="I209" s="10">
        <f t="shared" si="179"/>
        <v>5434.3</v>
      </c>
      <c r="J209" s="10">
        <f t="shared" si="180"/>
        <v>0</v>
      </c>
      <c r="K209" s="10">
        <f t="shared" si="181"/>
        <v>0</v>
      </c>
      <c r="L209" s="10">
        <f t="shared" si="182"/>
        <v>0</v>
      </c>
      <c r="M209" s="10">
        <f t="shared" si="136"/>
        <v>5434.3</v>
      </c>
      <c r="N209" s="10">
        <f t="shared" si="137"/>
        <v>5434.3</v>
      </c>
      <c r="O209" s="10">
        <f t="shared" si="138"/>
        <v>5434.3</v>
      </c>
      <c r="P209" s="10">
        <f t="shared" si="183"/>
        <v>0</v>
      </c>
      <c r="Q209" s="26"/>
      <c r="R209" s="27"/>
    </row>
    <row r="210" spans="1:18" ht="31.2" x14ac:dyDescent="0.3">
      <c r="A210" s="24" t="s">
        <v>182</v>
      </c>
      <c r="B210" s="24" t="s">
        <v>143</v>
      </c>
      <c r="C210" s="24" t="s">
        <v>143</v>
      </c>
      <c r="D210" s="24" t="s">
        <v>224</v>
      </c>
      <c r="E210" s="28"/>
      <c r="F210" s="25" t="s">
        <v>225</v>
      </c>
      <c r="G210" s="10">
        <f t="shared" si="177"/>
        <v>5434.3</v>
      </c>
      <c r="H210" s="10">
        <f t="shared" si="178"/>
        <v>5434.3</v>
      </c>
      <c r="I210" s="10">
        <f t="shared" si="179"/>
        <v>5434.3</v>
      </c>
      <c r="J210" s="10">
        <f t="shared" si="180"/>
        <v>0</v>
      </c>
      <c r="K210" s="10">
        <f t="shared" si="181"/>
        <v>0</v>
      </c>
      <c r="L210" s="10">
        <f t="shared" si="182"/>
        <v>0</v>
      </c>
      <c r="M210" s="10">
        <f t="shared" si="136"/>
        <v>5434.3</v>
      </c>
      <c r="N210" s="10">
        <f t="shared" si="137"/>
        <v>5434.3</v>
      </c>
      <c r="O210" s="10">
        <f t="shared" si="138"/>
        <v>5434.3</v>
      </c>
      <c r="P210" s="10">
        <f t="shared" si="183"/>
        <v>0</v>
      </c>
      <c r="Q210" s="26"/>
      <c r="R210" s="27"/>
    </row>
    <row r="211" spans="1:18" ht="31.2" x14ac:dyDescent="0.3">
      <c r="A211" s="24" t="s">
        <v>182</v>
      </c>
      <c r="B211" s="24" t="s">
        <v>143</v>
      </c>
      <c r="C211" s="24" t="s">
        <v>143</v>
      </c>
      <c r="D211" s="24" t="s">
        <v>224</v>
      </c>
      <c r="E211" s="24" t="s">
        <v>114</v>
      </c>
      <c r="F211" s="25" t="s">
        <v>115</v>
      </c>
      <c r="G211" s="10">
        <v>5434.3</v>
      </c>
      <c r="H211" s="10">
        <v>5434.3</v>
      </c>
      <c r="I211" s="10">
        <v>5434.3</v>
      </c>
      <c r="J211" s="10"/>
      <c r="K211" s="10"/>
      <c r="L211" s="10"/>
      <c r="M211" s="10">
        <f t="shared" si="136"/>
        <v>5434.3</v>
      </c>
      <c r="N211" s="10">
        <f t="shared" si="137"/>
        <v>5434.3</v>
      </c>
      <c r="O211" s="10">
        <f t="shared" si="138"/>
        <v>5434.3</v>
      </c>
      <c r="P211" s="10"/>
      <c r="Q211" s="26"/>
      <c r="R211" s="27"/>
    </row>
    <row r="212" spans="1:18" ht="31.2" x14ac:dyDescent="0.3">
      <c r="A212" s="24" t="s">
        <v>182</v>
      </c>
      <c r="B212" s="24" t="s">
        <v>143</v>
      </c>
      <c r="C212" s="24" t="s">
        <v>143</v>
      </c>
      <c r="D212" s="24" t="s">
        <v>57</v>
      </c>
      <c r="E212" s="24"/>
      <c r="F212" s="25" t="s">
        <v>58</v>
      </c>
      <c r="G212" s="10">
        <f t="shared" si="177"/>
        <v>44708.399999999994</v>
      </c>
      <c r="H212" s="10">
        <f t="shared" si="178"/>
        <v>45338.8</v>
      </c>
      <c r="I212" s="10">
        <f t="shared" si="179"/>
        <v>45338.8</v>
      </c>
      <c r="J212" s="10">
        <f t="shared" si="180"/>
        <v>0</v>
      </c>
      <c r="K212" s="10">
        <f t="shared" si="181"/>
        <v>0</v>
      </c>
      <c r="L212" s="10">
        <f t="shared" si="182"/>
        <v>0</v>
      </c>
      <c r="M212" s="10">
        <f t="shared" si="136"/>
        <v>44708.399999999994</v>
      </c>
      <c r="N212" s="10">
        <f t="shared" si="137"/>
        <v>45338.8</v>
      </c>
      <c r="O212" s="10">
        <f t="shared" si="138"/>
        <v>45338.8</v>
      </c>
      <c r="P212" s="10">
        <f t="shared" si="183"/>
        <v>0</v>
      </c>
      <c r="Q212" s="26"/>
      <c r="R212" s="27"/>
    </row>
    <row r="213" spans="1:18" x14ac:dyDescent="0.3">
      <c r="A213" s="24" t="s">
        <v>182</v>
      </c>
      <c r="B213" s="24" t="s">
        <v>143</v>
      </c>
      <c r="C213" s="24" t="s">
        <v>143</v>
      </c>
      <c r="D213" s="24" t="s">
        <v>186</v>
      </c>
      <c r="E213" s="24"/>
      <c r="F213" s="25" t="s">
        <v>27</v>
      </c>
      <c r="G213" s="10">
        <f t="shared" si="177"/>
        <v>44708.399999999994</v>
      </c>
      <c r="H213" s="10">
        <f t="shared" si="178"/>
        <v>45338.8</v>
      </c>
      <c r="I213" s="10">
        <f t="shared" si="179"/>
        <v>45338.8</v>
      </c>
      <c r="J213" s="10">
        <f t="shared" si="180"/>
        <v>0</v>
      </c>
      <c r="K213" s="10">
        <f t="shared" si="181"/>
        <v>0</v>
      </c>
      <c r="L213" s="10">
        <f t="shared" si="182"/>
        <v>0</v>
      </c>
      <c r="M213" s="10">
        <f t="shared" si="136"/>
        <v>44708.399999999994</v>
      </c>
      <c r="N213" s="10">
        <f t="shared" si="137"/>
        <v>45338.8</v>
      </c>
      <c r="O213" s="10">
        <f t="shared" si="138"/>
        <v>45338.8</v>
      </c>
      <c r="P213" s="10">
        <f t="shared" si="183"/>
        <v>0</v>
      </c>
      <c r="Q213" s="26"/>
      <c r="R213" s="27"/>
    </row>
    <row r="214" spans="1:18" ht="46.8" x14ac:dyDescent="0.3">
      <c r="A214" s="24" t="s">
        <v>182</v>
      </c>
      <c r="B214" s="24" t="s">
        <v>143</v>
      </c>
      <c r="C214" s="24" t="s">
        <v>143</v>
      </c>
      <c r="D214" s="24" t="s">
        <v>226</v>
      </c>
      <c r="E214" s="24"/>
      <c r="F214" s="25" t="s">
        <v>227</v>
      </c>
      <c r="G214" s="10">
        <f t="shared" ref="G214:L214" si="184">G215+G217+G219+G221+G225</f>
        <v>44708.399999999994</v>
      </c>
      <c r="H214" s="10">
        <f t="shared" si="184"/>
        <v>45338.8</v>
      </c>
      <c r="I214" s="10">
        <f t="shared" si="184"/>
        <v>45338.8</v>
      </c>
      <c r="J214" s="10">
        <f t="shared" si="184"/>
        <v>0</v>
      </c>
      <c r="K214" s="10">
        <f t="shared" si="184"/>
        <v>0</v>
      </c>
      <c r="L214" s="10">
        <f t="shared" si="184"/>
        <v>0</v>
      </c>
      <c r="M214" s="10">
        <f t="shared" si="136"/>
        <v>44708.399999999994</v>
      </c>
      <c r="N214" s="10">
        <f t="shared" si="137"/>
        <v>45338.8</v>
      </c>
      <c r="O214" s="10">
        <f t="shared" si="138"/>
        <v>45338.8</v>
      </c>
      <c r="P214" s="10">
        <f>P215+P217+P219+P221+P225</f>
        <v>0</v>
      </c>
      <c r="Q214" s="26"/>
      <c r="R214" s="27"/>
    </row>
    <row r="215" spans="1:18" ht="46.8" x14ac:dyDescent="0.3">
      <c r="A215" s="24" t="s">
        <v>182</v>
      </c>
      <c r="B215" s="24" t="s">
        <v>143</v>
      </c>
      <c r="C215" s="24" t="s">
        <v>143</v>
      </c>
      <c r="D215" s="24" t="s">
        <v>228</v>
      </c>
      <c r="E215" s="24"/>
      <c r="F215" s="25" t="s">
        <v>47</v>
      </c>
      <c r="G215" s="10">
        <f t="shared" ref="G215:L215" si="185">G216</f>
        <v>32699.3</v>
      </c>
      <c r="H215" s="10">
        <f t="shared" si="185"/>
        <v>33956.5</v>
      </c>
      <c r="I215" s="10">
        <f t="shared" si="185"/>
        <v>33956.5</v>
      </c>
      <c r="J215" s="10">
        <f t="shared" si="185"/>
        <v>0</v>
      </c>
      <c r="K215" s="10">
        <f t="shared" si="185"/>
        <v>0</v>
      </c>
      <c r="L215" s="10">
        <f t="shared" si="185"/>
        <v>0</v>
      </c>
      <c r="M215" s="10">
        <f t="shared" si="136"/>
        <v>32699.3</v>
      </c>
      <c r="N215" s="10">
        <f t="shared" si="137"/>
        <v>33956.5</v>
      </c>
      <c r="O215" s="10">
        <f t="shared" si="138"/>
        <v>33956.5</v>
      </c>
      <c r="P215" s="10">
        <f>P216</f>
        <v>0</v>
      </c>
      <c r="Q215" s="26"/>
      <c r="R215" s="27"/>
    </row>
    <row r="216" spans="1:18" ht="31.2" x14ac:dyDescent="0.3">
      <c r="A216" s="24" t="s">
        <v>182</v>
      </c>
      <c r="B216" s="24" t="s">
        <v>143</v>
      </c>
      <c r="C216" s="24" t="s">
        <v>143</v>
      </c>
      <c r="D216" s="24" t="s">
        <v>228</v>
      </c>
      <c r="E216" s="24" t="s">
        <v>114</v>
      </c>
      <c r="F216" s="25" t="s">
        <v>115</v>
      </c>
      <c r="G216" s="10">
        <v>32699.3</v>
      </c>
      <c r="H216" s="10">
        <v>33956.5</v>
      </c>
      <c r="I216" s="10">
        <v>33956.5</v>
      </c>
      <c r="J216" s="10"/>
      <c r="K216" s="10"/>
      <c r="L216" s="10"/>
      <c r="M216" s="10">
        <f t="shared" si="136"/>
        <v>32699.3</v>
      </c>
      <c r="N216" s="10">
        <f t="shared" si="137"/>
        <v>33956.5</v>
      </c>
      <c r="O216" s="10">
        <f t="shared" si="138"/>
        <v>33956.5</v>
      </c>
      <c r="P216" s="10"/>
      <c r="Q216" s="26"/>
      <c r="R216" s="27"/>
    </row>
    <row r="217" spans="1:18" x14ac:dyDescent="0.3">
      <c r="A217" s="24" t="s">
        <v>182</v>
      </c>
      <c r="B217" s="24" t="s">
        <v>143</v>
      </c>
      <c r="C217" s="24" t="s">
        <v>143</v>
      </c>
      <c r="D217" s="24" t="s">
        <v>229</v>
      </c>
      <c r="E217" s="24"/>
      <c r="F217" s="25" t="s">
        <v>230</v>
      </c>
      <c r="G217" s="10">
        <f t="shared" ref="G217:L217" si="186">G218</f>
        <v>6705.9</v>
      </c>
      <c r="H217" s="10">
        <f t="shared" si="186"/>
        <v>6705.9</v>
      </c>
      <c r="I217" s="10">
        <f t="shared" si="186"/>
        <v>6705.9</v>
      </c>
      <c r="J217" s="10">
        <f t="shared" si="186"/>
        <v>0</v>
      </c>
      <c r="K217" s="10">
        <f t="shared" si="186"/>
        <v>0</v>
      </c>
      <c r="L217" s="10">
        <f t="shared" si="186"/>
        <v>0</v>
      </c>
      <c r="M217" s="10">
        <f t="shared" si="136"/>
        <v>6705.9</v>
      </c>
      <c r="N217" s="10">
        <f t="shared" si="137"/>
        <v>6705.9</v>
      </c>
      <c r="O217" s="10">
        <f t="shared" si="138"/>
        <v>6705.9</v>
      </c>
      <c r="P217" s="10">
        <f>P218</f>
        <v>0</v>
      </c>
      <c r="Q217" s="26"/>
      <c r="R217" s="27"/>
    </row>
    <row r="218" spans="1:18" ht="31.2" x14ac:dyDescent="0.3">
      <c r="A218" s="24" t="s">
        <v>182</v>
      </c>
      <c r="B218" s="24" t="s">
        <v>143</v>
      </c>
      <c r="C218" s="24" t="s">
        <v>143</v>
      </c>
      <c r="D218" s="24" t="s">
        <v>229</v>
      </c>
      <c r="E218" s="24" t="s">
        <v>114</v>
      </c>
      <c r="F218" s="25" t="s">
        <v>115</v>
      </c>
      <c r="G218" s="10">
        <v>6705.9</v>
      </c>
      <c r="H218" s="10">
        <v>6705.9</v>
      </c>
      <c r="I218" s="10">
        <v>6705.9</v>
      </c>
      <c r="J218" s="10"/>
      <c r="K218" s="10"/>
      <c r="L218" s="10"/>
      <c r="M218" s="10">
        <f t="shared" si="136"/>
        <v>6705.9</v>
      </c>
      <c r="N218" s="10">
        <f t="shared" si="137"/>
        <v>6705.9</v>
      </c>
      <c r="O218" s="10">
        <f t="shared" si="138"/>
        <v>6705.9</v>
      </c>
      <c r="P218" s="10"/>
      <c r="Q218" s="26"/>
      <c r="R218" s="27"/>
    </row>
    <row r="219" spans="1:18" x14ac:dyDescent="0.3">
      <c r="A219" s="24" t="s">
        <v>182</v>
      </c>
      <c r="B219" s="24" t="s">
        <v>143</v>
      </c>
      <c r="C219" s="24" t="s">
        <v>143</v>
      </c>
      <c r="D219" s="24" t="s">
        <v>231</v>
      </c>
      <c r="E219" s="24"/>
      <c r="F219" s="25" t="s">
        <v>199</v>
      </c>
      <c r="G219" s="10">
        <f t="shared" ref="G219:L219" si="187">G220</f>
        <v>720.5</v>
      </c>
      <c r="H219" s="10">
        <f t="shared" si="187"/>
        <v>0</v>
      </c>
      <c r="I219" s="10">
        <f t="shared" si="187"/>
        <v>0</v>
      </c>
      <c r="J219" s="10">
        <f t="shared" si="187"/>
        <v>0</v>
      </c>
      <c r="K219" s="10">
        <f t="shared" si="187"/>
        <v>0</v>
      </c>
      <c r="L219" s="10">
        <f t="shared" si="187"/>
        <v>0</v>
      </c>
      <c r="M219" s="10">
        <f t="shared" si="136"/>
        <v>720.5</v>
      </c>
      <c r="N219" s="10">
        <f t="shared" si="137"/>
        <v>0</v>
      </c>
      <c r="O219" s="10">
        <f t="shared" si="138"/>
        <v>0</v>
      </c>
      <c r="P219" s="10">
        <f>P220</f>
        <v>0</v>
      </c>
      <c r="Q219" s="26"/>
      <c r="R219" s="27"/>
    </row>
    <row r="220" spans="1:18" ht="31.2" x14ac:dyDescent="0.3">
      <c r="A220" s="24" t="s">
        <v>182</v>
      </c>
      <c r="B220" s="24" t="s">
        <v>143</v>
      </c>
      <c r="C220" s="24" t="s">
        <v>143</v>
      </c>
      <c r="D220" s="24" t="s">
        <v>231</v>
      </c>
      <c r="E220" s="24" t="s">
        <v>114</v>
      </c>
      <c r="F220" s="25" t="s">
        <v>115</v>
      </c>
      <c r="G220" s="10">
        <v>720.5</v>
      </c>
      <c r="H220" s="10">
        <v>0</v>
      </c>
      <c r="I220" s="10">
        <v>0</v>
      </c>
      <c r="J220" s="10"/>
      <c r="K220" s="10"/>
      <c r="L220" s="10"/>
      <c r="M220" s="10">
        <f t="shared" si="136"/>
        <v>720.5</v>
      </c>
      <c r="N220" s="10">
        <f t="shared" si="137"/>
        <v>0</v>
      </c>
      <c r="O220" s="10">
        <f t="shared" si="138"/>
        <v>0</v>
      </c>
      <c r="P220" s="10"/>
      <c r="Q220" s="26"/>
      <c r="R220" s="27"/>
    </row>
    <row r="221" spans="1:18" x14ac:dyDescent="0.3">
      <c r="A221" s="24" t="s">
        <v>182</v>
      </c>
      <c r="B221" s="24" t="s">
        <v>143</v>
      </c>
      <c r="C221" s="24" t="s">
        <v>143</v>
      </c>
      <c r="D221" s="24" t="s">
        <v>232</v>
      </c>
      <c r="E221" s="24"/>
      <c r="F221" s="25" t="s">
        <v>233</v>
      </c>
      <c r="G221" s="10">
        <f t="shared" ref="G221:L221" si="188">G224+G222+G223</f>
        <v>2249.6</v>
      </c>
      <c r="H221" s="10">
        <f t="shared" si="188"/>
        <v>2249.6</v>
      </c>
      <c r="I221" s="10">
        <f t="shared" si="188"/>
        <v>2249.6</v>
      </c>
      <c r="J221" s="10">
        <f t="shared" si="188"/>
        <v>0</v>
      </c>
      <c r="K221" s="10">
        <f t="shared" si="188"/>
        <v>0</v>
      </c>
      <c r="L221" s="10">
        <f t="shared" si="188"/>
        <v>0</v>
      </c>
      <c r="M221" s="10">
        <f t="shared" si="136"/>
        <v>2249.6</v>
      </c>
      <c r="N221" s="10">
        <f t="shared" si="137"/>
        <v>2249.6</v>
      </c>
      <c r="O221" s="10">
        <f t="shared" si="138"/>
        <v>2249.6</v>
      </c>
      <c r="P221" s="10">
        <f>P224+P222+P223</f>
        <v>0</v>
      </c>
      <c r="Q221" s="26"/>
      <c r="R221" s="27"/>
    </row>
    <row r="222" spans="1:18" ht="31.2" x14ac:dyDescent="0.3">
      <c r="A222" s="24" t="s">
        <v>182</v>
      </c>
      <c r="B222" s="24" t="s">
        <v>143</v>
      </c>
      <c r="C222" s="24" t="s">
        <v>143</v>
      </c>
      <c r="D222" s="24" t="s">
        <v>232</v>
      </c>
      <c r="E222" s="24" t="s">
        <v>32</v>
      </c>
      <c r="F222" s="25" t="s">
        <v>33</v>
      </c>
      <c r="G222" s="10">
        <v>767.6</v>
      </c>
      <c r="H222" s="10">
        <v>767.6</v>
      </c>
      <c r="I222" s="10">
        <v>767.6</v>
      </c>
      <c r="J222" s="10"/>
      <c r="K222" s="10"/>
      <c r="L222" s="10"/>
      <c r="M222" s="10">
        <f t="shared" si="136"/>
        <v>767.6</v>
      </c>
      <c r="N222" s="10">
        <f t="shared" si="137"/>
        <v>767.6</v>
      </c>
      <c r="O222" s="10">
        <f t="shared" si="138"/>
        <v>767.6</v>
      </c>
      <c r="P222" s="10"/>
      <c r="Q222" s="26"/>
      <c r="R222" s="27"/>
    </row>
    <row r="223" spans="1:18" x14ac:dyDescent="0.3">
      <c r="A223" s="24" t="s">
        <v>182</v>
      </c>
      <c r="B223" s="24" t="s">
        <v>143</v>
      </c>
      <c r="C223" s="24" t="s">
        <v>143</v>
      </c>
      <c r="D223" s="24" t="s">
        <v>232</v>
      </c>
      <c r="E223" s="24" t="s">
        <v>234</v>
      </c>
      <c r="F223" s="25" t="s">
        <v>235</v>
      </c>
      <c r="G223" s="10">
        <v>400</v>
      </c>
      <c r="H223" s="10">
        <v>400</v>
      </c>
      <c r="I223" s="10">
        <v>400</v>
      </c>
      <c r="J223" s="10"/>
      <c r="K223" s="10"/>
      <c r="L223" s="10"/>
      <c r="M223" s="10">
        <f t="shared" si="136"/>
        <v>400</v>
      </c>
      <c r="N223" s="10">
        <f t="shared" si="137"/>
        <v>400</v>
      </c>
      <c r="O223" s="10">
        <f t="shared" si="138"/>
        <v>400</v>
      </c>
      <c r="P223" s="10"/>
      <c r="Q223" s="26"/>
      <c r="R223" s="27"/>
    </row>
    <row r="224" spans="1:18" ht="31.2" x14ac:dyDescent="0.3">
      <c r="A224" s="24" t="s">
        <v>182</v>
      </c>
      <c r="B224" s="24" t="s">
        <v>143</v>
      </c>
      <c r="C224" s="24" t="s">
        <v>143</v>
      </c>
      <c r="D224" s="24" t="s">
        <v>232</v>
      </c>
      <c r="E224" s="24" t="s">
        <v>114</v>
      </c>
      <c r="F224" s="25" t="s">
        <v>115</v>
      </c>
      <c r="G224" s="10">
        <v>1082</v>
      </c>
      <c r="H224" s="10">
        <v>1082</v>
      </c>
      <c r="I224" s="10">
        <v>1082</v>
      </c>
      <c r="J224" s="10"/>
      <c r="K224" s="10"/>
      <c r="L224" s="10"/>
      <c r="M224" s="10">
        <f t="shared" si="136"/>
        <v>1082</v>
      </c>
      <c r="N224" s="10">
        <f t="shared" si="137"/>
        <v>1082</v>
      </c>
      <c r="O224" s="10">
        <f t="shared" si="138"/>
        <v>1082</v>
      </c>
      <c r="P224" s="10"/>
      <c r="Q224" s="26"/>
      <c r="R224" s="27"/>
    </row>
    <row r="225" spans="1:18" ht="62.4" x14ac:dyDescent="0.3">
      <c r="A225" s="24" t="s">
        <v>182</v>
      </c>
      <c r="B225" s="24" t="s">
        <v>143</v>
      </c>
      <c r="C225" s="24" t="s">
        <v>143</v>
      </c>
      <c r="D225" s="24" t="s">
        <v>236</v>
      </c>
      <c r="E225" s="24"/>
      <c r="F225" s="25" t="s">
        <v>237</v>
      </c>
      <c r="G225" s="10">
        <f t="shared" ref="G225:L225" si="189">G226</f>
        <v>2333.1</v>
      </c>
      <c r="H225" s="10">
        <f t="shared" si="189"/>
        <v>2426.8000000000002</v>
      </c>
      <c r="I225" s="10">
        <f t="shared" si="189"/>
        <v>2426.8000000000002</v>
      </c>
      <c r="J225" s="10">
        <f t="shared" si="189"/>
        <v>0</v>
      </c>
      <c r="K225" s="10">
        <f t="shared" si="189"/>
        <v>0</v>
      </c>
      <c r="L225" s="10">
        <f t="shared" si="189"/>
        <v>0</v>
      </c>
      <c r="M225" s="10">
        <f t="shared" si="136"/>
        <v>2333.1</v>
      </c>
      <c r="N225" s="10">
        <f t="shared" si="137"/>
        <v>2426.8000000000002</v>
      </c>
      <c r="O225" s="10">
        <f t="shared" si="138"/>
        <v>2426.8000000000002</v>
      </c>
      <c r="P225" s="10">
        <f>P226</f>
        <v>0</v>
      </c>
      <c r="Q225" s="26"/>
      <c r="R225" s="27"/>
    </row>
    <row r="226" spans="1:18" ht="31.2" x14ac:dyDescent="0.3">
      <c r="A226" s="24" t="s">
        <v>182</v>
      </c>
      <c r="B226" s="24" t="s">
        <v>143</v>
      </c>
      <c r="C226" s="24" t="s">
        <v>143</v>
      </c>
      <c r="D226" s="24" t="s">
        <v>236</v>
      </c>
      <c r="E226" s="24" t="s">
        <v>114</v>
      </c>
      <c r="F226" s="25" t="s">
        <v>115</v>
      </c>
      <c r="G226" s="10">
        <v>2333.1</v>
      </c>
      <c r="H226" s="10">
        <v>2426.8000000000002</v>
      </c>
      <c r="I226" s="10">
        <v>2426.8000000000002</v>
      </c>
      <c r="J226" s="10"/>
      <c r="K226" s="10"/>
      <c r="L226" s="10"/>
      <c r="M226" s="10">
        <f t="shared" si="136"/>
        <v>2333.1</v>
      </c>
      <c r="N226" s="10">
        <f t="shared" si="137"/>
        <v>2426.8000000000002</v>
      </c>
      <c r="O226" s="10">
        <f t="shared" si="138"/>
        <v>2426.8000000000002</v>
      </c>
      <c r="P226" s="10"/>
      <c r="Q226" s="26"/>
      <c r="R226" s="27"/>
    </row>
    <row r="227" spans="1:18" ht="46.8" x14ac:dyDescent="0.3">
      <c r="A227" s="24" t="s">
        <v>182</v>
      </c>
      <c r="B227" s="24" t="s">
        <v>143</v>
      </c>
      <c r="C227" s="24" t="s">
        <v>143</v>
      </c>
      <c r="D227" s="24" t="s">
        <v>202</v>
      </c>
      <c r="E227" s="24"/>
      <c r="F227" s="25" t="s">
        <v>203</v>
      </c>
      <c r="G227" s="10">
        <f t="shared" ref="G227:G230" si="190">G228</f>
        <v>2500</v>
      </c>
      <c r="H227" s="10">
        <f t="shared" ref="H227:H230" si="191">H228</f>
        <v>2500</v>
      </c>
      <c r="I227" s="10">
        <f t="shared" ref="I227:I230" si="192">I228</f>
        <v>2500</v>
      </c>
      <c r="J227" s="10">
        <f t="shared" ref="J227:J230" si="193">J228</f>
        <v>0</v>
      </c>
      <c r="K227" s="10">
        <f t="shared" ref="K227:K230" si="194">K228</f>
        <v>0</v>
      </c>
      <c r="L227" s="10">
        <f t="shared" ref="L227:L230" si="195">L228</f>
        <v>0</v>
      </c>
      <c r="M227" s="10">
        <f t="shared" si="136"/>
        <v>2500</v>
      </c>
      <c r="N227" s="10">
        <f t="shared" si="137"/>
        <v>2500</v>
      </c>
      <c r="O227" s="10">
        <f t="shared" si="138"/>
        <v>2500</v>
      </c>
      <c r="P227" s="10">
        <f t="shared" ref="P227:P230" si="196">P228</f>
        <v>0</v>
      </c>
      <c r="Q227" s="26"/>
      <c r="R227" s="27"/>
    </row>
    <row r="228" spans="1:18" x14ac:dyDescent="0.3">
      <c r="A228" s="24" t="s">
        <v>182</v>
      </c>
      <c r="B228" s="24" t="s">
        <v>143</v>
      </c>
      <c r="C228" s="24" t="s">
        <v>143</v>
      </c>
      <c r="D228" s="24" t="s">
        <v>204</v>
      </c>
      <c r="E228" s="24"/>
      <c r="F228" s="25" t="s">
        <v>27</v>
      </c>
      <c r="G228" s="10">
        <f t="shared" si="190"/>
        <v>2500</v>
      </c>
      <c r="H228" s="10">
        <f t="shared" si="191"/>
        <v>2500</v>
      </c>
      <c r="I228" s="10">
        <f t="shared" si="192"/>
        <v>2500</v>
      </c>
      <c r="J228" s="10">
        <f t="shared" si="193"/>
        <v>0</v>
      </c>
      <c r="K228" s="10">
        <f t="shared" si="194"/>
        <v>0</v>
      </c>
      <c r="L228" s="10">
        <f t="shared" si="195"/>
        <v>0</v>
      </c>
      <c r="M228" s="10">
        <f t="shared" ref="M228:M291" si="197">G228+J228</f>
        <v>2500</v>
      </c>
      <c r="N228" s="10">
        <f t="shared" ref="N228:N291" si="198">H228+K228</f>
        <v>2500</v>
      </c>
      <c r="O228" s="10">
        <f t="shared" ref="O228:O291" si="199">I228+L228</f>
        <v>2500</v>
      </c>
      <c r="P228" s="10">
        <f t="shared" si="196"/>
        <v>0</v>
      </c>
      <c r="Q228" s="26"/>
      <c r="R228" s="27"/>
    </row>
    <row r="229" spans="1:18" ht="46.8" x14ac:dyDescent="0.3">
      <c r="A229" s="24" t="s">
        <v>182</v>
      </c>
      <c r="B229" s="24" t="s">
        <v>143</v>
      </c>
      <c r="C229" s="24" t="s">
        <v>143</v>
      </c>
      <c r="D229" s="24" t="s">
        <v>205</v>
      </c>
      <c r="E229" s="24"/>
      <c r="F229" s="25" t="s">
        <v>206</v>
      </c>
      <c r="G229" s="10">
        <f t="shared" si="190"/>
        <v>2500</v>
      </c>
      <c r="H229" s="10">
        <f t="shared" si="191"/>
        <v>2500</v>
      </c>
      <c r="I229" s="10">
        <f t="shared" si="192"/>
        <v>2500</v>
      </c>
      <c r="J229" s="10">
        <f t="shared" si="193"/>
        <v>0</v>
      </c>
      <c r="K229" s="10">
        <f t="shared" si="194"/>
        <v>0</v>
      </c>
      <c r="L229" s="10">
        <f t="shared" si="195"/>
        <v>0</v>
      </c>
      <c r="M229" s="10">
        <f t="shared" si="197"/>
        <v>2500</v>
      </c>
      <c r="N229" s="10">
        <f t="shared" si="198"/>
        <v>2500</v>
      </c>
      <c r="O229" s="10">
        <f t="shared" si="199"/>
        <v>2500</v>
      </c>
      <c r="P229" s="10">
        <f t="shared" si="196"/>
        <v>0</v>
      </c>
      <c r="Q229" s="26"/>
      <c r="R229" s="27"/>
    </row>
    <row r="230" spans="1:18" ht="31.2" x14ac:dyDescent="0.3">
      <c r="A230" s="24" t="s">
        <v>182</v>
      </c>
      <c r="B230" s="24" t="s">
        <v>143</v>
      </c>
      <c r="C230" s="24" t="s">
        <v>143</v>
      </c>
      <c r="D230" s="24" t="s">
        <v>238</v>
      </c>
      <c r="E230" s="24"/>
      <c r="F230" s="25" t="s">
        <v>239</v>
      </c>
      <c r="G230" s="10">
        <f t="shared" si="190"/>
        <v>2500</v>
      </c>
      <c r="H230" s="10">
        <f t="shared" si="191"/>
        <v>2500</v>
      </c>
      <c r="I230" s="10">
        <f t="shared" si="192"/>
        <v>2500</v>
      </c>
      <c r="J230" s="10">
        <f t="shared" si="193"/>
        <v>0</v>
      </c>
      <c r="K230" s="10">
        <f t="shared" si="194"/>
        <v>0</v>
      </c>
      <c r="L230" s="10">
        <f t="shared" si="195"/>
        <v>0</v>
      </c>
      <c r="M230" s="10">
        <f t="shared" si="197"/>
        <v>2500</v>
      </c>
      <c r="N230" s="10">
        <f t="shared" si="198"/>
        <v>2500</v>
      </c>
      <c r="O230" s="10">
        <f t="shared" si="199"/>
        <v>2500</v>
      </c>
      <c r="P230" s="10">
        <f t="shared" si="196"/>
        <v>0</v>
      </c>
      <c r="Q230" s="26"/>
      <c r="R230" s="27"/>
    </row>
    <row r="231" spans="1:18" ht="31.2" x14ac:dyDescent="0.3">
      <c r="A231" s="24" t="s">
        <v>182</v>
      </c>
      <c r="B231" s="24" t="s">
        <v>143</v>
      </c>
      <c r="C231" s="24" t="s">
        <v>143</v>
      </c>
      <c r="D231" s="24" t="s">
        <v>238</v>
      </c>
      <c r="E231" s="24" t="s">
        <v>114</v>
      </c>
      <c r="F231" s="25" t="s">
        <v>115</v>
      </c>
      <c r="G231" s="10">
        <v>2500</v>
      </c>
      <c r="H231" s="10">
        <v>2500</v>
      </c>
      <c r="I231" s="10">
        <v>2500</v>
      </c>
      <c r="J231" s="10"/>
      <c r="K231" s="10"/>
      <c r="L231" s="10"/>
      <c r="M231" s="10">
        <f t="shared" si="197"/>
        <v>2500</v>
      </c>
      <c r="N231" s="10">
        <f t="shared" si="198"/>
        <v>2500</v>
      </c>
      <c r="O231" s="10">
        <f t="shared" si="199"/>
        <v>2500</v>
      </c>
      <c r="P231" s="10"/>
      <c r="Q231" s="26"/>
      <c r="R231" s="27"/>
    </row>
    <row r="232" spans="1:18" s="18" customFormat="1" x14ac:dyDescent="0.3">
      <c r="A232" s="19" t="s">
        <v>182</v>
      </c>
      <c r="B232" s="19" t="s">
        <v>143</v>
      </c>
      <c r="C232" s="19" t="s">
        <v>240</v>
      </c>
      <c r="D232" s="19"/>
      <c r="E232" s="19"/>
      <c r="F232" s="20" t="s">
        <v>241</v>
      </c>
      <c r="G232" s="21">
        <f t="shared" ref="G232:L232" si="200">G233+G242</f>
        <v>4209.6000000000004</v>
      </c>
      <c r="H232" s="21">
        <f t="shared" si="200"/>
        <v>4225.6000000000004</v>
      </c>
      <c r="I232" s="21">
        <f t="shared" si="200"/>
        <v>4225.6000000000004</v>
      </c>
      <c r="J232" s="21">
        <f t="shared" si="200"/>
        <v>0</v>
      </c>
      <c r="K232" s="21">
        <f t="shared" si="200"/>
        <v>0</v>
      </c>
      <c r="L232" s="21">
        <f t="shared" si="200"/>
        <v>0</v>
      </c>
      <c r="M232" s="21">
        <f t="shared" si="197"/>
        <v>4209.6000000000004</v>
      </c>
      <c r="N232" s="21">
        <f t="shared" si="198"/>
        <v>4225.6000000000004</v>
      </c>
      <c r="O232" s="21">
        <f t="shared" si="199"/>
        <v>4225.6000000000004</v>
      </c>
      <c r="P232" s="21">
        <f>P233+P242</f>
        <v>0</v>
      </c>
      <c r="Q232" s="22"/>
      <c r="R232" s="23"/>
    </row>
    <row r="233" spans="1:18" ht="31.2" x14ac:dyDescent="0.3">
      <c r="A233" s="24" t="s">
        <v>182</v>
      </c>
      <c r="B233" s="24" t="s">
        <v>143</v>
      </c>
      <c r="C233" s="24" t="s">
        <v>240</v>
      </c>
      <c r="D233" s="24" t="s">
        <v>57</v>
      </c>
      <c r="E233" s="24"/>
      <c r="F233" s="25" t="s">
        <v>58</v>
      </c>
      <c r="G233" s="10">
        <f t="shared" ref="G233:G234" si="201">G234</f>
        <v>2905</v>
      </c>
      <c r="H233" s="10">
        <f t="shared" ref="H233:H234" si="202">H234</f>
        <v>2905</v>
      </c>
      <c r="I233" s="10">
        <f t="shared" ref="I233:I234" si="203">I234</f>
        <v>2905</v>
      </c>
      <c r="J233" s="10">
        <f t="shared" ref="J233:J234" si="204">J234</f>
        <v>0</v>
      </c>
      <c r="K233" s="10">
        <f t="shared" ref="K233:K234" si="205">K234</f>
        <v>0</v>
      </c>
      <c r="L233" s="10">
        <f t="shared" ref="L233:L234" si="206">L234</f>
        <v>0</v>
      </c>
      <c r="M233" s="10">
        <f t="shared" si="197"/>
        <v>2905</v>
      </c>
      <c r="N233" s="10">
        <f t="shared" si="198"/>
        <v>2905</v>
      </c>
      <c r="O233" s="10">
        <f t="shared" si="199"/>
        <v>2905</v>
      </c>
      <c r="P233" s="10">
        <f t="shared" ref="P233:P234" si="207">P234</f>
        <v>0</v>
      </c>
      <c r="Q233" s="26"/>
      <c r="R233" s="27"/>
    </row>
    <row r="234" spans="1:18" x14ac:dyDescent="0.3">
      <c r="A234" s="24" t="s">
        <v>182</v>
      </c>
      <c r="B234" s="24" t="s">
        <v>143</v>
      </c>
      <c r="C234" s="24" t="s">
        <v>240</v>
      </c>
      <c r="D234" s="24" t="s">
        <v>186</v>
      </c>
      <c r="E234" s="24"/>
      <c r="F234" s="25" t="s">
        <v>27</v>
      </c>
      <c r="G234" s="10">
        <f t="shared" si="201"/>
        <v>2905</v>
      </c>
      <c r="H234" s="10">
        <f t="shared" si="202"/>
        <v>2905</v>
      </c>
      <c r="I234" s="10">
        <f t="shared" si="203"/>
        <v>2905</v>
      </c>
      <c r="J234" s="10">
        <f t="shared" si="204"/>
        <v>0</v>
      </c>
      <c r="K234" s="10">
        <f t="shared" si="205"/>
        <v>0</v>
      </c>
      <c r="L234" s="10">
        <f t="shared" si="206"/>
        <v>0</v>
      </c>
      <c r="M234" s="10">
        <f t="shared" si="197"/>
        <v>2905</v>
      </c>
      <c r="N234" s="10">
        <f t="shared" si="198"/>
        <v>2905</v>
      </c>
      <c r="O234" s="10">
        <f t="shared" si="199"/>
        <v>2905</v>
      </c>
      <c r="P234" s="10">
        <f t="shared" si="207"/>
        <v>0</v>
      </c>
      <c r="Q234" s="26"/>
      <c r="R234" s="27"/>
    </row>
    <row r="235" spans="1:18" ht="31.2" x14ac:dyDescent="0.3">
      <c r="A235" s="24" t="s">
        <v>182</v>
      </c>
      <c r="B235" s="24" t="s">
        <v>143</v>
      </c>
      <c r="C235" s="24" t="s">
        <v>240</v>
      </c>
      <c r="D235" s="24" t="s">
        <v>193</v>
      </c>
      <c r="E235" s="24"/>
      <c r="F235" s="25" t="s">
        <v>194</v>
      </c>
      <c r="G235" s="10">
        <f t="shared" ref="G235:L235" si="208">G236+G240</f>
        <v>2905</v>
      </c>
      <c r="H235" s="10">
        <f t="shared" si="208"/>
        <v>2905</v>
      </c>
      <c r="I235" s="10">
        <f t="shared" si="208"/>
        <v>2905</v>
      </c>
      <c r="J235" s="10">
        <f t="shared" si="208"/>
        <v>0</v>
      </c>
      <c r="K235" s="10">
        <f t="shared" si="208"/>
        <v>0</v>
      </c>
      <c r="L235" s="10">
        <f t="shared" si="208"/>
        <v>0</v>
      </c>
      <c r="M235" s="10">
        <f t="shared" si="197"/>
        <v>2905</v>
      </c>
      <c r="N235" s="10">
        <f t="shared" si="198"/>
        <v>2905</v>
      </c>
      <c r="O235" s="10">
        <f t="shared" si="199"/>
        <v>2905</v>
      </c>
      <c r="P235" s="10">
        <f>P236+P240</f>
        <v>0</v>
      </c>
      <c r="Q235" s="26"/>
      <c r="R235" s="27"/>
    </row>
    <row r="236" spans="1:18" ht="31.2" x14ac:dyDescent="0.3">
      <c r="A236" s="24" t="s">
        <v>182</v>
      </c>
      <c r="B236" s="24" t="s">
        <v>143</v>
      </c>
      <c r="C236" s="24" t="s">
        <v>240</v>
      </c>
      <c r="D236" s="24" t="s">
        <v>196</v>
      </c>
      <c r="E236" s="24"/>
      <c r="F236" s="25" t="s">
        <v>197</v>
      </c>
      <c r="G236" s="10">
        <f t="shared" ref="G236:L236" si="209">G237+G238+G239</f>
        <v>2425</v>
      </c>
      <c r="H236" s="10">
        <f t="shared" si="209"/>
        <v>2425</v>
      </c>
      <c r="I236" s="10">
        <f t="shared" si="209"/>
        <v>2425</v>
      </c>
      <c r="J236" s="10">
        <f t="shared" si="209"/>
        <v>0</v>
      </c>
      <c r="K236" s="10">
        <f t="shared" si="209"/>
        <v>0</v>
      </c>
      <c r="L236" s="10">
        <f t="shared" si="209"/>
        <v>0</v>
      </c>
      <c r="M236" s="10">
        <f t="shared" si="197"/>
        <v>2425</v>
      </c>
      <c r="N236" s="10">
        <f t="shared" si="198"/>
        <v>2425</v>
      </c>
      <c r="O236" s="10">
        <f t="shared" si="199"/>
        <v>2425</v>
      </c>
      <c r="P236" s="10">
        <f>P237+P238+P239</f>
        <v>0</v>
      </c>
      <c r="Q236" s="26"/>
      <c r="R236" s="27"/>
    </row>
    <row r="237" spans="1:18" ht="31.2" x14ac:dyDescent="0.3">
      <c r="A237" s="24" t="s">
        <v>182</v>
      </c>
      <c r="B237" s="24" t="s">
        <v>143</v>
      </c>
      <c r="C237" s="24" t="s">
        <v>240</v>
      </c>
      <c r="D237" s="24" t="s">
        <v>196</v>
      </c>
      <c r="E237" s="24" t="s">
        <v>32</v>
      </c>
      <c r="F237" s="25" t="s">
        <v>33</v>
      </c>
      <c r="G237" s="10">
        <v>5.3</v>
      </c>
      <c r="H237" s="10">
        <v>5.3</v>
      </c>
      <c r="I237" s="10">
        <v>5.3</v>
      </c>
      <c r="J237" s="10"/>
      <c r="K237" s="10"/>
      <c r="L237" s="10"/>
      <c r="M237" s="10">
        <f t="shared" si="197"/>
        <v>5.3</v>
      </c>
      <c r="N237" s="10">
        <f t="shared" si="198"/>
        <v>5.3</v>
      </c>
      <c r="O237" s="10">
        <f t="shared" si="199"/>
        <v>5.3</v>
      </c>
      <c r="P237" s="10"/>
      <c r="Q237" s="26"/>
      <c r="R237" s="27"/>
    </row>
    <row r="238" spans="1:18" x14ac:dyDescent="0.3">
      <c r="A238" s="24" t="s">
        <v>182</v>
      </c>
      <c r="B238" s="24" t="s">
        <v>143</v>
      </c>
      <c r="C238" s="24" t="s">
        <v>240</v>
      </c>
      <c r="D238" s="24" t="s">
        <v>196</v>
      </c>
      <c r="E238" s="24" t="s">
        <v>234</v>
      </c>
      <c r="F238" s="25" t="s">
        <v>235</v>
      </c>
      <c r="G238" s="10">
        <v>220</v>
      </c>
      <c r="H238" s="10">
        <v>220</v>
      </c>
      <c r="I238" s="10">
        <v>220</v>
      </c>
      <c r="J238" s="10"/>
      <c r="K238" s="10"/>
      <c r="L238" s="10"/>
      <c r="M238" s="10">
        <f t="shared" si="197"/>
        <v>220</v>
      </c>
      <c r="N238" s="10">
        <f t="shared" si="198"/>
        <v>220</v>
      </c>
      <c r="O238" s="10">
        <f t="shared" si="199"/>
        <v>220</v>
      </c>
      <c r="P238" s="10"/>
      <c r="Q238" s="26"/>
      <c r="R238" s="27"/>
    </row>
    <row r="239" spans="1:18" ht="31.2" x14ac:dyDescent="0.3">
      <c r="A239" s="24" t="s">
        <v>182</v>
      </c>
      <c r="B239" s="24" t="s">
        <v>143</v>
      </c>
      <c r="C239" s="24" t="s">
        <v>240</v>
      </c>
      <c r="D239" s="24" t="s">
        <v>196</v>
      </c>
      <c r="E239" s="24" t="s">
        <v>114</v>
      </c>
      <c r="F239" s="25" t="s">
        <v>115</v>
      </c>
      <c r="G239" s="10">
        <v>2199.6999999999998</v>
      </c>
      <c r="H239" s="10">
        <v>2199.6999999999998</v>
      </c>
      <c r="I239" s="10">
        <v>2199.6999999999998</v>
      </c>
      <c r="J239" s="10"/>
      <c r="K239" s="10"/>
      <c r="L239" s="10"/>
      <c r="M239" s="10">
        <f t="shared" si="197"/>
        <v>2199.6999999999998</v>
      </c>
      <c r="N239" s="10">
        <f t="shared" si="198"/>
        <v>2199.6999999999998</v>
      </c>
      <c r="O239" s="10">
        <f t="shared" si="199"/>
        <v>2199.6999999999998</v>
      </c>
      <c r="P239" s="10"/>
      <c r="Q239" s="26"/>
      <c r="R239" s="27"/>
    </row>
    <row r="240" spans="1:18" ht="46.8" x14ac:dyDescent="0.3">
      <c r="A240" s="24" t="s">
        <v>182</v>
      </c>
      <c r="B240" s="24" t="s">
        <v>143</v>
      </c>
      <c r="C240" s="24" t="s">
        <v>240</v>
      </c>
      <c r="D240" s="24" t="s">
        <v>242</v>
      </c>
      <c r="E240" s="24"/>
      <c r="F240" s="25" t="s">
        <v>243</v>
      </c>
      <c r="G240" s="10">
        <f t="shared" ref="G240:L240" si="210">G241</f>
        <v>480</v>
      </c>
      <c r="H240" s="10">
        <f t="shared" si="210"/>
        <v>480</v>
      </c>
      <c r="I240" s="10">
        <f t="shared" si="210"/>
        <v>480</v>
      </c>
      <c r="J240" s="10">
        <f t="shared" si="210"/>
        <v>0</v>
      </c>
      <c r="K240" s="10">
        <f t="shared" si="210"/>
        <v>0</v>
      </c>
      <c r="L240" s="10">
        <f t="shared" si="210"/>
        <v>0</v>
      </c>
      <c r="M240" s="10">
        <f t="shared" si="197"/>
        <v>480</v>
      </c>
      <c r="N240" s="10">
        <f t="shared" si="198"/>
        <v>480</v>
      </c>
      <c r="O240" s="10">
        <f t="shared" si="199"/>
        <v>480</v>
      </c>
      <c r="P240" s="10">
        <f>P241</f>
        <v>0</v>
      </c>
      <c r="Q240" s="26"/>
      <c r="R240" s="27"/>
    </row>
    <row r="241" spans="1:18" x14ac:dyDescent="0.3">
      <c r="A241" s="24" t="s">
        <v>182</v>
      </c>
      <c r="B241" s="24" t="s">
        <v>143</v>
      </c>
      <c r="C241" s="24" t="s">
        <v>240</v>
      </c>
      <c r="D241" s="24" t="s">
        <v>242</v>
      </c>
      <c r="E241" s="24" t="s">
        <v>234</v>
      </c>
      <c r="F241" s="25" t="s">
        <v>235</v>
      </c>
      <c r="G241" s="10">
        <v>480</v>
      </c>
      <c r="H241" s="10">
        <v>480</v>
      </c>
      <c r="I241" s="10">
        <v>480</v>
      </c>
      <c r="J241" s="10"/>
      <c r="K241" s="10"/>
      <c r="L241" s="10"/>
      <c r="M241" s="10">
        <f t="shared" si="197"/>
        <v>480</v>
      </c>
      <c r="N241" s="10">
        <f t="shared" si="198"/>
        <v>480</v>
      </c>
      <c r="O241" s="10">
        <f t="shared" si="199"/>
        <v>480</v>
      </c>
      <c r="P241" s="10"/>
      <c r="Q241" s="26"/>
      <c r="R241" s="27"/>
    </row>
    <row r="242" spans="1:18" ht="46.8" x14ac:dyDescent="0.3">
      <c r="A242" s="24" t="s">
        <v>182</v>
      </c>
      <c r="B242" s="24" t="s">
        <v>143</v>
      </c>
      <c r="C242" s="24" t="s">
        <v>240</v>
      </c>
      <c r="D242" s="24" t="s">
        <v>202</v>
      </c>
      <c r="E242" s="24"/>
      <c r="F242" s="25" t="s">
        <v>203</v>
      </c>
      <c r="G242" s="10">
        <f t="shared" ref="G242:G243" si="211">G243</f>
        <v>1304.5999999999999</v>
      </c>
      <c r="H242" s="10">
        <f t="shared" ref="H242:H243" si="212">H243</f>
        <v>1320.6</v>
      </c>
      <c r="I242" s="10">
        <f t="shared" ref="I242:I243" si="213">I243</f>
        <v>1320.6</v>
      </c>
      <c r="J242" s="10">
        <f t="shared" ref="J242:J243" si="214">J243</f>
        <v>0</v>
      </c>
      <c r="K242" s="10">
        <f t="shared" ref="K242:K243" si="215">K243</f>
        <v>0</v>
      </c>
      <c r="L242" s="10">
        <f t="shared" ref="L242:L243" si="216">L243</f>
        <v>0</v>
      </c>
      <c r="M242" s="10">
        <f t="shared" si="197"/>
        <v>1304.5999999999999</v>
      </c>
      <c r="N242" s="10">
        <f t="shared" si="198"/>
        <v>1320.6</v>
      </c>
      <c r="O242" s="10">
        <f t="shared" si="199"/>
        <v>1320.6</v>
      </c>
      <c r="P242" s="10">
        <f t="shared" ref="P242:P243" si="217">P243</f>
        <v>0</v>
      </c>
      <c r="Q242" s="26"/>
      <c r="R242" s="27"/>
    </row>
    <row r="243" spans="1:18" x14ac:dyDescent="0.3">
      <c r="A243" s="24" t="s">
        <v>182</v>
      </c>
      <c r="B243" s="24" t="s">
        <v>143</v>
      </c>
      <c r="C243" s="24" t="s">
        <v>240</v>
      </c>
      <c r="D243" s="24" t="s">
        <v>204</v>
      </c>
      <c r="E243" s="24"/>
      <c r="F243" s="25" t="s">
        <v>27</v>
      </c>
      <c r="G243" s="10">
        <f t="shared" si="211"/>
        <v>1304.5999999999999</v>
      </c>
      <c r="H243" s="10">
        <f t="shared" si="212"/>
        <v>1320.6</v>
      </c>
      <c r="I243" s="10">
        <f t="shared" si="213"/>
        <v>1320.6</v>
      </c>
      <c r="J243" s="10">
        <f t="shared" si="214"/>
        <v>0</v>
      </c>
      <c r="K243" s="10">
        <f t="shared" si="215"/>
        <v>0</v>
      </c>
      <c r="L243" s="10">
        <f t="shared" si="216"/>
        <v>0</v>
      </c>
      <c r="M243" s="10">
        <f t="shared" si="197"/>
        <v>1304.5999999999999</v>
      </c>
      <c r="N243" s="10">
        <f t="shared" si="198"/>
        <v>1320.6</v>
      </c>
      <c r="O243" s="10">
        <f t="shared" si="199"/>
        <v>1320.6</v>
      </c>
      <c r="P243" s="10">
        <f t="shared" si="217"/>
        <v>0</v>
      </c>
      <c r="Q243" s="26"/>
      <c r="R243" s="27"/>
    </row>
    <row r="244" spans="1:18" ht="31.2" x14ac:dyDescent="0.3">
      <c r="A244" s="24" t="s">
        <v>182</v>
      </c>
      <c r="B244" s="24" t="s">
        <v>143</v>
      </c>
      <c r="C244" s="24" t="s">
        <v>240</v>
      </c>
      <c r="D244" s="24" t="s">
        <v>244</v>
      </c>
      <c r="E244" s="24"/>
      <c r="F244" s="25" t="s">
        <v>245</v>
      </c>
      <c r="G244" s="10">
        <f t="shared" ref="G244:L244" si="218">G245+G247</f>
        <v>1304.5999999999999</v>
      </c>
      <c r="H244" s="10">
        <f t="shared" si="218"/>
        <v>1320.6</v>
      </c>
      <c r="I244" s="10">
        <f t="shared" si="218"/>
        <v>1320.6</v>
      </c>
      <c r="J244" s="10">
        <f t="shared" si="218"/>
        <v>0</v>
      </c>
      <c r="K244" s="10">
        <f t="shared" si="218"/>
        <v>0</v>
      </c>
      <c r="L244" s="10">
        <f t="shared" si="218"/>
        <v>0</v>
      </c>
      <c r="M244" s="10">
        <f t="shared" si="197"/>
        <v>1304.5999999999999</v>
      </c>
      <c r="N244" s="10">
        <f t="shared" si="198"/>
        <v>1320.6</v>
      </c>
      <c r="O244" s="10">
        <f t="shared" si="199"/>
        <v>1320.6</v>
      </c>
      <c r="P244" s="10">
        <f>P245+P247</f>
        <v>0</v>
      </c>
      <c r="Q244" s="26"/>
      <c r="R244" s="27"/>
    </row>
    <row r="245" spans="1:18" ht="46.8" x14ac:dyDescent="0.3">
      <c r="A245" s="24" t="s">
        <v>182</v>
      </c>
      <c r="B245" s="24" t="s">
        <v>143</v>
      </c>
      <c r="C245" s="24" t="s">
        <v>240</v>
      </c>
      <c r="D245" s="24" t="s">
        <v>246</v>
      </c>
      <c r="E245" s="24"/>
      <c r="F245" s="25" t="s">
        <v>47</v>
      </c>
      <c r="G245" s="10">
        <f t="shared" ref="G245:L245" si="219">G246</f>
        <v>1298</v>
      </c>
      <c r="H245" s="10">
        <f t="shared" si="219"/>
        <v>1320.6</v>
      </c>
      <c r="I245" s="10">
        <f t="shared" si="219"/>
        <v>1320.6</v>
      </c>
      <c r="J245" s="10">
        <f t="shared" si="219"/>
        <v>0</v>
      </c>
      <c r="K245" s="10">
        <f t="shared" si="219"/>
        <v>0</v>
      </c>
      <c r="L245" s="10">
        <f t="shared" si="219"/>
        <v>0</v>
      </c>
      <c r="M245" s="10">
        <f t="shared" si="197"/>
        <v>1298</v>
      </c>
      <c r="N245" s="10">
        <f t="shared" si="198"/>
        <v>1320.6</v>
      </c>
      <c r="O245" s="10">
        <f t="shared" si="199"/>
        <v>1320.6</v>
      </c>
      <c r="P245" s="10">
        <f>P246</f>
        <v>0</v>
      </c>
      <c r="Q245" s="26"/>
      <c r="R245" s="27"/>
    </row>
    <row r="246" spans="1:18" ht="31.2" x14ac:dyDescent="0.3">
      <c r="A246" s="24" t="s">
        <v>182</v>
      </c>
      <c r="B246" s="24" t="s">
        <v>143</v>
      </c>
      <c r="C246" s="24" t="s">
        <v>240</v>
      </c>
      <c r="D246" s="24" t="s">
        <v>246</v>
      </c>
      <c r="E246" s="24" t="s">
        <v>114</v>
      </c>
      <c r="F246" s="25" t="s">
        <v>115</v>
      </c>
      <c r="G246" s="10">
        <v>1298</v>
      </c>
      <c r="H246" s="10">
        <v>1320.6</v>
      </c>
      <c r="I246" s="10">
        <v>1320.6</v>
      </c>
      <c r="J246" s="10"/>
      <c r="K246" s="10"/>
      <c r="L246" s="10"/>
      <c r="M246" s="10">
        <f t="shared" si="197"/>
        <v>1298</v>
      </c>
      <c r="N246" s="10">
        <f t="shared" si="198"/>
        <v>1320.6</v>
      </c>
      <c r="O246" s="10">
        <f t="shared" si="199"/>
        <v>1320.6</v>
      </c>
      <c r="P246" s="10"/>
      <c r="Q246" s="26"/>
      <c r="R246" s="27"/>
    </row>
    <row r="247" spans="1:18" x14ac:dyDescent="0.3">
      <c r="A247" s="24" t="s">
        <v>182</v>
      </c>
      <c r="B247" s="24" t="s">
        <v>143</v>
      </c>
      <c r="C247" s="24" t="s">
        <v>240</v>
      </c>
      <c r="D247" s="24" t="s">
        <v>247</v>
      </c>
      <c r="E247" s="24"/>
      <c r="F247" s="25" t="s">
        <v>199</v>
      </c>
      <c r="G247" s="10">
        <f t="shared" ref="G247:L247" si="220">G248</f>
        <v>6.6</v>
      </c>
      <c r="H247" s="10">
        <f t="shared" si="220"/>
        <v>0</v>
      </c>
      <c r="I247" s="10">
        <f t="shared" si="220"/>
        <v>0</v>
      </c>
      <c r="J247" s="10">
        <f t="shared" si="220"/>
        <v>0</v>
      </c>
      <c r="K247" s="10">
        <f t="shared" si="220"/>
        <v>0</v>
      </c>
      <c r="L247" s="10">
        <f t="shared" si="220"/>
        <v>0</v>
      </c>
      <c r="M247" s="10">
        <f t="shared" si="197"/>
        <v>6.6</v>
      </c>
      <c r="N247" s="10">
        <f t="shared" si="198"/>
        <v>0</v>
      </c>
      <c r="O247" s="10">
        <f t="shared" si="199"/>
        <v>0</v>
      </c>
      <c r="P247" s="10">
        <f>P248</f>
        <v>0</v>
      </c>
      <c r="Q247" s="26"/>
      <c r="R247" s="27"/>
    </row>
    <row r="248" spans="1:18" ht="31.2" x14ac:dyDescent="0.3">
      <c r="A248" s="24" t="s">
        <v>182</v>
      </c>
      <c r="B248" s="24" t="s">
        <v>143</v>
      </c>
      <c r="C248" s="24" t="s">
        <v>240</v>
      </c>
      <c r="D248" s="24" t="s">
        <v>247</v>
      </c>
      <c r="E248" s="24" t="s">
        <v>114</v>
      </c>
      <c r="F248" s="25" t="s">
        <v>115</v>
      </c>
      <c r="G248" s="10">
        <v>6.6</v>
      </c>
      <c r="H248" s="10">
        <v>0</v>
      </c>
      <c r="I248" s="10">
        <v>0</v>
      </c>
      <c r="J248" s="10"/>
      <c r="K248" s="10"/>
      <c r="L248" s="10"/>
      <c r="M248" s="10">
        <f t="shared" si="197"/>
        <v>6.6</v>
      </c>
      <c r="N248" s="10">
        <f t="shared" si="198"/>
        <v>0</v>
      </c>
      <c r="O248" s="10">
        <f t="shared" si="199"/>
        <v>0</v>
      </c>
      <c r="P248" s="10"/>
      <c r="Q248" s="26"/>
      <c r="R248" s="27"/>
    </row>
    <row r="249" spans="1:18" s="12" customFormat="1" x14ac:dyDescent="0.3">
      <c r="A249" s="13" t="s">
        <v>182</v>
      </c>
      <c r="B249" s="13" t="s">
        <v>54</v>
      </c>
      <c r="C249" s="13"/>
      <c r="D249" s="13"/>
      <c r="E249" s="13"/>
      <c r="F249" s="14" t="s">
        <v>55</v>
      </c>
      <c r="G249" s="15">
        <f t="shared" ref="G249:L249" si="221">G250+G298</f>
        <v>1663476.4999999995</v>
      </c>
      <c r="H249" s="15">
        <f t="shared" si="221"/>
        <v>1748775.6999999997</v>
      </c>
      <c r="I249" s="15">
        <f t="shared" si="221"/>
        <v>1869678.5999999999</v>
      </c>
      <c r="J249" s="15">
        <f t="shared" si="221"/>
        <v>8537.6</v>
      </c>
      <c r="K249" s="15">
        <f t="shared" si="221"/>
        <v>-8537.6</v>
      </c>
      <c r="L249" s="15">
        <f t="shared" si="221"/>
        <v>0</v>
      </c>
      <c r="M249" s="15">
        <f t="shared" si="197"/>
        <v>1672014.0999999996</v>
      </c>
      <c r="N249" s="15">
        <f t="shared" si="198"/>
        <v>1740238.0999999996</v>
      </c>
      <c r="O249" s="15">
        <f t="shared" si="199"/>
        <v>1869678.5999999999</v>
      </c>
      <c r="P249" s="15">
        <f>P250+P298</f>
        <v>0</v>
      </c>
      <c r="Q249" s="16"/>
      <c r="R249" s="17"/>
    </row>
    <row r="250" spans="1:18" s="18" customFormat="1" x14ac:dyDescent="0.3">
      <c r="A250" s="19" t="s">
        <v>182</v>
      </c>
      <c r="B250" s="19" t="s">
        <v>54</v>
      </c>
      <c r="C250" s="19" t="s">
        <v>20</v>
      </c>
      <c r="D250" s="19"/>
      <c r="E250" s="19"/>
      <c r="F250" s="20" t="s">
        <v>56</v>
      </c>
      <c r="G250" s="21">
        <f t="shared" ref="G250:L250" si="222">G251+G259+G286+G293</f>
        <v>1514970.0999999996</v>
      </c>
      <c r="H250" s="21">
        <f t="shared" si="222"/>
        <v>1596160.4999999998</v>
      </c>
      <c r="I250" s="21">
        <f t="shared" si="222"/>
        <v>1717063.4</v>
      </c>
      <c r="J250" s="21">
        <f t="shared" si="222"/>
        <v>8537.6</v>
      </c>
      <c r="K250" s="21">
        <f t="shared" si="222"/>
        <v>-8537.6</v>
      </c>
      <c r="L250" s="21">
        <f t="shared" si="222"/>
        <v>0</v>
      </c>
      <c r="M250" s="21">
        <f t="shared" si="197"/>
        <v>1523507.6999999997</v>
      </c>
      <c r="N250" s="21">
        <f t="shared" si="198"/>
        <v>1587622.8999999997</v>
      </c>
      <c r="O250" s="21">
        <f t="shared" si="199"/>
        <v>1717063.4</v>
      </c>
      <c r="P250" s="21">
        <f>P251+P259+P286+P293</f>
        <v>0</v>
      </c>
      <c r="Q250" s="22"/>
      <c r="R250" s="23"/>
    </row>
    <row r="251" spans="1:18" x14ac:dyDescent="0.3">
      <c r="A251" s="24" t="s">
        <v>182</v>
      </c>
      <c r="B251" s="24" t="s">
        <v>54</v>
      </c>
      <c r="C251" s="24" t="s">
        <v>20</v>
      </c>
      <c r="D251" s="24" t="s">
        <v>210</v>
      </c>
      <c r="E251" s="24"/>
      <c r="F251" s="25" t="s">
        <v>211</v>
      </c>
      <c r="G251" s="10">
        <f t="shared" ref="G251:G252" si="223">G252</f>
        <v>2693</v>
      </c>
      <c r="H251" s="10">
        <f t="shared" ref="H251:H252" si="224">H252</f>
        <v>2693</v>
      </c>
      <c r="I251" s="10">
        <f t="shared" ref="I251:I252" si="225">I252</f>
        <v>2693</v>
      </c>
      <c r="J251" s="10">
        <f t="shared" ref="J251:J252" si="226">J252</f>
        <v>0</v>
      </c>
      <c r="K251" s="10">
        <f t="shared" ref="K251:K252" si="227">K252</f>
        <v>0</v>
      </c>
      <c r="L251" s="10">
        <f t="shared" ref="L251:L252" si="228">L252</f>
        <v>0</v>
      </c>
      <c r="M251" s="10">
        <f t="shared" si="197"/>
        <v>2693</v>
      </c>
      <c r="N251" s="10">
        <f t="shared" si="198"/>
        <v>2693</v>
      </c>
      <c r="O251" s="10">
        <f t="shared" si="199"/>
        <v>2693</v>
      </c>
      <c r="P251" s="10">
        <f t="shared" ref="P251:P252" si="229">P252</f>
        <v>0</v>
      </c>
      <c r="Q251" s="26"/>
      <c r="R251" s="27"/>
    </row>
    <row r="252" spans="1:18" x14ac:dyDescent="0.3">
      <c r="A252" s="24" t="s">
        <v>182</v>
      </c>
      <c r="B252" s="24" t="s">
        <v>54</v>
      </c>
      <c r="C252" s="24" t="s">
        <v>20</v>
      </c>
      <c r="D252" s="24" t="s">
        <v>212</v>
      </c>
      <c r="E252" s="24"/>
      <c r="F252" s="25" t="s">
        <v>27</v>
      </c>
      <c r="G252" s="10">
        <f t="shared" si="223"/>
        <v>2693</v>
      </c>
      <c r="H252" s="10">
        <f t="shared" si="224"/>
        <v>2693</v>
      </c>
      <c r="I252" s="10">
        <f t="shared" si="225"/>
        <v>2693</v>
      </c>
      <c r="J252" s="10">
        <f t="shared" si="226"/>
        <v>0</v>
      </c>
      <c r="K252" s="10">
        <f t="shared" si="227"/>
        <v>0</v>
      </c>
      <c r="L252" s="10">
        <f t="shared" si="228"/>
        <v>0</v>
      </c>
      <c r="M252" s="10">
        <f t="shared" si="197"/>
        <v>2693</v>
      </c>
      <c r="N252" s="10">
        <f t="shared" si="198"/>
        <v>2693</v>
      </c>
      <c r="O252" s="10">
        <f t="shared" si="199"/>
        <v>2693</v>
      </c>
      <c r="P252" s="10">
        <f t="shared" si="229"/>
        <v>0</v>
      </c>
      <c r="Q252" s="26"/>
      <c r="R252" s="27"/>
    </row>
    <row r="253" spans="1:18" ht="46.8" x14ac:dyDescent="0.3">
      <c r="A253" s="24" t="s">
        <v>182</v>
      </c>
      <c r="B253" s="24" t="s">
        <v>54</v>
      </c>
      <c r="C253" s="24" t="s">
        <v>20</v>
      </c>
      <c r="D253" s="24" t="s">
        <v>213</v>
      </c>
      <c r="E253" s="24"/>
      <c r="F253" s="25" t="s">
        <v>214</v>
      </c>
      <c r="G253" s="10">
        <f t="shared" ref="G253:L253" si="230">G254+G257</f>
        <v>2693</v>
      </c>
      <c r="H253" s="10">
        <f t="shared" si="230"/>
        <v>2693</v>
      </c>
      <c r="I253" s="10">
        <f t="shared" si="230"/>
        <v>2693</v>
      </c>
      <c r="J253" s="10">
        <f t="shared" si="230"/>
        <v>0</v>
      </c>
      <c r="K253" s="10">
        <f t="shared" si="230"/>
        <v>0</v>
      </c>
      <c r="L253" s="10">
        <f t="shared" si="230"/>
        <v>0</v>
      </c>
      <c r="M253" s="10">
        <f t="shared" si="197"/>
        <v>2693</v>
      </c>
      <c r="N253" s="10">
        <f t="shared" si="198"/>
        <v>2693</v>
      </c>
      <c r="O253" s="10">
        <f t="shared" si="199"/>
        <v>2693</v>
      </c>
      <c r="P253" s="10">
        <f>P254+P257</f>
        <v>0</v>
      </c>
      <c r="Q253" s="26"/>
      <c r="R253" s="27"/>
    </row>
    <row r="254" spans="1:18" ht="31.2" x14ac:dyDescent="0.3">
      <c r="A254" s="24" t="s">
        <v>182</v>
      </c>
      <c r="B254" s="24" t="s">
        <v>54</v>
      </c>
      <c r="C254" s="24" t="s">
        <v>20</v>
      </c>
      <c r="D254" s="24" t="s">
        <v>215</v>
      </c>
      <c r="E254" s="24"/>
      <c r="F254" s="25" t="s">
        <v>216</v>
      </c>
      <c r="G254" s="10">
        <f t="shared" ref="G254:L254" si="231">G255+G256</f>
        <v>2133</v>
      </c>
      <c r="H254" s="10">
        <f t="shared" si="231"/>
        <v>2133</v>
      </c>
      <c r="I254" s="10">
        <f t="shared" si="231"/>
        <v>2133</v>
      </c>
      <c r="J254" s="10">
        <f t="shared" si="231"/>
        <v>0</v>
      </c>
      <c r="K254" s="10">
        <f t="shared" si="231"/>
        <v>0</v>
      </c>
      <c r="L254" s="10">
        <f t="shared" si="231"/>
        <v>0</v>
      </c>
      <c r="M254" s="10">
        <f t="shared" si="197"/>
        <v>2133</v>
      </c>
      <c r="N254" s="10">
        <f t="shared" si="198"/>
        <v>2133</v>
      </c>
      <c r="O254" s="10">
        <f t="shared" si="199"/>
        <v>2133</v>
      </c>
      <c r="P254" s="10">
        <f>P255+P256</f>
        <v>0</v>
      </c>
      <c r="Q254" s="26"/>
      <c r="R254" s="27"/>
    </row>
    <row r="255" spans="1:18" ht="31.2" x14ac:dyDescent="0.3">
      <c r="A255" s="24" t="s">
        <v>182</v>
      </c>
      <c r="B255" s="24" t="s">
        <v>54</v>
      </c>
      <c r="C255" s="24" t="s">
        <v>20</v>
      </c>
      <c r="D255" s="24" t="s">
        <v>215</v>
      </c>
      <c r="E255" s="24" t="s">
        <v>32</v>
      </c>
      <c r="F255" s="25" t="s">
        <v>33</v>
      </c>
      <c r="G255" s="10">
        <v>250</v>
      </c>
      <c r="H255" s="10">
        <v>250</v>
      </c>
      <c r="I255" s="10">
        <v>250</v>
      </c>
      <c r="J255" s="10"/>
      <c r="K255" s="10"/>
      <c r="L255" s="10"/>
      <c r="M255" s="10">
        <f t="shared" si="197"/>
        <v>250</v>
      </c>
      <c r="N255" s="10">
        <f t="shared" si="198"/>
        <v>250</v>
      </c>
      <c r="O255" s="10">
        <f t="shared" si="199"/>
        <v>250</v>
      </c>
      <c r="P255" s="10"/>
      <c r="Q255" s="26"/>
      <c r="R255" s="27"/>
    </row>
    <row r="256" spans="1:18" ht="31.2" x14ac:dyDescent="0.3">
      <c r="A256" s="24" t="s">
        <v>182</v>
      </c>
      <c r="B256" s="24" t="s">
        <v>54</v>
      </c>
      <c r="C256" s="24" t="s">
        <v>20</v>
      </c>
      <c r="D256" s="24" t="s">
        <v>215</v>
      </c>
      <c r="E256" s="24" t="s">
        <v>114</v>
      </c>
      <c r="F256" s="25" t="s">
        <v>115</v>
      </c>
      <c r="G256" s="10">
        <v>1883</v>
      </c>
      <c r="H256" s="10">
        <v>1883</v>
      </c>
      <c r="I256" s="10">
        <v>1883</v>
      </c>
      <c r="J256" s="10"/>
      <c r="K256" s="10"/>
      <c r="L256" s="10"/>
      <c r="M256" s="10">
        <f t="shared" si="197"/>
        <v>1883</v>
      </c>
      <c r="N256" s="10">
        <f t="shared" si="198"/>
        <v>1883</v>
      </c>
      <c r="O256" s="10">
        <f t="shared" si="199"/>
        <v>1883</v>
      </c>
      <c r="P256" s="10"/>
      <c r="Q256" s="26"/>
      <c r="R256" s="27"/>
    </row>
    <row r="257" spans="1:18" ht="62.4" x14ac:dyDescent="0.3">
      <c r="A257" s="24" t="s">
        <v>182</v>
      </c>
      <c r="B257" s="24" t="s">
        <v>54</v>
      </c>
      <c r="C257" s="24" t="s">
        <v>20</v>
      </c>
      <c r="D257" s="24" t="s">
        <v>217</v>
      </c>
      <c r="E257" s="24"/>
      <c r="F257" s="25" t="s">
        <v>218</v>
      </c>
      <c r="G257" s="10">
        <f t="shared" ref="G257:L257" si="232">G258</f>
        <v>560</v>
      </c>
      <c r="H257" s="10">
        <f t="shared" si="232"/>
        <v>560</v>
      </c>
      <c r="I257" s="10">
        <f t="shared" si="232"/>
        <v>560</v>
      </c>
      <c r="J257" s="10">
        <f t="shared" si="232"/>
        <v>0</v>
      </c>
      <c r="K257" s="10">
        <f t="shared" si="232"/>
        <v>0</v>
      </c>
      <c r="L257" s="10">
        <f t="shared" si="232"/>
        <v>0</v>
      </c>
      <c r="M257" s="10">
        <f t="shared" si="197"/>
        <v>560</v>
      </c>
      <c r="N257" s="10">
        <f t="shared" si="198"/>
        <v>560</v>
      </c>
      <c r="O257" s="10">
        <f t="shared" si="199"/>
        <v>560</v>
      </c>
      <c r="P257" s="10">
        <f>P258</f>
        <v>0</v>
      </c>
      <c r="Q257" s="26"/>
      <c r="R257" s="27"/>
    </row>
    <row r="258" spans="1:18" ht="31.2" x14ac:dyDescent="0.3">
      <c r="A258" s="24" t="s">
        <v>182</v>
      </c>
      <c r="B258" s="24" t="s">
        <v>54</v>
      </c>
      <c r="C258" s="24" t="s">
        <v>20</v>
      </c>
      <c r="D258" s="24" t="s">
        <v>217</v>
      </c>
      <c r="E258" s="24" t="s">
        <v>114</v>
      </c>
      <c r="F258" s="25" t="s">
        <v>115</v>
      </c>
      <c r="G258" s="10">
        <v>560</v>
      </c>
      <c r="H258" s="10">
        <v>560</v>
      </c>
      <c r="I258" s="10">
        <v>560</v>
      </c>
      <c r="J258" s="10"/>
      <c r="K258" s="10"/>
      <c r="L258" s="10"/>
      <c r="M258" s="10">
        <f t="shared" si="197"/>
        <v>560</v>
      </c>
      <c r="N258" s="10">
        <f t="shared" si="198"/>
        <v>560</v>
      </c>
      <c r="O258" s="10">
        <f t="shared" si="199"/>
        <v>560</v>
      </c>
      <c r="P258" s="10"/>
      <c r="Q258" s="26"/>
      <c r="R258" s="27"/>
    </row>
    <row r="259" spans="1:18" ht="31.2" x14ac:dyDescent="0.3">
      <c r="A259" s="24" t="s">
        <v>182</v>
      </c>
      <c r="B259" s="24" t="s">
        <v>54</v>
      </c>
      <c r="C259" s="24" t="s">
        <v>20</v>
      </c>
      <c r="D259" s="24" t="s">
        <v>57</v>
      </c>
      <c r="E259" s="24"/>
      <c r="F259" s="25" t="s">
        <v>58</v>
      </c>
      <c r="G259" s="10">
        <f t="shared" ref="G259:L259" si="233">G260</f>
        <v>1505030.5999999996</v>
      </c>
      <c r="H259" s="10">
        <f t="shared" si="233"/>
        <v>1587997.2999999998</v>
      </c>
      <c r="I259" s="10">
        <f t="shared" si="233"/>
        <v>1707879.7</v>
      </c>
      <c r="J259" s="10">
        <f t="shared" si="233"/>
        <v>8537.6</v>
      </c>
      <c r="K259" s="10">
        <f t="shared" si="233"/>
        <v>-8537.6</v>
      </c>
      <c r="L259" s="10">
        <f t="shared" si="233"/>
        <v>0</v>
      </c>
      <c r="M259" s="10">
        <f t="shared" si="197"/>
        <v>1513568.1999999997</v>
      </c>
      <c r="N259" s="10">
        <f t="shared" si="198"/>
        <v>1579459.6999999997</v>
      </c>
      <c r="O259" s="10">
        <f t="shared" si="199"/>
        <v>1707879.7</v>
      </c>
      <c r="P259" s="10">
        <f>P260</f>
        <v>0</v>
      </c>
      <c r="Q259" s="26"/>
      <c r="R259" s="27"/>
    </row>
    <row r="260" spans="1:18" x14ac:dyDescent="0.3">
      <c r="A260" s="24" t="s">
        <v>182</v>
      </c>
      <c r="B260" s="24" t="s">
        <v>54</v>
      </c>
      <c r="C260" s="24" t="s">
        <v>20</v>
      </c>
      <c r="D260" s="24" t="s">
        <v>186</v>
      </c>
      <c r="E260" s="24"/>
      <c r="F260" s="25" t="s">
        <v>27</v>
      </c>
      <c r="G260" s="10">
        <f t="shared" ref="G260:L260" si="234">G261+G270+G279</f>
        <v>1505030.5999999996</v>
      </c>
      <c r="H260" s="10">
        <f t="shared" si="234"/>
        <v>1587997.2999999998</v>
      </c>
      <c r="I260" s="10">
        <f t="shared" si="234"/>
        <v>1707879.7</v>
      </c>
      <c r="J260" s="10">
        <f t="shared" si="234"/>
        <v>8537.6</v>
      </c>
      <c r="K260" s="10">
        <f t="shared" si="234"/>
        <v>-8537.6</v>
      </c>
      <c r="L260" s="10">
        <f t="shared" si="234"/>
        <v>0</v>
      </c>
      <c r="M260" s="10">
        <f t="shared" si="197"/>
        <v>1513568.1999999997</v>
      </c>
      <c r="N260" s="10">
        <f t="shared" si="198"/>
        <v>1579459.6999999997</v>
      </c>
      <c r="O260" s="10">
        <f t="shared" si="199"/>
        <v>1707879.7</v>
      </c>
      <c r="P260" s="10">
        <f>P261+P270+P279</f>
        <v>0</v>
      </c>
      <c r="Q260" s="26"/>
      <c r="R260" s="27"/>
    </row>
    <row r="261" spans="1:18" ht="31.2" x14ac:dyDescent="0.3">
      <c r="A261" s="24" t="s">
        <v>182</v>
      </c>
      <c r="B261" s="24" t="s">
        <v>54</v>
      </c>
      <c r="C261" s="24" t="s">
        <v>20</v>
      </c>
      <c r="D261" s="24" t="s">
        <v>248</v>
      </c>
      <c r="E261" s="24"/>
      <c r="F261" s="25" t="s">
        <v>249</v>
      </c>
      <c r="G261" s="10">
        <f t="shared" ref="G261:L261" si="235">G262+G264+G268</f>
        <v>377781.9</v>
      </c>
      <c r="H261" s="10">
        <f t="shared" si="235"/>
        <v>304342.3</v>
      </c>
      <c r="I261" s="10">
        <f t="shared" si="235"/>
        <v>332903.90000000002</v>
      </c>
      <c r="J261" s="10">
        <f t="shared" si="235"/>
        <v>0</v>
      </c>
      <c r="K261" s="10">
        <f t="shared" si="235"/>
        <v>0</v>
      </c>
      <c r="L261" s="10">
        <f t="shared" si="235"/>
        <v>0</v>
      </c>
      <c r="M261" s="10">
        <f t="shared" si="197"/>
        <v>377781.9</v>
      </c>
      <c r="N261" s="10">
        <f t="shared" si="198"/>
        <v>304342.3</v>
      </c>
      <c r="O261" s="10">
        <f t="shared" si="199"/>
        <v>332903.90000000002</v>
      </c>
      <c r="P261" s="10">
        <f>P262+P264+P268</f>
        <v>0</v>
      </c>
      <c r="Q261" s="26"/>
      <c r="R261" s="27"/>
    </row>
    <row r="262" spans="1:18" ht="46.8" x14ac:dyDescent="0.3">
      <c r="A262" s="24" t="s">
        <v>182</v>
      </c>
      <c r="B262" s="24" t="s">
        <v>54</v>
      </c>
      <c r="C262" s="24" t="s">
        <v>20</v>
      </c>
      <c r="D262" s="24" t="s">
        <v>250</v>
      </c>
      <c r="E262" s="24"/>
      <c r="F262" s="25" t="s">
        <v>47</v>
      </c>
      <c r="G262" s="10">
        <f t="shared" ref="G262:L262" si="236">G263</f>
        <v>126440</v>
      </c>
      <c r="H262" s="10">
        <f t="shared" si="236"/>
        <v>126440</v>
      </c>
      <c r="I262" s="10">
        <f t="shared" si="236"/>
        <v>126440</v>
      </c>
      <c r="J262" s="10">
        <f t="shared" si="236"/>
        <v>0</v>
      </c>
      <c r="K262" s="10">
        <f t="shared" si="236"/>
        <v>0</v>
      </c>
      <c r="L262" s="10">
        <f t="shared" si="236"/>
        <v>0</v>
      </c>
      <c r="M262" s="10">
        <f t="shared" si="197"/>
        <v>126440</v>
      </c>
      <c r="N262" s="10">
        <f t="shared" si="198"/>
        <v>126440</v>
      </c>
      <c r="O262" s="10">
        <f t="shared" si="199"/>
        <v>126440</v>
      </c>
      <c r="P262" s="10">
        <f>P263</f>
        <v>0</v>
      </c>
      <c r="Q262" s="26"/>
      <c r="R262" s="27"/>
    </row>
    <row r="263" spans="1:18" ht="31.2" x14ac:dyDescent="0.3">
      <c r="A263" s="24" t="s">
        <v>182</v>
      </c>
      <c r="B263" s="24" t="s">
        <v>54</v>
      </c>
      <c r="C263" s="24" t="s">
        <v>20</v>
      </c>
      <c r="D263" s="24" t="s">
        <v>250</v>
      </c>
      <c r="E263" s="24" t="s">
        <v>114</v>
      </c>
      <c r="F263" s="25" t="s">
        <v>115</v>
      </c>
      <c r="G263" s="10">
        <v>126440</v>
      </c>
      <c r="H263" s="10">
        <v>126440</v>
      </c>
      <c r="I263" s="10">
        <v>126440</v>
      </c>
      <c r="J263" s="10"/>
      <c r="K263" s="10"/>
      <c r="L263" s="10"/>
      <c r="M263" s="10">
        <f t="shared" si="197"/>
        <v>126440</v>
      </c>
      <c r="N263" s="10">
        <f t="shared" si="198"/>
        <v>126440</v>
      </c>
      <c r="O263" s="10">
        <f t="shared" si="199"/>
        <v>126440</v>
      </c>
      <c r="P263" s="10"/>
      <c r="Q263" s="26"/>
      <c r="R263" s="27"/>
    </row>
    <row r="264" spans="1:18" ht="46.8" x14ac:dyDescent="0.3">
      <c r="A264" s="24" t="s">
        <v>182</v>
      </c>
      <c r="B264" s="24" t="s">
        <v>54</v>
      </c>
      <c r="C264" s="24" t="s">
        <v>20</v>
      </c>
      <c r="D264" s="24" t="s">
        <v>251</v>
      </c>
      <c r="E264" s="24"/>
      <c r="F264" s="25" t="s">
        <v>252</v>
      </c>
      <c r="G264" s="10">
        <f t="shared" ref="G264:L264" si="237">G265+G266+G267</f>
        <v>234684.7</v>
      </c>
      <c r="H264" s="10">
        <f t="shared" si="237"/>
        <v>154738.6</v>
      </c>
      <c r="I264" s="10">
        <f t="shared" si="237"/>
        <v>189806.7</v>
      </c>
      <c r="J264" s="10">
        <f t="shared" si="237"/>
        <v>0</v>
      </c>
      <c r="K264" s="10">
        <f t="shared" si="237"/>
        <v>0</v>
      </c>
      <c r="L264" s="10">
        <f t="shared" si="237"/>
        <v>0</v>
      </c>
      <c r="M264" s="10">
        <f t="shared" si="197"/>
        <v>234684.7</v>
      </c>
      <c r="N264" s="10">
        <f t="shared" si="198"/>
        <v>154738.6</v>
      </c>
      <c r="O264" s="10">
        <f t="shared" si="199"/>
        <v>189806.7</v>
      </c>
      <c r="P264" s="10">
        <f>P265+P266+P267</f>
        <v>0</v>
      </c>
      <c r="Q264" s="26"/>
      <c r="R264" s="27"/>
    </row>
    <row r="265" spans="1:18" ht="31.2" x14ac:dyDescent="0.3">
      <c r="A265" s="24" t="s">
        <v>182</v>
      </c>
      <c r="B265" s="24" t="s">
        <v>54</v>
      </c>
      <c r="C265" s="24" t="s">
        <v>20</v>
      </c>
      <c r="D265" s="24" t="s">
        <v>251</v>
      </c>
      <c r="E265" s="24" t="s">
        <v>32</v>
      </c>
      <c r="F265" s="25" t="s">
        <v>33</v>
      </c>
      <c r="G265" s="10">
        <v>861</v>
      </c>
      <c r="H265" s="10">
        <v>914.9</v>
      </c>
      <c r="I265" s="10">
        <v>983</v>
      </c>
      <c r="J265" s="10"/>
      <c r="K265" s="10"/>
      <c r="L265" s="10"/>
      <c r="M265" s="10">
        <f t="shared" si="197"/>
        <v>861</v>
      </c>
      <c r="N265" s="10">
        <f t="shared" si="198"/>
        <v>914.9</v>
      </c>
      <c r="O265" s="10">
        <f t="shared" si="199"/>
        <v>983</v>
      </c>
      <c r="P265" s="10"/>
      <c r="Q265" s="26"/>
      <c r="R265" s="27"/>
    </row>
    <row r="266" spans="1:18" x14ac:dyDescent="0.3">
      <c r="A266" s="24" t="s">
        <v>182</v>
      </c>
      <c r="B266" s="24" t="s">
        <v>54</v>
      </c>
      <c r="C266" s="24" t="s">
        <v>20</v>
      </c>
      <c r="D266" s="24" t="s">
        <v>251</v>
      </c>
      <c r="E266" s="24" t="s">
        <v>234</v>
      </c>
      <c r="F266" s="25" t="s">
        <v>235</v>
      </c>
      <c r="G266" s="10">
        <v>1034.5</v>
      </c>
      <c r="H266" s="10">
        <v>1034.5</v>
      </c>
      <c r="I266" s="10">
        <v>1034.5</v>
      </c>
      <c r="J266" s="10"/>
      <c r="K266" s="10"/>
      <c r="L266" s="10"/>
      <c r="M266" s="10">
        <f t="shared" si="197"/>
        <v>1034.5</v>
      </c>
      <c r="N266" s="10">
        <f t="shared" si="198"/>
        <v>1034.5</v>
      </c>
      <c r="O266" s="10">
        <f t="shared" si="199"/>
        <v>1034.5</v>
      </c>
      <c r="P266" s="10"/>
      <c r="Q266" s="26"/>
      <c r="R266" s="27"/>
    </row>
    <row r="267" spans="1:18" ht="31.2" x14ac:dyDescent="0.3">
      <c r="A267" s="24" t="s">
        <v>182</v>
      </c>
      <c r="B267" s="24" t="s">
        <v>54</v>
      </c>
      <c r="C267" s="24" t="s">
        <v>20</v>
      </c>
      <c r="D267" s="24" t="s">
        <v>251</v>
      </c>
      <c r="E267" s="24" t="s">
        <v>114</v>
      </c>
      <c r="F267" s="25" t="s">
        <v>115</v>
      </c>
      <c r="G267" s="10">
        <v>232789.2</v>
      </c>
      <c r="H267" s="10">
        <v>152789.20000000001</v>
      </c>
      <c r="I267" s="10">
        <v>187789.2</v>
      </c>
      <c r="J267" s="10"/>
      <c r="K267" s="10"/>
      <c r="L267" s="10"/>
      <c r="M267" s="10">
        <f t="shared" si="197"/>
        <v>232789.2</v>
      </c>
      <c r="N267" s="10">
        <f t="shared" si="198"/>
        <v>152789.20000000001</v>
      </c>
      <c r="O267" s="10">
        <f t="shared" si="199"/>
        <v>187789.2</v>
      </c>
      <c r="P267" s="10"/>
      <c r="Q267" s="26"/>
      <c r="R267" s="27"/>
    </row>
    <row r="268" spans="1:18" ht="31.2" x14ac:dyDescent="0.3">
      <c r="A268" s="24" t="s">
        <v>182</v>
      </c>
      <c r="B268" s="24" t="s">
        <v>54</v>
      </c>
      <c r="C268" s="24" t="s">
        <v>20</v>
      </c>
      <c r="D268" s="24" t="s">
        <v>253</v>
      </c>
      <c r="E268" s="24"/>
      <c r="F268" s="25" t="s">
        <v>254</v>
      </c>
      <c r="G268" s="10">
        <f t="shared" ref="G268:L268" si="238">G269</f>
        <v>16657.2</v>
      </c>
      <c r="H268" s="10">
        <f t="shared" si="238"/>
        <v>23163.7</v>
      </c>
      <c r="I268" s="10">
        <f t="shared" si="238"/>
        <v>16657.2</v>
      </c>
      <c r="J268" s="10">
        <f t="shared" si="238"/>
        <v>0</v>
      </c>
      <c r="K268" s="10">
        <f t="shared" si="238"/>
        <v>0</v>
      </c>
      <c r="L268" s="10">
        <f t="shared" si="238"/>
        <v>0</v>
      </c>
      <c r="M268" s="10">
        <f t="shared" si="197"/>
        <v>16657.2</v>
      </c>
      <c r="N268" s="10">
        <f t="shared" si="198"/>
        <v>23163.7</v>
      </c>
      <c r="O268" s="10">
        <f t="shared" si="199"/>
        <v>16657.2</v>
      </c>
      <c r="P268" s="10">
        <f>P269</f>
        <v>0</v>
      </c>
      <c r="Q268" s="26"/>
      <c r="R268" s="27"/>
    </row>
    <row r="269" spans="1:18" ht="31.2" x14ac:dyDescent="0.3">
      <c r="A269" s="24" t="s">
        <v>182</v>
      </c>
      <c r="B269" s="24" t="s">
        <v>54</v>
      </c>
      <c r="C269" s="24" t="s">
        <v>20</v>
      </c>
      <c r="D269" s="24" t="s">
        <v>253</v>
      </c>
      <c r="E269" s="24" t="s">
        <v>114</v>
      </c>
      <c r="F269" s="25" t="s">
        <v>115</v>
      </c>
      <c r="G269" s="10">
        <v>16657.2</v>
      </c>
      <c r="H269" s="10">
        <v>23163.7</v>
      </c>
      <c r="I269" s="10">
        <v>16657.2</v>
      </c>
      <c r="J269" s="10"/>
      <c r="K269" s="10"/>
      <c r="L269" s="10"/>
      <c r="M269" s="10">
        <f t="shared" si="197"/>
        <v>16657.2</v>
      </c>
      <c r="N269" s="10">
        <f t="shared" si="198"/>
        <v>23163.7</v>
      </c>
      <c r="O269" s="10">
        <f t="shared" si="199"/>
        <v>16657.2</v>
      </c>
      <c r="P269" s="10"/>
      <c r="Q269" s="26"/>
      <c r="R269" s="27"/>
    </row>
    <row r="270" spans="1:18" ht="31.2" x14ac:dyDescent="0.3">
      <c r="A270" s="24" t="s">
        <v>182</v>
      </c>
      <c r="B270" s="24" t="s">
        <v>54</v>
      </c>
      <c r="C270" s="24" t="s">
        <v>20</v>
      </c>
      <c r="D270" s="24" t="s">
        <v>255</v>
      </c>
      <c r="E270" s="24"/>
      <c r="F270" s="25" t="s">
        <v>256</v>
      </c>
      <c r="G270" s="10">
        <f t="shared" ref="G270:L270" si="239">G271+G273+G275+G277</f>
        <v>1017117.7999999998</v>
      </c>
      <c r="H270" s="10">
        <f t="shared" si="239"/>
        <v>1017111.2999999998</v>
      </c>
      <c r="I270" s="10">
        <f t="shared" si="239"/>
        <v>1027153.5</v>
      </c>
      <c r="J270" s="10">
        <f t="shared" si="239"/>
        <v>0</v>
      </c>
      <c r="K270" s="10">
        <f t="shared" si="239"/>
        <v>0</v>
      </c>
      <c r="L270" s="10">
        <f t="shared" si="239"/>
        <v>0</v>
      </c>
      <c r="M270" s="10">
        <f t="shared" si="197"/>
        <v>1017117.7999999998</v>
      </c>
      <c r="N270" s="10">
        <f t="shared" si="198"/>
        <v>1017111.2999999998</v>
      </c>
      <c r="O270" s="10">
        <f t="shared" si="199"/>
        <v>1027153.5</v>
      </c>
      <c r="P270" s="10">
        <f>P271+P273+P275+P277</f>
        <v>0</v>
      </c>
      <c r="Q270" s="26"/>
      <c r="R270" s="27"/>
    </row>
    <row r="271" spans="1:18" ht="46.8" x14ac:dyDescent="0.3">
      <c r="A271" s="24" t="s">
        <v>182</v>
      </c>
      <c r="B271" s="24" t="s">
        <v>54</v>
      </c>
      <c r="C271" s="24" t="s">
        <v>20</v>
      </c>
      <c r="D271" s="24" t="s">
        <v>257</v>
      </c>
      <c r="E271" s="24"/>
      <c r="F271" s="25" t="s">
        <v>47</v>
      </c>
      <c r="G271" s="10">
        <f t="shared" ref="G271:L271" si="240">G272</f>
        <v>690001.39999999991</v>
      </c>
      <c r="H271" s="10">
        <f t="shared" si="240"/>
        <v>690001.39999999991</v>
      </c>
      <c r="I271" s="10">
        <f t="shared" si="240"/>
        <v>699944.5</v>
      </c>
      <c r="J271" s="10">
        <f t="shared" si="240"/>
        <v>0</v>
      </c>
      <c r="K271" s="10">
        <f t="shared" si="240"/>
        <v>0</v>
      </c>
      <c r="L271" s="10">
        <f t="shared" si="240"/>
        <v>0</v>
      </c>
      <c r="M271" s="10">
        <f t="shared" si="197"/>
        <v>690001.39999999991</v>
      </c>
      <c r="N271" s="10">
        <f t="shared" si="198"/>
        <v>690001.39999999991</v>
      </c>
      <c r="O271" s="10">
        <f t="shared" si="199"/>
        <v>699944.5</v>
      </c>
      <c r="P271" s="10">
        <f>P272</f>
        <v>0</v>
      </c>
      <c r="Q271" s="26"/>
      <c r="R271" s="27"/>
    </row>
    <row r="272" spans="1:18" ht="31.2" x14ac:dyDescent="0.3">
      <c r="A272" s="24" t="s">
        <v>182</v>
      </c>
      <c r="B272" s="24" t="s">
        <v>54</v>
      </c>
      <c r="C272" s="24" t="s">
        <v>20</v>
      </c>
      <c r="D272" s="24" t="s">
        <v>257</v>
      </c>
      <c r="E272" s="24" t="s">
        <v>114</v>
      </c>
      <c r="F272" s="25" t="s">
        <v>115</v>
      </c>
      <c r="G272" s="10">
        <v>690001.39999999991</v>
      </c>
      <c r="H272" s="10">
        <v>690001.39999999991</v>
      </c>
      <c r="I272" s="10">
        <v>699944.5</v>
      </c>
      <c r="J272" s="10"/>
      <c r="K272" s="10"/>
      <c r="L272" s="10"/>
      <c r="M272" s="10">
        <f t="shared" si="197"/>
        <v>690001.39999999991</v>
      </c>
      <c r="N272" s="10">
        <f t="shared" si="198"/>
        <v>690001.39999999991</v>
      </c>
      <c r="O272" s="10">
        <f t="shared" si="199"/>
        <v>699944.5</v>
      </c>
      <c r="P272" s="10"/>
      <c r="Q272" s="26"/>
      <c r="R272" s="27"/>
    </row>
    <row r="273" spans="1:18" ht="46.8" x14ac:dyDescent="0.3">
      <c r="A273" s="24" t="s">
        <v>182</v>
      </c>
      <c r="B273" s="24" t="s">
        <v>54</v>
      </c>
      <c r="C273" s="24" t="s">
        <v>20</v>
      </c>
      <c r="D273" s="24" t="s">
        <v>258</v>
      </c>
      <c r="E273" s="24"/>
      <c r="F273" s="25" t="s">
        <v>259</v>
      </c>
      <c r="G273" s="10">
        <f t="shared" ref="G273:L273" si="241">G274</f>
        <v>16003</v>
      </c>
      <c r="H273" s="10">
        <f t="shared" si="241"/>
        <v>15996.5</v>
      </c>
      <c r="I273" s="10">
        <f t="shared" si="241"/>
        <v>16095.599999999999</v>
      </c>
      <c r="J273" s="10">
        <f t="shared" si="241"/>
        <v>0</v>
      </c>
      <c r="K273" s="10">
        <f t="shared" si="241"/>
        <v>0</v>
      </c>
      <c r="L273" s="10">
        <f t="shared" si="241"/>
        <v>0</v>
      </c>
      <c r="M273" s="10">
        <f t="shared" si="197"/>
        <v>16003</v>
      </c>
      <c r="N273" s="10">
        <f t="shared" si="198"/>
        <v>15996.5</v>
      </c>
      <c r="O273" s="10">
        <f t="shared" si="199"/>
        <v>16095.599999999999</v>
      </c>
      <c r="P273" s="10">
        <f>P274</f>
        <v>0</v>
      </c>
      <c r="Q273" s="26"/>
      <c r="R273" s="27"/>
    </row>
    <row r="274" spans="1:18" ht="31.2" x14ac:dyDescent="0.3">
      <c r="A274" s="24" t="s">
        <v>182</v>
      </c>
      <c r="B274" s="24" t="s">
        <v>54</v>
      </c>
      <c r="C274" s="24" t="s">
        <v>20</v>
      </c>
      <c r="D274" s="24" t="s">
        <v>258</v>
      </c>
      <c r="E274" s="24" t="s">
        <v>114</v>
      </c>
      <c r="F274" s="25" t="s">
        <v>115</v>
      </c>
      <c r="G274" s="10">
        <v>16003</v>
      </c>
      <c r="H274" s="10">
        <v>15996.5</v>
      </c>
      <c r="I274" s="10">
        <v>16095.599999999999</v>
      </c>
      <c r="J274" s="10"/>
      <c r="K274" s="10"/>
      <c r="L274" s="10"/>
      <c r="M274" s="10">
        <f t="shared" si="197"/>
        <v>16003</v>
      </c>
      <c r="N274" s="10">
        <f t="shared" si="198"/>
        <v>15996.5</v>
      </c>
      <c r="O274" s="10">
        <f t="shared" si="199"/>
        <v>16095.599999999999</v>
      </c>
      <c r="P274" s="10"/>
      <c r="Q274" s="26"/>
      <c r="R274" s="27"/>
    </row>
    <row r="275" spans="1:18" x14ac:dyDescent="0.3">
      <c r="A275" s="24" t="s">
        <v>182</v>
      </c>
      <c r="B275" s="24" t="s">
        <v>54</v>
      </c>
      <c r="C275" s="24" t="s">
        <v>20</v>
      </c>
      <c r="D275" s="24" t="s">
        <v>260</v>
      </c>
      <c r="E275" s="24"/>
      <c r="F275" s="25" t="s">
        <v>261</v>
      </c>
      <c r="G275" s="10">
        <f t="shared" ref="G275:L275" si="242">G276</f>
        <v>294521.7</v>
      </c>
      <c r="H275" s="10">
        <f t="shared" si="242"/>
        <v>294521.7</v>
      </c>
      <c r="I275" s="10">
        <f t="shared" si="242"/>
        <v>294521.7</v>
      </c>
      <c r="J275" s="10">
        <f t="shared" si="242"/>
        <v>0</v>
      </c>
      <c r="K275" s="10">
        <f t="shared" si="242"/>
        <v>0</v>
      </c>
      <c r="L275" s="10">
        <f t="shared" si="242"/>
        <v>0</v>
      </c>
      <c r="M275" s="10">
        <f t="shared" si="197"/>
        <v>294521.7</v>
      </c>
      <c r="N275" s="10">
        <f t="shared" si="198"/>
        <v>294521.7</v>
      </c>
      <c r="O275" s="10">
        <f t="shared" si="199"/>
        <v>294521.7</v>
      </c>
      <c r="P275" s="10">
        <f>P276</f>
        <v>0</v>
      </c>
      <c r="Q275" s="26"/>
      <c r="R275" s="27"/>
    </row>
    <row r="276" spans="1:18" ht="31.2" x14ac:dyDescent="0.3">
      <c r="A276" s="24" t="s">
        <v>182</v>
      </c>
      <c r="B276" s="24" t="s">
        <v>54</v>
      </c>
      <c r="C276" s="24" t="s">
        <v>20</v>
      </c>
      <c r="D276" s="24" t="s">
        <v>260</v>
      </c>
      <c r="E276" s="24" t="s">
        <v>114</v>
      </c>
      <c r="F276" s="25" t="s">
        <v>115</v>
      </c>
      <c r="G276" s="10">
        <v>294521.7</v>
      </c>
      <c r="H276" s="10">
        <v>294521.7</v>
      </c>
      <c r="I276" s="10">
        <v>294521.7</v>
      </c>
      <c r="J276" s="10"/>
      <c r="K276" s="10"/>
      <c r="L276" s="10"/>
      <c r="M276" s="10">
        <f t="shared" si="197"/>
        <v>294521.7</v>
      </c>
      <c r="N276" s="10">
        <f t="shared" si="198"/>
        <v>294521.7</v>
      </c>
      <c r="O276" s="10">
        <f t="shared" si="199"/>
        <v>294521.7</v>
      </c>
      <c r="P276" s="10"/>
      <c r="Q276" s="26"/>
      <c r="R276" s="27"/>
    </row>
    <row r="277" spans="1:18" ht="46.8" x14ac:dyDescent="0.3">
      <c r="A277" s="24" t="s">
        <v>182</v>
      </c>
      <c r="B277" s="24" t="s">
        <v>54</v>
      </c>
      <c r="C277" s="24" t="s">
        <v>20</v>
      </c>
      <c r="D277" s="24" t="s">
        <v>262</v>
      </c>
      <c r="E277" s="24"/>
      <c r="F277" s="25" t="s">
        <v>263</v>
      </c>
      <c r="G277" s="10">
        <f t="shared" ref="G277:L277" si="243">G278</f>
        <v>16591.7</v>
      </c>
      <c r="H277" s="10">
        <f t="shared" si="243"/>
        <v>16591.7</v>
      </c>
      <c r="I277" s="10">
        <f t="shared" si="243"/>
        <v>16591.7</v>
      </c>
      <c r="J277" s="10">
        <f t="shared" si="243"/>
        <v>0</v>
      </c>
      <c r="K277" s="10">
        <f t="shared" si="243"/>
        <v>0</v>
      </c>
      <c r="L277" s="10">
        <f t="shared" si="243"/>
        <v>0</v>
      </c>
      <c r="M277" s="10">
        <f t="shared" si="197"/>
        <v>16591.7</v>
      </c>
      <c r="N277" s="10">
        <f t="shared" si="198"/>
        <v>16591.7</v>
      </c>
      <c r="O277" s="10">
        <f t="shared" si="199"/>
        <v>16591.7</v>
      </c>
      <c r="P277" s="10">
        <f>P278</f>
        <v>0</v>
      </c>
      <c r="Q277" s="26"/>
      <c r="R277" s="27"/>
    </row>
    <row r="278" spans="1:18" ht="31.2" x14ac:dyDescent="0.3">
      <c r="A278" s="24" t="s">
        <v>182</v>
      </c>
      <c r="B278" s="24" t="s">
        <v>54</v>
      </c>
      <c r="C278" s="24" t="s">
        <v>20</v>
      </c>
      <c r="D278" s="24" t="s">
        <v>262</v>
      </c>
      <c r="E278" s="24" t="s">
        <v>114</v>
      </c>
      <c r="F278" s="25" t="s">
        <v>115</v>
      </c>
      <c r="G278" s="10">
        <v>16591.7</v>
      </c>
      <c r="H278" s="10">
        <v>16591.7</v>
      </c>
      <c r="I278" s="10">
        <v>16591.7</v>
      </c>
      <c r="J278" s="10"/>
      <c r="K278" s="10"/>
      <c r="L278" s="10"/>
      <c r="M278" s="10">
        <f t="shared" si="197"/>
        <v>16591.7</v>
      </c>
      <c r="N278" s="10">
        <f t="shared" si="198"/>
        <v>16591.7</v>
      </c>
      <c r="O278" s="10">
        <f t="shared" si="199"/>
        <v>16591.7</v>
      </c>
      <c r="P278" s="10"/>
      <c r="Q278" s="26"/>
      <c r="R278" s="27"/>
    </row>
    <row r="279" spans="1:18" ht="31.2" x14ac:dyDescent="0.3">
      <c r="A279" s="24" t="s">
        <v>182</v>
      </c>
      <c r="B279" s="24" t="s">
        <v>54</v>
      </c>
      <c r="C279" s="24" t="s">
        <v>20</v>
      </c>
      <c r="D279" s="24" t="s">
        <v>187</v>
      </c>
      <c r="E279" s="24"/>
      <c r="F279" s="25" t="s">
        <v>188</v>
      </c>
      <c r="G279" s="10">
        <f t="shared" ref="G279:L279" si="244">G280+G282+G284</f>
        <v>110130.9</v>
      </c>
      <c r="H279" s="10">
        <f t="shared" si="244"/>
        <v>266543.7</v>
      </c>
      <c r="I279" s="10">
        <f t="shared" si="244"/>
        <v>347822.3</v>
      </c>
      <c r="J279" s="10">
        <f t="shared" si="244"/>
        <v>8537.6</v>
      </c>
      <c r="K279" s="10">
        <f t="shared" si="244"/>
        <v>-8537.6</v>
      </c>
      <c r="L279" s="10">
        <f t="shared" si="244"/>
        <v>0</v>
      </c>
      <c r="M279" s="10">
        <f t="shared" si="197"/>
        <v>118668.5</v>
      </c>
      <c r="N279" s="10">
        <f t="shared" si="198"/>
        <v>258006.1</v>
      </c>
      <c r="O279" s="10">
        <f t="shared" si="199"/>
        <v>347822.3</v>
      </c>
      <c r="P279" s="10">
        <f>P280+P282+P284</f>
        <v>0</v>
      </c>
      <c r="Q279" s="26"/>
      <c r="R279" s="27"/>
    </row>
    <row r="280" spans="1:18" x14ac:dyDescent="0.3">
      <c r="A280" s="24" t="s">
        <v>182</v>
      </c>
      <c r="B280" s="24" t="s">
        <v>54</v>
      </c>
      <c r="C280" s="24" t="s">
        <v>20</v>
      </c>
      <c r="D280" s="24" t="s">
        <v>264</v>
      </c>
      <c r="E280" s="24"/>
      <c r="F280" s="25" t="s">
        <v>265</v>
      </c>
      <c r="G280" s="10">
        <f t="shared" ref="G280:L280" si="245">G281</f>
        <v>23378.799999999999</v>
      </c>
      <c r="H280" s="10">
        <f t="shared" si="245"/>
        <v>2317</v>
      </c>
      <c r="I280" s="10">
        <f t="shared" si="245"/>
        <v>2317</v>
      </c>
      <c r="J280" s="10">
        <f t="shared" si="245"/>
        <v>0</v>
      </c>
      <c r="K280" s="10">
        <f t="shared" si="245"/>
        <v>0</v>
      </c>
      <c r="L280" s="10">
        <f t="shared" si="245"/>
        <v>0</v>
      </c>
      <c r="M280" s="10">
        <f t="shared" si="197"/>
        <v>23378.799999999999</v>
      </c>
      <c r="N280" s="10">
        <f t="shared" si="198"/>
        <v>2317</v>
      </c>
      <c r="O280" s="10">
        <f t="shared" si="199"/>
        <v>2317</v>
      </c>
      <c r="P280" s="10">
        <f>P281</f>
        <v>0</v>
      </c>
      <c r="Q280" s="26"/>
      <c r="R280" s="27"/>
    </row>
    <row r="281" spans="1:18" ht="31.2" x14ac:dyDescent="0.3">
      <c r="A281" s="24" t="s">
        <v>182</v>
      </c>
      <c r="B281" s="24" t="s">
        <v>54</v>
      </c>
      <c r="C281" s="24" t="s">
        <v>20</v>
      </c>
      <c r="D281" s="24" t="s">
        <v>264</v>
      </c>
      <c r="E281" s="24" t="s">
        <v>114</v>
      </c>
      <c r="F281" s="25" t="s">
        <v>115</v>
      </c>
      <c r="G281" s="10">
        <v>23378.799999999999</v>
      </c>
      <c r="H281" s="10">
        <v>2317</v>
      </c>
      <c r="I281" s="10">
        <v>2317</v>
      </c>
      <c r="J281" s="10"/>
      <c r="K281" s="10"/>
      <c r="L281" s="10"/>
      <c r="M281" s="10">
        <f t="shared" si="197"/>
        <v>23378.799999999999</v>
      </c>
      <c r="N281" s="10">
        <f t="shared" si="198"/>
        <v>2317</v>
      </c>
      <c r="O281" s="10">
        <f t="shared" si="199"/>
        <v>2317</v>
      </c>
      <c r="P281" s="10"/>
      <c r="Q281" s="26"/>
      <c r="R281" s="27"/>
    </row>
    <row r="282" spans="1:18" ht="31.2" x14ac:dyDescent="0.3">
      <c r="A282" s="24" t="s">
        <v>182</v>
      </c>
      <c r="B282" s="24" t="s">
        <v>54</v>
      </c>
      <c r="C282" s="24" t="s">
        <v>20</v>
      </c>
      <c r="D282" s="24" t="s">
        <v>189</v>
      </c>
      <c r="E282" s="24"/>
      <c r="F282" s="25" t="s">
        <v>190</v>
      </c>
      <c r="G282" s="10">
        <f t="shared" ref="G282:L282" si="246">G283</f>
        <v>1304.8</v>
      </c>
      <c r="H282" s="10">
        <f t="shared" si="246"/>
        <v>1304.8</v>
      </c>
      <c r="I282" s="10">
        <f t="shared" si="246"/>
        <v>1304.8</v>
      </c>
      <c r="J282" s="10">
        <f t="shared" si="246"/>
        <v>0</v>
      </c>
      <c r="K282" s="10">
        <f t="shared" si="246"/>
        <v>0</v>
      </c>
      <c r="L282" s="10">
        <f t="shared" si="246"/>
        <v>0</v>
      </c>
      <c r="M282" s="10">
        <f t="shared" si="197"/>
        <v>1304.8</v>
      </c>
      <c r="N282" s="10">
        <f t="shared" si="198"/>
        <v>1304.8</v>
      </c>
      <c r="O282" s="10">
        <f t="shared" si="199"/>
        <v>1304.8</v>
      </c>
      <c r="P282" s="10">
        <f>P283</f>
        <v>0</v>
      </c>
      <c r="Q282" s="26"/>
      <c r="R282" s="27"/>
    </row>
    <row r="283" spans="1:18" ht="31.2" x14ac:dyDescent="0.3">
      <c r="A283" s="24" t="s">
        <v>182</v>
      </c>
      <c r="B283" s="24" t="s">
        <v>54</v>
      </c>
      <c r="C283" s="24" t="s">
        <v>20</v>
      </c>
      <c r="D283" s="24" t="s">
        <v>189</v>
      </c>
      <c r="E283" s="24" t="s">
        <v>114</v>
      </c>
      <c r="F283" s="25" t="s">
        <v>115</v>
      </c>
      <c r="G283" s="10">
        <v>1304.8</v>
      </c>
      <c r="H283" s="10">
        <v>1304.8</v>
      </c>
      <c r="I283" s="10">
        <v>1304.8</v>
      </c>
      <c r="J283" s="10"/>
      <c r="K283" s="10"/>
      <c r="L283" s="10"/>
      <c r="M283" s="10">
        <f t="shared" si="197"/>
        <v>1304.8</v>
      </c>
      <c r="N283" s="10">
        <f t="shared" si="198"/>
        <v>1304.8</v>
      </c>
      <c r="O283" s="10">
        <f t="shared" si="199"/>
        <v>1304.8</v>
      </c>
      <c r="P283" s="10"/>
      <c r="Q283" s="26"/>
      <c r="R283" s="27"/>
    </row>
    <row r="284" spans="1:18" ht="46.8" x14ac:dyDescent="0.3">
      <c r="A284" s="24" t="s">
        <v>182</v>
      </c>
      <c r="B284" s="24" t="s">
        <v>54</v>
      </c>
      <c r="C284" s="24" t="s">
        <v>20</v>
      </c>
      <c r="D284" s="24" t="s">
        <v>191</v>
      </c>
      <c r="E284" s="24"/>
      <c r="F284" s="25" t="s">
        <v>192</v>
      </c>
      <c r="G284" s="10">
        <f t="shared" ref="G284:L284" si="247">G285</f>
        <v>85447.3</v>
      </c>
      <c r="H284" s="10">
        <f t="shared" si="247"/>
        <v>262921.90000000002</v>
      </c>
      <c r="I284" s="10">
        <f t="shared" si="247"/>
        <v>344200.5</v>
      </c>
      <c r="J284" s="10">
        <f t="shared" si="247"/>
        <v>8537.6</v>
      </c>
      <c r="K284" s="10">
        <f t="shared" si="247"/>
        <v>-8537.6</v>
      </c>
      <c r="L284" s="10">
        <f t="shared" si="247"/>
        <v>0</v>
      </c>
      <c r="M284" s="10">
        <f t="shared" si="197"/>
        <v>93984.900000000009</v>
      </c>
      <c r="N284" s="10">
        <f t="shared" si="198"/>
        <v>254384.30000000002</v>
      </c>
      <c r="O284" s="10">
        <f t="shared" si="199"/>
        <v>344200.5</v>
      </c>
      <c r="P284" s="10">
        <f>P285</f>
        <v>0</v>
      </c>
      <c r="Q284" s="26"/>
      <c r="R284" s="27"/>
    </row>
    <row r="285" spans="1:18" ht="31.2" x14ac:dyDescent="0.3">
      <c r="A285" s="24" t="s">
        <v>182</v>
      </c>
      <c r="B285" s="24" t="s">
        <v>54</v>
      </c>
      <c r="C285" s="24" t="s">
        <v>20</v>
      </c>
      <c r="D285" s="24" t="s">
        <v>191</v>
      </c>
      <c r="E285" s="24" t="s">
        <v>114</v>
      </c>
      <c r="F285" s="25" t="s">
        <v>115</v>
      </c>
      <c r="G285" s="10">
        <v>85447.3</v>
      </c>
      <c r="H285" s="10">
        <v>262921.90000000002</v>
      </c>
      <c r="I285" s="10">
        <v>344200.5</v>
      </c>
      <c r="J285" s="10">
        <v>8537.6</v>
      </c>
      <c r="K285" s="10">
        <v>-8537.6</v>
      </c>
      <c r="L285" s="10"/>
      <c r="M285" s="10">
        <f t="shared" si="197"/>
        <v>93984.900000000009</v>
      </c>
      <c r="N285" s="10">
        <f t="shared" si="198"/>
        <v>254384.30000000002</v>
      </c>
      <c r="O285" s="10">
        <f t="shared" si="199"/>
        <v>344200.5</v>
      </c>
      <c r="P285" s="10"/>
      <c r="Q285" s="26"/>
      <c r="R285" s="27">
        <v>73</v>
      </c>
    </row>
    <row r="286" spans="1:18" ht="46.8" x14ac:dyDescent="0.3">
      <c r="A286" s="24" t="s">
        <v>182</v>
      </c>
      <c r="B286" s="24" t="s">
        <v>54</v>
      </c>
      <c r="C286" s="24" t="s">
        <v>20</v>
      </c>
      <c r="D286" s="24" t="s">
        <v>202</v>
      </c>
      <c r="E286" s="24"/>
      <c r="F286" s="25" t="s">
        <v>203</v>
      </c>
      <c r="G286" s="10">
        <f t="shared" ref="G286:G287" si="248">G287</f>
        <v>3564.5</v>
      </c>
      <c r="H286" s="10">
        <f t="shared" ref="H286:H287" si="249">H287</f>
        <v>1788.2</v>
      </c>
      <c r="I286" s="10">
        <f t="shared" ref="I286:I287" si="250">I287</f>
        <v>2808.7</v>
      </c>
      <c r="J286" s="10">
        <f t="shared" ref="J286:J287" si="251">J287</f>
        <v>0</v>
      </c>
      <c r="K286" s="10">
        <f t="shared" ref="K286:K287" si="252">K287</f>
        <v>0</v>
      </c>
      <c r="L286" s="10">
        <f t="shared" ref="L286:L287" si="253">L287</f>
        <v>0</v>
      </c>
      <c r="M286" s="10">
        <f t="shared" si="197"/>
        <v>3564.5</v>
      </c>
      <c r="N286" s="10">
        <f t="shared" si="198"/>
        <v>1788.2</v>
      </c>
      <c r="O286" s="10">
        <f t="shared" si="199"/>
        <v>2808.7</v>
      </c>
      <c r="P286" s="10">
        <f t="shared" ref="P286:P287" si="254">P287</f>
        <v>0</v>
      </c>
      <c r="Q286" s="26"/>
      <c r="R286" s="27"/>
    </row>
    <row r="287" spans="1:18" x14ac:dyDescent="0.3">
      <c r="A287" s="24" t="s">
        <v>182</v>
      </c>
      <c r="B287" s="24" t="s">
        <v>54</v>
      </c>
      <c r="C287" s="24" t="s">
        <v>20</v>
      </c>
      <c r="D287" s="24" t="s">
        <v>204</v>
      </c>
      <c r="E287" s="24"/>
      <c r="F287" s="25" t="s">
        <v>27</v>
      </c>
      <c r="G287" s="10">
        <f t="shared" si="248"/>
        <v>3564.5</v>
      </c>
      <c r="H287" s="10">
        <f t="shared" si="249"/>
        <v>1788.2</v>
      </c>
      <c r="I287" s="10">
        <f t="shared" si="250"/>
        <v>2808.7</v>
      </c>
      <c r="J287" s="10">
        <f t="shared" si="251"/>
        <v>0</v>
      </c>
      <c r="K287" s="10">
        <f t="shared" si="252"/>
        <v>0</v>
      </c>
      <c r="L287" s="10">
        <f t="shared" si="253"/>
        <v>0</v>
      </c>
      <c r="M287" s="10">
        <f t="shared" si="197"/>
        <v>3564.5</v>
      </c>
      <c r="N287" s="10">
        <f t="shared" si="198"/>
        <v>1788.2</v>
      </c>
      <c r="O287" s="10">
        <f t="shared" si="199"/>
        <v>2808.7</v>
      </c>
      <c r="P287" s="10">
        <f t="shared" si="254"/>
        <v>0</v>
      </c>
      <c r="Q287" s="26"/>
      <c r="R287" s="27"/>
    </row>
    <row r="288" spans="1:18" ht="46.8" x14ac:dyDescent="0.3">
      <c r="A288" s="24" t="s">
        <v>182</v>
      </c>
      <c r="B288" s="24" t="s">
        <v>54</v>
      </c>
      <c r="C288" s="24" t="s">
        <v>20</v>
      </c>
      <c r="D288" s="24" t="s">
        <v>205</v>
      </c>
      <c r="E288" s="24"/>
      <c r="F288" s="25" t="s">
        <v>206</v>
      </c>
      <c r="G288" s="10">
        <f t="shared" ref="G288:L288" si="255">G289+G291</f>
        <v>3564.5</v>
      </c>
      <c r="H288" s="10">
        <f t="shared" si="255"/>
        <v>1788.2</v>
      </c>
      <c r="I288" s="10">
        <f t="shared" si="255"/>
        <v>2808.7</v>
      </c>
      <c r="J288" s="10">
        <f t="shared" si="255"/>
        <v>0</v>
      </c>
      <c r="K288" s="10">
        <f t="shared" si="255"/>
        <v>0</v>
      </c>
      <c r="L288" s="10">
        <f t="shared" si="255"/>
        <v>0</v>
      </c>
      <c r="M288" s="10">
        <f t="shared" si="197"/>
        <v>3564.5</v>
      </c>
      <c r="N288" s="10">
        <f t="shared" si="198"/>
        <v>1788.2</v>
      </c>
      <c r="O288" s="10">
        <f t="shared" si="199"/>
        <v>2808.7</v>
      </c>
      <c r="P288" s="10">
        <f>P289+P291</f>
        <v>0</v>
      </c>
      <c r="Q288" s="26"/>
      <c r="R288" s="27"/>
    </row>
    <row r="289" spans="1:18" ht="31.2" x14ac:dyDescent="0.3">
      <c r="A289" s="24" t="s">
        <v>182</v>
      </c>
      <c r="B289" s="24" t="s">
        <v>54</v>
      </c>
      <c r="C289" s="24" t="s">
        <v>20</v>
      </c>
      <c r="D289" s="24" t="s">
        <v>266</v>
      </c>
      <c r="E289" s="24"/>
      <c r="F289" s="25" t="s">
        <v>267</v>
      </c>
      <c r="G289" s="10">
        <f t="shared" ref="G289:L289" si="256">G290</f>
        <v>1260.5</v>
      </c>
      <c r="H289" s="10">
        <f t="shared" si="256"/>
        <v>1260.5</v>
      </c>
      <c r="I289" s="10">
        <f t="shared" si="256"/>
        <v>1260.5</v>
      </c>
      <c r="J289" s="10">
        <f t="shared" si="256"/>
        <v>0</v>
      </c>
      <c r="K289" s="10">
        <f t="shared" si="256"/>
        <v>0</v>
      </c>
      <c r="L289" s="10">
        <f t="shared" si="256"/>
        <v>0</v>
      </c>
      <c r="M289" s="10">
        <f t="shared" si="197"/>
        <v>1260.5</v>
      </c>
      <c r="N289" s="10">
        <f t="shared" si="198"/>
        <v>1260.5</v>
      </c>
      <c r="O289" s="10">
        <f t="shared" si="199"/>
        <v>1260.5</v>
      </c>
      <c r="P289" s="10">
        <f>P290</f>
        <v>0</v>
      </c>
      <c r="Q289" s="26"/>
      <c r="R289" s="27"/>
    </row>
    <row r="290" spans="1:18" ht="31.2" x14ac:dyDescent="0.3">
      <c r="A290" s="24" t="s">
        <v>182</v>
      </c>
      <c r="B290" s="24" t="s">
        <v>54</v>
      </c>
      <c r="C290" s="24" t="s">
        <v>20</v>
      </c>
      <c r="D290" s="24" t="s">
        <v>266</v>
      </c>
      <c r="E290" s="24" t="s">
        <v>114</v>
      </c>
      <c r="F290" s="25" t="s">
        <v>115</v>
      </c>
      <c r="G290" s="10">
        <v>1260.5</v>
      </c>
      <c r="H290" s="10">
        <v>1260.5</v>
      </c>
      <c r="I290" s="10">
        <v>1260.5</v>
      </c>
      <c r="J290" s="10"/>
      <c r="K290" s="10"/>
      <c r="L290" s="10"/>
      <c r="M290" s="10">
        <f t="shared" si="197"/>
        <v>1260.5</v>
      </c>
      <c r="N290" s="10">
        <f t="shared" si="198"/>
        <v>1260.5</v>
      </c>
      <c r="O290" s="10">
        <f t="shared" si="199"/>
        <v>1260.5</v>
      </c>
      <c r="P290" s="10"/>
      <c r="Q290" s="26"/>
      <c r="R290" s="27"/>
    </row>
    <row r="291" spans="1:18" ht="31.2" x14ac:dyDescent="0.3">
      <c r="A291" s="24" t="s">
        <v>182</v>
      </c>
      <c r="B291" s="24" t="s">
        <v>54</v>
      </c>
      <c r="C291" s="24" t="s">
        <v>20</v>
      </c>
      <c r="D291" s="24" t="s">
        <v>207</v>
      </c>
      <c r="E291" s="24"/>
      <c r="F291" s="25" t="s">
        <v>208</v>
      </c>
      <c r="G291" s="10">
        <f t="shared" ref="G291:L291" si="257">G292</f>
        <v>2304</v>
      </c>
      <c r="H291" s="10">
        <f t="shared" si="257"/>
        <v>527.70000000000005</v>
      </c>
      <c r="I291" s="10">
        <f t="shared" si="257"/>
        <v>1548.2</v>
      </c>
      <c r="J291" s="10">
        <f t="shared" si="257"/>
        <v>0</v>
      </c>
      <c r="K291" s="10">
        <f t="shared" si="257"/>
        <v>0</v>
      </c>
      <c r="L291" s="10">
        <f t="shared" si="257"/>
        <v>0</v>
      </c>
      <c r="M291" s="10">
        <f t="shared" si="197"/>
        <v>2304</v>
      </c>
      <c r="N291" s="10">
        <f t="shared" si="198"/>
        <v>527.70000000000005</v>
      </c>
      <c r="O291" s="10">
        <f t="shared" si="199"/>
        <v>1548.2</v>
      </c>
      <c r="P291" s="10">
        <f>P292</f>
        <v>0</v>
      </c>
      <c r="Q291" s="26"/>
      <c r="R291" s="27"/>
    </row>
    <row r="292" spans="1:18" ht="31.2" x14ac:dyDescent="0.3">
      <c r="A292" s="24" t="s">
        <v>182</v>
      </c>
      <c r="B292" s="24" t="s">
        <v>54</v>
      </c>
      <c r="C292" s="24" t="s">
        <v>20</v>
      </c>
      <c r="D292" s="24" t="s">
        <v>207</v>
      </c>
      <c r="E292" s="24" t="s">
        <v>114</v>
      </c>
      <c r="F292" s="25" t="s">
        <v>115</v>
      </c>
      <c r="G292" s="10">
        <v>2304</v>
      </c>
      <c r="H292" s="10">
        <v>527.70000000000005</v>
      </c>
      <c r="I292" s="10">
        <v>1548.2</v>
      </c>
      <c r="J292" s="10"/>
      <c r="K292" s="10"/>
      <c r="L292" s="10"/>
      <c r="M292" s="10">
        <f t="shared" ref="M292:M355" si="258">G292+J292</f>
        <v>2304</v>
      </c>
      <c r="N292" s="10">
        <f t="shared" ref="N292:N355" si="259">H292+K292</f>
        <v>527.70000000000005</v>
      </c>
      <c r="O292" s="10">
        <f t="shared" ref="O292:O355" si="260">I292+L292</f>
        <v>1548.2</v>
      </c>
      <c r="P292" s="10"/>
      <c r="Q292" s="26"/>
      <c r="R292" s="27"/>
    </row>
    <row r="293" spans="1:18" ht="31.2" x14ac:dyDescent="0.3">
      <c r="A293" s="24" t="s">
        <v>182</v>
      </c>
      <c r="B293" s="24" t="s">
        <v>54</v>
      </c>
      <c r="C293" s="24" t="s">
        <v>20</v>
      </c>
      <c r="D293" s="24" t="s">
        <v>133</v>
      </c>
      <c r="E293" s="24"/>
      <c r="F293" s="25" t="s">
        <v>134</v>
      </c>
      <c r="G293" s="10">
        <f t="shared" ref="G293:G300" si="261">G294</f>
        <v>3682</v>
      </c>
      <c r="H293" s="10">
        <f t="shared" ref="H293:H300" si="262">H294</f>
        <v>3682</v>
      </c>
      <c r="I293" s="10">
        <f t="shared" ref="I293:I300" si="263">I294</f>
        <v>3682</v>
      </c>
      <c r="J293" s="10">
        <f t="shared" ref="J293:J300" si="264">J294</f>
        <v>0</v>
      </c>
      <c r="K293" s="10">
        <f t="shared" ref="K293:K300" si="265">K294</f>
        <v>0</v>
      </c>
      <c r="L293" s="10">
        <f t="shared" ref="L293:L300" si="266">L294</f>
        <v>0</v>
      </c>
      <c r="M293" s="10">
        <f t="shared" si="258"/>
        <v>3682</v>
      </c>
      <c r="N293" s="10">
        <f t="shared" si="259"/>
        <v>3682</v>
      </c>
      <c r="O293" s="10">
        <f t="shared" si="260"/>
        <v>3682</v>
      </c>
      <c r="P293" s="10">
        <f t="shared" ref="P293:P300" si="267">P294</f>
        <v>0</v>
      </c>
      <c r="Q293" s="26"/>
      <c r="R293" s="27"/>
    </row>
    <row r="294" spans="1:18" x14ac:dyDescent="0.3">
      <c r="A294" s="24" t="s">
        <v>182</v>
      </c>
      <c r="B294" s="24" t="s">
        <v>54</v>
      </c>
      <c r="C294" s="24" t="s">
        <v>20</v>
      </c>
      <c r="D294" s="24" t="s">
        <v>135</v>
      </c>
      <c r="E294" s="24"/>
      <c r="F294" s="25" t="s">
        <v>27</v>
      </c>
      <c r="G294" s="10">
        <f t="shared" si="261"/>
        <v>3682</v>
      </c>
      <c r="H294" s="10">
        <f t="shared" si="262"/>
        <v>3682</v>
      </c>
      <c r="I294" s="10">
        <f t="shared" si="263"/>
        <v>3682</v>
      </c>
      <c r="J294" s="10">
        <f t="shared" si="264"/>
        <v>0</v>
      </c>
      <c r="K294" s="10">
        <f t="shared" si="265"/>
        <v>0</v>
      </c>
      <c r="L294" s="10">
        <f t="shared" si="266"/>
        <v>0</v>
      </c>
      <c r="M294" s="10">
        <f t="shared" si="258"/>
        <v>3682</v>
      </c>
      <c r="N294" s="10">
        <f t="shared" si="259"/>
        <v>3682</v>
      </c>
      <c r="O294" s="10">
        <f t="shared" si="260"/>
        <v>3682</v>
      </c>
      <c r="P294" s="10">
        <f t="shared" si="267"/>
        <v>0</v>
      </c>
      <c r="Q294" s="26"/>
      <c r="R294" s="27"/>
    </row>
    <row r="295" spans="1:18" ht="46.8" x14ac:dyDescent="0.3">
      <c r="A295" s="24" t="s">
        <v>182</v>
      </c>
      <c r="B295" s="24" t="s">
        <v>54</v>
      </c>
      <c r="C295" s="24" t="s">
        <v>20</v>
      </c>
      <c r="D295" s="24" t="s">
        <v>158</v>
      </c>
      <c r="E295" s="24"/>
      <c r="F295" s="25" t="s">
        <v>159</v>
      </c>
      <c r="G295" s="10">
        <f t="shared" si="261"/>
        <v>3682</v>
      </c>
      <c r="H295" s="10">
        <f t="shared" si="262"/>
        <v>3682</v>
      </c>
      <c r="I295" s="10">
        <f t="shared" si="263"/>
        <v>3682</v>
      </c>
      <c r="J295" s="10">
        <f t="shared" si="264"/>
        <v>0</v>
      </c>
      <c r="K295" s="10">
        <f t="shared" si="265"/>
        <v>0</v>
      </c>
      <c r="L295" s="10">
        <f t="shared" si="266"/>
        <v>0</v>
      </c>
      <c r="M295" s="10">
        <f t="shared" si="258"/>
        <v>3682</v>
      </c>
      <c r="N295" s="10">
        <f t="shared" si="259"/>
        <v>3682</v>
      </c>
      <c r="O295" s="10">
        <f t="shared" si="260"/>
        <v>3682</v>
      </c>
      <c r="P295" s="10">
        <f t="shared" si="267"/>
        <v>0</v>
      </c>
      <c r="Q295" s="26"/>
      <c r="R295" s="27"/>
    </row>
    <row r="296" spans="1:18" x14ac:dyDescent="0.3">
      <c r="A296" s="24" t="s">
        <v>182</v>
      </c>
      <c r="B296" s="24" t="s">
        <v>54</v>
      </c>
      <c r="C296" s="24" t="s">
        <v>20</v>
      </c>
      <c r="D296" s="24" t="s">
        <v>174</v>
      </c>
      <c r="E296" s="24"/>
      <c r="F296" s="25" t="s">
        <v>175</v>
      </c>
      <c r="G296" s="10">
        <f t="shared" si="261"/>
        <v>3682</v>
      </c>
      <c r="H296" s="10">
        <f t="shared" si="262"/>
        <v>3682</v>
      </c>
      <c r="I296" s="10">
        <f t="shared" si="263"/>
        <v>3682</v>
      </c>
      <c r="J296" s="10">
        <f t="shared" si="264"/>
        <v>0</v>
      </c>
      <c r="K296" s="10">
        <f t="shared" si="265"/>
        <v>0</v>
      </c>
      <c r="L296" s="10">
        <f t="shared" si="266"/>
        <v>0</v>
      </c>
      <c r="M296" s="10">
        <f t="shared" si="258"/>
        <v>3682</v>
      </c>
      <c r="N296" s="10">
        <f t="shared" si="259"/>
        <v>3682</v>
      </c>
      <c r="O296" s="10">
        <f t="shared" si="260"/>
        <v>3682</v>
      </c>
      <c r="P296" s="10">
        <f t="shared" si="267"/>
        <v>0</v>
      </c>
      <c r="Q296" s="26"/>
      <c r="R296" s="27"/>
    </row>
    <row r="297" spans="1:18" ht="31.2" x14ac:dyDescent="0.3">
      <c r="A297" s="24" t="s">
        <v>182</v>
      </c>
      <c r="B297" s="24" t="s">
        <v>54</v>
      </c>
      <c r="C297" s="24" t="s">
        <v>20</v>
      </c>
      <c r="D297" s="24" t="s">
        <v>174</v>
      </c>
      <c r="E297" s="24" t="s">
        <v>114</v>
      </c>
      <c r="F297" s="25" t="s">
        <v>115</v>
      </c>
      <c r="G297" s="10">
        <v>3682</v>
      </c>
      <c r="H297" s="10">
        <v>3682</v>
      </c>
      <c r="I297" s="10">
        <v>3682</v>
      </c>
      <c r="J297" s="10"/>
      <c r="K297" s="10"/>
      <c r="L297" s="10"/>
      <c r="M297" s="10">
        <f t="shared" si="258"/>
        <v>3682</v>
      </c>
      <c r="N297" s="10">
        <f t="shared" si="259"/>
        <v>3682</v>
      </c>
      <c r="O297" s="10">
        <f t="shared" si="260"/>
        <v>3682</v>
      </c>
      <c r="P297" s="10"/>
      <c r="Q297" s="26"/>
      <c r="R297" s="27"/>
    </row>
    <row r="298" spans="1:18" s="18" customFormat="1" x14ac:dyDescent="0.3">
      <c r="A298" s="19" t="s">
        <v>182</v>
      </c>
      <c r="B298" s="19" t="s">
        <v>54</v>
      </c>
      <c r="C298" s="19" t="s">
        <v>101</v>
      </c>
      <c r="D298" s="19"/>
      <c r="E298" s="19"/>
      <c r="F298" s="20" t="s">
        <v>268</v>
      </c>
      <c r="G298" s="21">
        <f t="shared" si="261"/>
        <v>148506.40000000002</v>
      </c>
      <c r="H298" s="21">
        <f t="shared" si="262"/>
        <v>152615.20000000001</v>
      </c>
      <c r="I298" s="21">
        <f t="shared" si="263"/>
        <v>152615.20000000001</v>
      </c>
      <c r="J298" s="21">
        <f t="shared" si="264"/>
        <v>0</v>
      </c>
      <c r="K298" s="21">
        <f t="shared" si="265"/>
        <v>0</v>
      </c>
      <c r="L298" s="21">
        <f t="shared" si="266"/>
        <v>0</v>
      </c>
      <c r="M298" s="21">
        <f t="shared" si="258"/>
        <v>148506.40000000002</v>
      </c>
      <c r="N298" s="21">
        <f t="shared" si="259"/>
        <v>152615.20000000001</v>
      </c>
      <c r="O298" s="21">
        <f t="shared" si="260"/>
        <v>152615.20000000001</v>
      </c>
      <c r="P298" s="21">
        <f t="shared" si="267"/>
        <v>0</v>
      </c>
      <c r="Q298" s="22"/>
      <c r="R298" s="23"/>
    </row>
    <row r="299" spans="1:18" ht="31.2" x14ac:dyDescent="0.3">
      <c r="A299" s="24" t="s">
        <v>182</v>
      </c>
      <c r="B299" s="24" t="s">
        <v>54</v>
      </c>
      <c r="C299" s="24" t="s">
        <v>101</v>
      </c>
      <c r="D299" s="24" t="s">
        <v>57</v>
      </c>
      <c r="E299" s="24"/>
      <c r="F299" s="25" t="s">
        <v>58</v>
      </c>
      <c r="G299" s="10">
        <f t="shared" si="261"/>
        <v>148506.40000000002</v>
      </c>
      <c r="H299" s="10">
        <f t="shared" si="262"/>
        <v>152615.20000000001</v>
      </c>
      <c r="I299" s="10">
        <f t="shared" si="263"/>
        <v>152615.20000000001</v>
      </c>
      <c r="J299" s="10">
        <f t="shared" si="264"/>
        <v>0</v>
      </c>
      <c r="K299" s="10">
        <f t="shared" si="265"/>
        <v>0</v>
      </c>
      <c r="L299" s="10">
        <f t="shared" si="266"/>
        <v>0</v>
      </c>
      <c r="M299" s="10">
        <f t="shared" si="258"/>
        <v>148506.40000000002</v>
      </c>
      <c r="N299" s="10">
        <f t="shared" si="259"/>
        <v>152615.20000000001</v>
      </c>
      <c r="O299" s="10">
        <f t="shared" si="260"/>
        <v>152615.20000000001</v>
      </c>
      <c r="P299" s="10">
        <f t="shared" si="267"/>
        <v>0</v>
      </c>
      <c r="Q299" s="26"/>
      <c r="R299" s="27"/>
    </row>
    <row r="300" spans="1:18" x14ac:dyDescent="0.3">
      <c r="A300" s="24" t="s">
        <v>182</v>
      </c>
      <c r="B300" s="24" t="s">
        <v>54</v>
      </c>
      <c r="C300" s="24" t="s">
        <v>101</v>
      </c>
      <c r="D300" s="24" t="s">
        <v>186</v>
      </c>
      <c r="E300" s="24"/>
      <c r="F300" s="25" t="s">
        <v>27</v>
      </c>
      <c r="G300" s="10">
        <f t="shared" si="261"/>
        <v>148506.40000000002</v>
      </c>
      <c r="H300" s="10">
        <f t="shared" si="262"/>
        <v>152615.20000000001</v>
      </c>
      <c r="I300" s="10">
        <f t="shared" si="263"/>
        <v>152615.20000000001</v>
      </c>
      <c r="J300" s="10">
        <f t="shared" si="264"/>
        <v>0</v>
      </c>
      <c r="K300" s="10">
        <f t="shared" si="265"/>
        <v>0</v>
      </c>
      <c r="L300" s="10">
        <f t="shared" si="266"/>
        <v>0</v>
      </c>
      <c r="M300" s="10">
        <f t="shared" si="258"/>
        <v>148506.40000000002</v>
      </c>
      <c r="N300" s="10">
        <f t="shared" si="259"/>
        <v>152615.20000000001</v>
      </c>
      <c r="O300" s="10">
        <f t="shared" si="260"/>
        <v>152615.20000000001</v>
      </c>
      <c r="P300" s="10">
        <f t="shared" si="267"/>
        <v>0</v>
      </c>
      <c r="Q300" s="26"/>
      <c r="R300" s="27"/>
    </row>
    <row r="301" spans="1:18" ht="46.8" x14ac:dyDescent="0.3">
      <c r="A301" s="24" t="s">
        <v>182</v>
      </c>
      <c r="B301" s="24" t="s">
        <v>54</v>
      </c>
      <c r="C301" s="24" t="s">
        <v>101</v>
      </c>
      <c r="D301" s="24" t="s">
        <v>269</v>
      </c>
      <c r="E301" s="24"/>
      <c r="F301" s="25" t="s">
        <v>270</v>
      </c>
      <c r="G301" s="10">
        <f t="shared" ref="G301:L301" si="268">G305+G302</f>
        <v>148506.40000000002</v>
      </c>
      <c r="H301" s="10">
        <f t="shared" si="268"/>
        <v>152615.20000000001</v>
      </c>
      <c r="I301" s="10">
        <f t="shared" si="268"/>
        <v>152615.20000000001</v>
      </c>
      <c r="J301" s="10">
        <f t="shared" si="268"/>
        <v>0</v>
      </c>
      <c r="K301" s="10">
        <f t="shared" si="268"/>
        <v>0</v>
      </c>
      <c r="L301" s="10">
        <f t="shared" si="268"/>
        <v>0</v>
      </c>
      <c r="M301" s="10">
        <f t="shared" si="258"/>
        <v>148506.40000000002</v>
      </c>
      <c r="N301" s="10">
        <f t="shared" si="259"/>
        <v>152615.20000000001</v>
      </c>
      <c r="O301" s="10">
        <f t="shared" si="260"/>
        <v>152615.20000000001</v>
      </c>
      <c r="P301" s="10">
        <f>P305+P302</f>
        <v>0</v>
      </c>
      <c r="Q301" s="26"/>
      <c r="R301" s="27"/>
    </row>
    <row r="302" spans="1:18" ht="21.75" customHeight="1" x14ac:dyDescent="0.3">
      <c r="A302" s="24" t="s">
        <v>182</v>
      </c>
      <c r="B302" s="24" t="s">
        <v>54</v>
      </c>
      <c r="C302" s="24" t="s">
        <v>101</v>
      </c>
      <c r="D302" s="24" t="s">
        <v>271</v>
      </c>
      <c r="E302" s="24"/>
      <c r="F302" s="25" t="s">
        <v>43</v>
      </c>
      <c r="G302" s="10">
        <f t="shared" ref="G302:L302" si="269">G303+G304</f>
        <v>35257.5</v>
      </c>
      <c r="H302" s="10">
        <f t="shared" si="269"/>
        <v>36274.300000000003</v>
      </c>
      <c r="I302" s="10">
        <f t="shared" si="269"/>
        <v>36274.300000000003</v>
      </c>
      <c r="J302" s="10">
        <f t="shared" si="269"/>
        <v>0</v>
      </c>
      <c r="K302" s="10">
        <f t="shared" si="269"/>
        <v>0</v>
      </c>
      <c r="L302" s="10">
        <f t="shared" si="269"/>
        <v>0</v>
      </c>
      <c r="M302" s="10">
        <f t="shared" si="258"/>
        <v>35257.5</v>
      </c>
      <c r="N302" s="10">
        <f t="shared" si="259"/>
        <v>36274.300000000003</v>
      </c>
      <c r="O302" s="10">
        <f t="shared" si="260"/>
        <v>36274.300000000003</v>
      </c>
      <c r="P302" s="10">
        <f>P303+P304</f>
        <v>0</v>
      </c>
      <c r="Q302" s="26"/>
      <c r="R302" s="27"/>
    </row>
    <row r="303" spans="1:18" ht="78" x14ac:dyDescent="0.3">
      <c r="A303" s="24" t="s">
        <v>182</v>
      </c>
      <c r="B303" s="24" t="s">
        <v>54</v>
      </c>
      <c r="C303" s="24" t="s">
        <v>101</v>
      </c>
      <c r="D303" s="24" t="s">
        <v>271</v>
      </c>
      <c r="E303" s="24" t="s">
        <v>44</v>
      </c>
      <c r="F303" s="25" t="s">
        <v>45</v>
      </c>
      <c r="G303" s="10">
        <v>33348.5</v>
      </c>
      <c r="H303" s="10">
        <v>34365.300000000003</v>
      </c>
      <c r="I303" s="10">
        <v>34365.300000000003</v>
      </c>
      <c r="J303" s="10"/>
      <c r="K303" s="10"/>
      <c r="L303" s="10"/>
      <c r="M303" s="10">
        <f t="shared" si="258"/>
        <v>33348.5</v>
      </c>
      <c r="N303" s="10">
        <f t="shared" si="259"/>
        <v>34365.300000000003</v>
      </c>
      <c r="O303" s="10">
        <f t="shared" si="260"/>
        <v>34365.300000000003</v>
      </c>
      <c r="P303" s="10"/>
      <c r="Q303" s="26"/>
      <c r="R303" s="27"/>
    </row>
    <row r="304" spans="1:18" ht="31.2" x14ac:dyDescent="0.3">
      <c r="A304" s="24" t="s">
        <v>182</v>
      </c>
      <c r="B304" s="24" t="s">
        <v>54</v>
      </c>
      <c r="C304" s="24" t="s">
        <v>101</v>
      </c>
      <c r="D304" s="24" t="s">
        <v>271</v>
      </c>
      <c r="E304" s="24" t="s">
        <v>32</v>
      </c>
      <c r="F304" s="25" t="s">
        <v>33</v>
      </c>
      <c r="G304" s="10">
        <v>1909</v>
      </c>
      <c r="H304" s="10">
        <v>1909</v>
      </c>
      <c r="I304" s="10">
        <v>1909</v>
      </c>
      <c r="J304" s="10"/>
      <c r="K304" s="10"/>
      <c r="L304" s="10"/>
      <c r="M304" s="10">
        <f t="shared" si="258"/>
        <v>1909</v>
      </c>
      <c r="N304" s="10">
        <f t="shared" si="259"/>
        <v>1909</v>
      </c>
      <c r="O304" s="10">
        <f t="shared" si="260"/>
        <v>1909</v>
      </c>
      <c r="P304" s="10"/>
      <c r="Q304" s="26"/>
      <c r="R304" s="27"/>
    </row>
    <row r="305" spans="1:18" ht="46.8" x14ac:dyDescent="0.3">
      <c r="A305" s="24" t="s">
        <v>182</v>
      </c>
      <c r="B305" s="24" t="s">
        <v>54</v>
      </c>
      <c r="C305" s="24" t="s">
        <v>101</v>
      </c>
      <c r="D305" s="24" t="s">
        <v>272</v>
      </c>
      <c r="E305" s="24"/>
      <c r="F305" s="25" t="s">
        <v>47</v>
      </c>
      <c r="G305" s="10">
        <f t="shared" ref="G305:L305" si="270">G306+G307</f>
        <v>113248.90000000001</v>
      </c>
      <c r="H305" s="10">
        <f t="shared" si="270"/>
        <v>116340.90000000001</v>
      </c>
      <c r="I305" s="10">
        <f t="shared" si="270"/>
        <v>116340.90000000001</v>
      </c>
      <c r="J305" s="10">
        <f t="shared" si="270"/>
        <v>0</v>
      </c>
      <c r="K305" s="10">
        <f t="shared" si="270"/>
        <v>0</v>
      </c>
      <c r="L305" s="10">
        <f t="shared" si="270"/>
        <v>0</v>
      </c>
      <c r="M305" s="10">
        <f t="shared" si="258"/>
        <v>113248.90000000001</v>
      </c>
      <c r="N305" s="10">
        <f t="shared" si="259"/>
        <v>116340.90000000001</v>
      </c>
      <c r="O305" s="10">
        <f t="shared" si="260"/>
        <v>116340.90000000001</v>
      </c>
      <c r="P305" s="10">
        <f>P306+P307</f>
        <v>0</v>
      </c>
      <c r="Q305" s="26"/>
      <c r="R305" s="27"/>
    </row>
    <row r="306" spans="1:18" ht="78" x14ac:dyDescent="0.3">
      <c r="A306" s="24" t="s">
        <v>182</v>
      </c>
      <c r="B306" s="24" t="s">
        <v>54</v>
      </c>
      <c r="C306" s="24" t="s">
        <v>101</v>
      </c>
      <c r="D306" s="24" t="s">
        <v>272</v>
      </c>
      <c r="E306" s="24" t="s">
        <v>44</v>
      </c>
      <c r="F306" s="25" t="s">
        <v>45</v>
      </c>
      <c r="G306" s="10">
        <v>100552.8</v>
      </c>
      <c r="H306" s="10">
        <v>103644.8</v>
      </c>
      <c r="I306" s="10">
        <v>103644.8</v>
      </c>
      <c r="J306" s="10"/>
      <c r="K306" s="10"/>
      <c r="L306" s="10"/>
      <c r="M306" s="10">
        <f t="shared" si="258"/>
        <v>100552.8</v>
      </c>
      <c r="N306" s="10">
        <f t="shared" si="259"/>
        <v>103644.8</v>
      </c>
      <c r="O306" s="10">
        <f t="shared" si="260"/>
        <v>103644.8</v>
      </c>
      <c r="P306" s="10"/>
      <c r="Q306" s="26"/>
      <c r="R306" s="27"/>
    </row>
    <row r="307" spans="1:18" ht="31.2" x14ac:dyDescent="0.3">
      <c r="A307" s="24" t="s">
        <v>182</v>
      </c>
      <c r="B307" s="24" t="s">
        <v>54</v>
      </c>
      <c r="C307" s="24" t="s">
        <v>101</v>
      </c>
      <c r="D307" s="24" t="s">
        <v>272</v>
      </c>
      <c r="E307" s="24" t="s">
        <v>32</v>
      </c>
      <c r="F307" s="25" t="s">
        <v>33</v>
      </c>
      <c r="G307" s="10">
        <v>12696.1</v>
      </c>
      <c r="H307" s="10">
        <v>12696.1</v>
      </c>
      <c r="I307" s="10">
        <v>12696.1</v>
      </c>
      <c r="J307" s="10"/>
      <c r="K307" s="10"/>
      <c r="L307" s="10"/>
      <c r="M307" s="10">
        <f t="shared" si="258"/>
        <v>12696.1</v>
      </c>
      <c r="N307" s="10">
        <f t="shared" si="259"/>
        <v>12696.1</v>
      </c>
      <c r="O307" s="10">
        <f t="shared" si="260"/>
        <v>12696.1</v>
      </c>
      <c r="P307" s="10"/>
      <c r="Q307" s="26"/>
      <c r="R307" s="27"/>
    </row>
    <row r="308" spans="1:18" s="12" customFormat="1" x14ac:dyDescent="0.3">
      <c r="A308" s="13" t="s">
        <v>182</v>
      </c>
      <c r="B308" s="13" t="s">
        <v>273</v>
      </c>
      <c r="C308" s="13"/>
      <c r="D308" s="13"/>
      <c r="E308" s="13"/>
      <c r="F308" s="14" t="s">
        <v>274</v>
      </c>
      <c r="G308" s="15">
        <f t="shared" ref="G308:G313" si="271">G309</f>
        <v>200</v>
      </c>
      <c r="H308" s="15">
        <f t="shared" ref="H308:H313" si="272">H309</f>
        <v>200</v>
      </c>
      <c r="I308" s="15">
        <f t="shared" ref="I308:I313" si="273">I309</f>
        <v>200</v>
      </c>
      <c r="J308" s="15">
        <f t="shared" ref="J308:J313" si="274">J309</f>
        <v>100</v>
      </c>
      <c r="K308" s="15">
        <f t="shared" ref="K308:K313" si="275">K309</f>
        <v>100</v>
      </c>
      <c r="L308" s="15">
        <f t="shared" ref="L308:L313" si="276">L309</f>
        <v>100</v>
      </c>
      <c r="M308" s="15">
        <f t="shared" si="258"/>
        <v>300</v>
      </c>
      <c r="N308" s="15">
        <f t="shared" si="259"/>
        <v>300</v>
      </c>
      <c r="O308" s="15">
        <f t="shared" si="260"/>
        <v>300</v>
      </c>
      <c r="P308" s="15">
        <f t="shared" ref="P308:P313" si="277">P309</f>
        <v>0</v>
      </c>
      <c r="Q308" s="16"/>
      <c r="R308" s="17"/>
    </row>
    <row r="309" spans="1:18" s="18" customFormat="1" x14ac:dyDescent="0.3">
      <c r="A309" s="19" t="s">
        <v>182</v>
      </c>
      <c r="B309" s="19" t="s">
        <v>273</v>
      </c>
      <c r="C309" s="19" t="s">
        <v>125</v>
      </c>
      <c r="D309" s="19"/>
      <c r="E309" s="19"/>
      <c r="F309" s="20" t="s">
        <v>275</v>
      </c>
      <c r="G309" s="21">
        <f t="shared" si="271"/>
        <v>200</v>
      </c>
      <c r="H309" s="21">
        <f t="shared" si="272"/>
        <v>200</v>
      </c>
      <c r="I309" s="21">
        <f t="shared" si="273"/>
        <v>200</v>
      </c>
      <c r="J309" s="21">
        <f t="shared" si="274"/>
        <v>100</v>
      </c>
      <c r="K309" s="21">
        <f t="shared" si="275"/>
        <v>100</v>
      </c>
      <c r="L309" s="21">
        <f t="shared" si="276"/>
        <v>100</v>
      </c>
      <c r="M309" s="21">
        <f t="shared" si="258"/>
        <v>300</v>
      </c>
      <c r="N309" s="21">
        <f t="shared" si="259"/>
        <v>300</v>
      </c>
      <c r="O309" s="21">
        <f t="shared" si="260"/>
        <v>300</v>
      </c>
      <c r="P309" s="21">
        <f t="shared" si="277"/>
        <v>0</v>
      </c>
      <c r="Q309" s="22"/>
      <c r="R309" s="23"/>
    </row>
    <row r="310" spans="1:18" ht="31.2" x14ac:dyDescent="0.3">
      <c r="A310" s="24" t="s">
        <v>182</v>
      </c>
      <c r="B310" s="24" t="s">
        <v>273</v>
      </c>
      <c r="C310" s="24" t="s">
        <v>125</v>
      </c>
      <c r="D310" s="24" t="s">
        <v>57</v>
      </c>
      <c r="E310" s="9"/>
      <c r="F310" s="25" t="s">
        <v>58</v>
      </c>
      <c r="G310" s="10">
        <f t="shared" si="271"/>
        <v>200</v>
      </c>
      <c r="H310" s="10">
        <f t="shared" si="272"/>
        <v>200</v>
      </c>
      <c r="I310" s="10">
        <f t="shared" si="273"/>
        <v>200</v>
      </c>
      <c r="J310" s="10">
        <f t="shared" si="274"/>
        <v>100</v>
      </c>
      <c r="K310" s="10">
        <f t="shared" si="275"/>
        <v>100</v>
      </c>
      <c r="L310" s="10">
        <f t="shared" si="276"/>
        <v>100</v>
      </c>
      <c r="M310" s="10">
        <f t="shared" si="258"/>
        <v>300</v>
      </c>
      <c r="N310" s="10">
        <f t="shared" si="259"/>
        <v>300</v>
      </c>
      <c r="O310" s="10">
        <f t="shared" si="260"/>
        <v>300</v>
      </c>
      <c r="P310" s="10">
        <f t="shared" si="277"/>
        <v>0</v>
      </c>
      <c r="Q310" s="26"/>
      <c r="R310" s="27"/>
    </row>
    <row r="311" spans="1:18" x14ac:dyDescent="0.3">
      <c r="A311" s="24" t="s">
        <v>182</v>
      </c>
      <c r="B311" s="24" t="s">
        <v>273</v>
      </c>
      <c r="C311" s="24" t="s">
        <v>125</v>
      </c>
      <c r="D311" s="24" t="s">
        <v>186</v>
      </c>
      <c r="E311" s="9"/>
      <c r="F311" s="25" t="s">
        <v>27</v>
      </c>
      <c r="G311" s="10">
        <f t="shared" si="271"/>
        <v>200</v>
      </c>
      <c r="H311" s="10">
        <f t="shared" si="272"/>
        <v>200</v>
      </c>
      <c r="I311" s="10">
        <f t="shared" si="273"/>
        <v>200</v>
      </c>
      <c r="J311" s="10">
        <f t="shared" si="274"/>
        <v>100</v>
      </c>
      <c r="K311" s="10">
        <f t="shared" si="275"/>
        <v>100</v>
      </c>
      <c r="L311" s="10">
        <f t="shared" si="276"/>
        <v>100</v>
      </c>
      <c r="M311" s="10">
        <f t="shared" si="258"/>
        <v>300</v>
      </c>
      <c r="N311" s="10">
        <f t="shared" si="259"/>
        <v>300</v>
      </c>
      <c r="O311" s="10">
        <f t="shared" si="260"/>
        <v>300</v>
      </c>
      <c r="P311" s="10">
        <f t="shared" si="277"/>
        <v>0</v>
      </c>
      <c r="Q311" s="26"/>
      <c r="R311" s="27"/>
    </row>
    <row r="312" spans="1:18" ht="31.2" x14ac:dyDescent="0.3">
      <c r="A312" s="24" t="s">
        <v>182</v>
      </c>
      <c r="B312" s="24" t="s">
        <v>273</v>
      </c>
      <c r="C312" s="24" t="s">
        <v>125</v>
      </c>
      <c r="D312" s="24" t="s">
        <v>193</v>
      </c>
      <c r="E312" s="9"/>
      <c r="F312" s="25" t="s">
        <v>194</v>
      </c>
      <c r="G312" s="10">
        <f t="shared" si="271"/>
        <v>200</v>
      </c>
      <c r="H312" s="10">
        <f t="shared" si="272"/>
        <v>200</v>
      </c>
      <c r="I312" s="10">
        <f t="shared" si="273"/>
        <v>200</v>
      </c>
      <c r="J312" s="10">
        <f t="shared" si="274"/>
        <v>100</v>
      </c>
      <c r="K312" s="10">
        <f t="shared" si="275"/>
        <v>100</v>
      </c>
      <c r="L312" s="10">
        <f t="shared" si="276"/>
        <v>100</v>
      </c>
      <c r="M312" s="10">
        <f t="shared" si="258"/>
        <v>300</v>
      </c>
      <c r="N312" s="10">
        <f t="shared" si="259"/>
        <v>300</v>
      </c>
      <c r="O312" s="10">
        <f t="shared" si="260"/>
        <v>300</v>
      </c>
      <c r="P312" s="10">
        <f t="shared" si="277"/>
        <v>0</v>
      </c>
      <c r="Q312" s="26"/>
      <c r="R312" s="27"/>
    </row>
    <row r="313" spans="1:18" ht="62.4" x14ac:dyDescent="0.3">
      <c r="A313" s="24" t="s">
        <v>182</v>
      </c>
      <c r="B313" s="24" t="s">
        <v>273</v>
      </c>
      <c r="C313" s="24" t="s">
        <v>125</v>
      </c>
      <c r="D313" s="24" t="s">
        <v>200</v>
      </c>
      <c r="E313" s="9"/>
      <c r="F313" s="25" t="s">
        <v>201</v>
      </c>
      <c r="G313" s="10">
        <f t="shared" si="271"/>
        <v>200</v>
      </c>
      <c r="H313" s="10">
        <f t="shared" si="272"/>
        <v>200</v>
      </c>
      <c r="I313" s="10">
        <f t="shared" si="273"/>
        <v>200</v>
      </c>
      <c r="J313" s="10">
        <f t="shared" si="274"/>
        <v>100</v>
      </c>
      <c r="K313" s="10">
        <f t="shared" si="275"/>
        <v>100</v>
      </c>
      <c r="L313" s="10">
        <f t="shared" si="276"/>
        <v>100</v>
      </c>
      <c r="M313" s="10">
        <f t="shared" si="258"/>
        <v>300</v>
      </c>
      <c r="N313" s="10">
        <f t="shared" si="259"/>
        <v>300</v>
      </c>
      <c r="O313" s="10">
        <f t="shared" si="260"/>
        <v>300</v>
      </c>
      <c r="P313" s="10">
        <f t="shared" si="277"/>
        <v>0</v>
      </c>
      <c r="Q313" s="26"/>
      <c r="R313" s="27"/>
    </row>
    <row r="314" spans="1:18" ht="31.2" x14ac:dyDescent="0.3">
      <c r="A314" s="24" t="s">
        <v>182</v>
      </c>
      <c r="B314" s="24" t="s">
        <v>273</v>
      </c>
      <c r="C314" s="24" t="s">
        <v>125</v>
      </c>
      <c r="D314" s="24" t="s">
        <v>200</v>
      </c>
      <c r="E314" s="8" t="s">
        <v>114</v>
      </c>
      <c r="F314" s="25" t="s">
        <v>115</v>
      </c>
      <c r="G314" s="10">
        <v>200</v>
      </c>
      <c r="H314" s="10">
        <v>200</v>
      </c>
      <c r="I314" s="10">
        <v>200</v>
      </c>
      <c r="J314" s="10">
        <v>100</v>
      </c>
      <c r="K314" s="10">
        <v>100</v>
      </c>
      <c r="L314" s="10">
        <v>100</v>
      </c>
      <c r="M314" s="10">
        <f t="shared" si="258"/>
        <v>300</v>
      </c>
      <c r="N314" s="10">
        <f t="shared" si="259"/>
        <v>300</v>
      </c>
      <c r="O314" s="10">
        <f t="shared" si="260"/>
        <v>300</v>
      </c>
      <c r="P314" s="10"/>
      <c r="Q314" s="26"/>
      <c r="R314" s="27">
        <v>60</v>
      </c>
    </row>
    <row r="315" spans="1:18" s="12" customFormat="1" ht="31.2" x14ac:dyDescent="0.3">
      <c r="A315" s="13" t="s">
        <v>276</v>
      </c>
      <c r="B315" s="13"/>
      <c r="C315" s="13"/>
      <c r="D315" s="13"/>
      <c r="E315" s="13"/>
      <c r="F315" s="14" t="s">
        <v>277</v>
      </c>
      <c r="G315" s="15">
        <f t="shared" ref="G315:L315" si="278">G316+G534+G496</f>
        <v>22706335.5</v>
      </c>
      <c r="H315" s="15">
        <f t="shared" si="278"/>
        <v>25210522.899999999</v>
      </c>
      <c r="I315" s="15">
        <f t="shared" si="278"/>
        <v>22590536.699999996</v>
      </c>
      <c r="J315" s="15">
        <f t="shared" si="278"/>
        <v>-62881.499999999993</v>
      </c>
      <c r="K315" s="15">
        <f t="shared" si="278"/>
        <v>-63216.599999999991</v>
      </c>
      <c r="L315" s="15">
        <f t="shared" si="278"/>
        <v>-63216.599999999991</v>
      </c>
      <c r="M315" s="15">
        <f t="shared" si="258"/>
        <v>22643454</v>
      </c>
      <c r="N315" s="15">
        <f t="shared" si="259"/>
        <v>25147306.299999997</v>
      </c>
      <c r="O315" s="15">
        <f t="shared" si="260"/>
        <v>22527320.099999994</v>
      </c>
      <c r="P315" s="15">
        <f>P316+P534+P496</f>
        <v>0</v>
      </c>
      <c r="Q315" s="16"/>
      <c r="R315" s="17"/>
    </row>
    <row r="316" spans="1:18" s="12" customFormat="1" x14ac:dyDescent="0.3">
      <c r="A316" s="13" t="s">
        <v>276</v>
      </c>
      <c r="B316" s="13" t="s">
        <v>143</v>
      </c>
      <c r="C316" s="13"/>
      <c r="D316" s="13"/>
      <c r="E316" s="13"/>
      <c r="F316" s="14" t="s">
        <v>184</v>
      </c>
      <c r="G316" s="15">
        <f t="shared" ref="G316:L316" si="279">G431+G341+G317+G395+G421</f>
        <v>22230244.399999999</v>
      </c>
      <c r="H316" s="15">
        <f t="shared" si="279"/>
        <v>24728142.199999999</v>
      </c>
      <c r="I316" s="15">
        <f t="shared" si="279"/>
        <v>22120203.699999996</v>
      </c>
      <c r="J316" s="15">
        <f t="shared" si="279"/>
        <v>-60736.899999999994</v>
      </c>
      <c r="K316" s="15">
        <f t="shared" si="279"/>
        <v>-61054.599999999991</v>
      </c>
      <c r="L316" s="15">
        <f t="shared" si="279"/>
        <v>-61054.599999999991</v>
      </c>
      <c r="M316" s="15">
        <f t="shared" si="258"/>
        <v>22169507.5</v>
      </c>
      <c r="N316" s="15">
        <f t="shared" si="259"/>
        <v>24667087.599999998</v>
      </c>
      <c r="O316" s="15">
        <f t="shared" si="260"/>
        <v>22059149.099999994</v>
      </c>
      <c r="P316" s="15">
        <f>P431+P341+P317+P395+P421</f>
        <v>0</v>
      </c>
      <c r="Q316" s="16"/>
      <c r="R316" s="17"/>
    </row>
    <row r="317" spans="1:18" s="18" customFormat="1" x14ac:dyDescent="0.3">
      <c r="A317" s="19" t="s">
        <v>276</v>
      </c>
      <c r="B317" s="19" t="s">
        <v>143</v>
      </c>
      <c r="C317" s="19" t="s">
        <v>20</v>
      </c>
      <c r="D317" s="19"/>
      <c r="E317" s="19"/>
      <c r="F317" s="20" t="s">
        <v>278</v>
      </c>
      <c r="G317" s="21">
        <f t="shared" ref="G317:G318" si="280">G318</f>
        <v>8368300.2000000002</v>
      </c>
      <c r="H317" s="21">
        <f t="shared" ref="H317:H318" si="281">H318</f>
        <v>8094277.5</v>
      </c>
      <c r="I317" s="21">
        <f t="shared" ref="I317:I318" si="282">I318</f>
        <v>8203658</v>
      </c>
      <c r="J317" s="21">
        <f t="shared" ref="J317:J318" si="283">J318</f>
        <v>0</v>
      </c>
      <c r="K317" s="21">
        <f t="shared" ref="K317:K318" si="284">K318</f>
        <v>0</v>
      </c>
      <c r="L317" s="21">
        <f t="shared" ref="L317:L318" si="285">L318</f>
        <v>0</v>
      </c>
      <c r="M317" s="21">
        <f t="shared" si="258"/>
        <v>8368300.2000000002</v>
      </c>
      <c r="N317" s="21">
        <f t="shared" si="259"/>
        <v>8094277.5</v>
      </c>
      <c r="O317" s="21">
        <f t="shared" si="260"/>
        <v>8203658</v>
      </c>
      <c r="P317" s="21">
        <f t="shared" ref="P317:P318" si="286">P318</f>
        <v>0</v>
      </c>
      <c r="Q317" s="22"/>
      <c r="R317" s="23"/>
    </row>
    <row r="318" spans="1:18" ht="31.2" x14ac:dyDescent="0.3">
      <c r="A318" s="24" t="s">
        <v>276</v>
      </c>
      <c r="B318" s="24" t="s">
        <v>143</v>
      </c>
      <c r="C318" s="24" t="s">
        <v>20</v>
      </c>
      <c r="D318" s="24" t="s">
        <v>279</v>
      </c>
      <c r="E318" s="24"/>
      <c r="F318" s="25" t="s">
        <v>280</v>
      </c>
      <c r="G318" s="10">
        <f t="shared" si="280"/>
        <v>8368300.2000000002</v>
      </c>
      <c r="H318" s="10">
        <f t="shared" si="281"/>
        <v>8094277.5</v>
      </c>
      <c r="I318" s="10">
        <f t="shared" si="282"/>
        <v>8203658</v>
      </c>
      <c r="J318" s="10">
        <f t="shared" si="283"/>
        <v>0</v>
      </c>
      <c r="K318" s="10">
        <f t="shared" si="284"/>
        <v>0</v>
      </c>
      <c r="L318" s="10">
        <f t="shared" si="285"/>
        <v>0</v>
      </c>
      <c r="M318" s="10">
        <f t="shared" si="258"/>
        <v>8368300.2000000002</v>
      </c>
      <c r="N318" s="10">
        <f t="shared" si="259"/>
        <v>8094277.5</v>
      </c>
      <c r="O318" s="10">
        <f t="shared" si="260"/>
        <v>8203658</v>
      </c>
      <c r="P318" s="10">
        <f t="shared" si="286"/>
        <v>0</v>
      </c>
      <c r="Q318" s="26"/>
      <c r="R318" s="27"/>
    </row>
    <row r="319" spans="1:18" x14ac:dyDescent="0.3">
      <c r="A319" s="24" t="s">
        <v>276</v>
      </c>
      <c r="B319" s="24" t="s">
        <v>143</v>
      </c>
      <c r="C319" s="24" t="s">
        <v>20</v>
      </c>
      <c r="D319" s="24" t="s">
        <v>281</v>
      </c>
      <c r="E319" s="24"/>
      <c r="F319" s="25" t="s">
        <v>27</v>
      </c>
      <c r="G319" s="10">
        <f t="shared" ref="G319:L319" si="287">G320+G327+G334</f>
        <v>8368300.2000000002</v>
      </c>
      <c r="H319" s="10">
        <f t="shared" si="287"/>
        <v>8094277.5</v>
      </c>
      <c r="I319" s="10">
        <f t="shared" si="287"/>
        <v>8203658</v>
      </c>
      <c r="J319" s="10">
        <f t="shared" si="287"/>
        <v>0</v>
      </c>
      <c r="K319" s="10">
        <f t="shared" si="287"/>
        <v>0</v>
      </c>
      <c r="L319" s="10">
        <f t="shared" si="287"/>
        <v>0</v>
      </c>
      <c r="M319" s="10">
        <f t="shared" si="258"/>
        <v>8368300.2000000002</v>
      </c>
      <c r="N319" s="10">
        <f t="shared" si="259"/>
        <v>8094277.5</v>
      </c>
      <c r="O319" s="10">
        <f t="shared" si="260"/>
        <v>8203658</v>
      </c>
      <c r="P319" s="10">
        <f>P320+P327+P334</f>
        <v>0</v>
      </c>
      <c r="Q319" s="26"/>
      <c r="R319" s="27"/>
    </row>
    <row r="320" spans="1:18" ht="46.8" x14ac:dyDescent="0.3">
      <c r="A320" s="24" t="s">
        <v>276</v>
      </c>
      <c r="B320" s="24" t="s">
        <v>143</v>
      </c>
      <c r="C320" s="24" t="s">
        <v>20</v>
      </c>
      <c r="D320" s="24" t="s">
        <v>282</v>
      </c>
      <c r="E320" s="24"/>
      <c r="F320" s="25" t="s">
        <v>283</v>
      </c>
      <c r="G320" s="10">
        <f t="shared" ref="G320:L320" si="288">G321+G325+G323</f>
        <v>7536411</v>
      </c>
      <c r="H320" s="10">
        <f t="shared" si="288"/>
        <v>7567748.5999999996</v>
      </c>
      <c r="I320" s="10">
        <f t="shared" si="288"/>
        <v>7494190.7000000002</v>
      </c>
      <c r="J320" s="10">
        <f t="shared" si="288"/>
        <v>0</v>
      </c>
      <c r="K320" s="10">
        <f t="shared" si="288"/>
        <v>0</v>
      </c>
      <c r="L320" s="10">
        <f t="shared" si="288"/>
        <v>0</v>
      </c>
      <c r="M320" s="10">
        <f t="shared" si="258"/>
        <v>7536411</v>
      </c>
      <c r="N320" s="10">
        <f t="shared" si="259"/>
        <v>7567748.5999999996</v>
      </c>
      <c r="O320" s="10">
        <f t="shared" si="260"/>
        <v>7494190.7000000002</v>
      </c>
      <c r="P320" s="10">
        <f>P321+P325+P323</f>
        <v>0</v>
      </c>
      <c r="Q320" s="26"/>
      <c r="R320" s="27"/>
    </row>
    <row r="321" spans="1:18" ht="46.8" x14ac:dyDescent="0.3">
      <c r="A321" s="24" t="s">
        <v>276</v>
      </c>
      <c r="B321" s="24" t="s">
        <v>143</v>
      </c>
      <c r="C321" s="24" t="s">
        <v>20</v>
      </c>
      <c r="D321" s="24" t="s">
        <v>284</v>
      </c>
      <c r="E321" s="24"/>
      <c r="F321" s="25" t="s">
        <v>47</v>
      </c>
      <c r="G321" s="10">
        <f t="shared" ref="G321:L321" si="289">G322</f>
        <v>1402869.4</v>
      </c>
      <c r="H321" s="10">
        <f t="shared" si="289"/>
        <v>1395811.2</v>
      </c>
      <c r="I321" s="10">
        <f t="shared" si="289"/>
        <v>1395811.2</v>
      </c>
      <c r="J321" s="10">
        <f t="shared" si="289"/>
        <v>0</v>
      </c>
      <c r="K321" s="10">
        <f t="shared" si="289"/>
        <v>0</v>
      </c>
      <c r="L321" s="10">
        <f t="shared" si="289"/>
        <v>0</v>
      </c>
      <c r="M321" s="10">
        <f t="shared" si="258"/>
        <v>1402869.4</v>
      </c>
      <c r="N321" s="10">
        <f t="shared" si="259"/>
        <v>1395811.2</v>
      </c>
      <c r="O321" s="10">
        <f t="shared" si="260"/>
        <v>1395811.2</v>
      </c>
      <c r="P321" s="10">
        <f>P322</f>
        <v>0</v>
      </c>
      <c r="Q321" s="26"/>
      <c r="R321" s="27"/>
    </row>
    <row r="322" spans="1:18" ht="31.2" x14ac:dyDescent="0.3">
      <c r="A322" s="24" t="s">
        <v>276</v>
      </c>
      <c r="B322" s="24" t="s">
        <v>143</v>
      </c>
      <c r="C322" s="24" t="s">
        <v>20</v>
      </c>
      <c r="D322" s="24" t="s">
        <v>284</v>
      </c>
      <c r="E322" s="24" t="s">
        <v>114</v>
      </c>
      <c r="F322" s="25" t="s">
        <v>115</v>
      </c>
      <c r="G322" s="10">
        <v>1402869.4</v>
      </c>
      <c r="H322" s="10">
        <f>1400210.7-4399.5</f>
        <v>1395811.2</v>
      </c>
      <c r="I322" s="10">
        <f>1400210.7-4399.5</f>
        <v>1395811.2</v>
      </c>
      <c r="J322" s="10"/>
      <c r="K322" s="10"/>
      <c r="L322" s="10"/>
      <c r="M322" s="10">
        <f t="shared" si="258"/>
        <v>1402869.4</v>
      </c>
      <c r="N322" s="10">
        <f t="shared" si="259"/>
        <v>1395811.2</v>
      </c>
      <c r="O322" s="10">
        <f t="shared" si="260"/>
        <v>1395811.2</v>
      </c>
      <c r="P322" s="10"/>
      <c r="Q322" s="26"/>
      <c r="R322" s="27"/>
    </row>
    <row r="323" spans="1:18" ht="31.2" x14ac:dyDescent="0.3">
      <c r="A323" s="24" t="s">
        <v>276</v>
      </c>
      <c r="B323" s="24" t="s">
        <v>143</v>
      </c>
      <c r="C323" s="24" t="s">
        <v>20</v>
      </c>
      <c r="D323" s="24" t="s">
        <v>285</v>
      </c>
      <c r="E323" s="24"/>
      <c r="F323" s="25" t="s">
        <v>286</v>
      </c>
      <c r="G323" s="10">
        <f t="shared" ref="G323:L323" si="290">G324</f>
        <v>6131246.7999999998</v>
      </c>
      <c r="H323" s="10">
        <f t="shared" si="290"/>
        <v>6169642.5999999996</v>
      </c>
      <c r="I323" s="10">
        <f t="shared" si="290"/>
        <v>6096084.7000000002</v>
      </c>
      <c r="J323" s="10">
        <f t="shared" si="290"/>
        <v>0</v>
      </c>
      <c r="K323" s="10">
        <f t="shared" si="290"/>
        <v>0</v>
      </c>
      <c r="L323" s="10">
        <f t="shared" si="290"/>
        <v>0</v>
      </c>
      <c r="M323" s="10">
        <f t="shared" si="258"/>
        <v>6131246.7999999998</v>
      </c>
      <c r="N323" s="10">
        <f t="shared" si="259"/>
        <v>6169642.5999999996</v>
      </c>
      <c r="O323" s="10">
        <f t="shared" si="260"/>
        <v>6096084.7000000002</v>
      </c>
      <c r="P323" s="10">
        <f>P324</f>
        <v>0</v>
      </c>
      <c r="Q323" s="26"/>
      <c r="R323" s="27"/>
    </row>
    <row r="324" spans="1:18" ht="31.2" x14ac:dyDescent="0.3">
      <c r="A324" s="24" t="s">
        <v>276</v>
      </c>
      <c r="B324" s="24" t="s">
        <v>143</v>
      </c>
      <c r="C324" s="24" t="s">
        <v>20</v>
      </c>
      <c r="D324" s="24" t="s">
        <v>285</v>
      </c>
      <c r="E324" s="24" t="s">
        <v>114</v>
      </c>
      <c r="F324" s="25" t="s">
        <v>115</v>
      </c>
      <c r="G324" s="10">
        <v>6131246.7999999998</v>
      </c>
      <c r="H324" s="10">
        <v>6169642.5999999996</v>
      </c>
      <c r="I324" s="10">
        <v>6096084.7000000002</v>
      </c>
      <c r="J324" s="10"/>
      <c r="K324" s="10"/>
      <c r="L324" s="10"/>
      <c r="M324" s="10">
        <f t="shared" si="258"/>
        <v>6131246.7999999998</v>
      </c>
      <c r="N324" s="10">
        <f t="shared" si="259"/>
        <v>6169642.5999999996</v>
      </c>
      <c r="O324" s="10">
        <f t="shared" si="260"/>
        <v>6096084.7000000002</v>
      </c>
      <c r="P324" s="10"/>
      <c r="Q324" s="26"/>
      <c r="R324" s="27"/>
    </row>
    <row r="325" spans="1:18" ht="187.2" x14ac:dyDescent="0.3">
      <c r="A325" s="24" t="s">
        <v>276</v>
      </c>
      <c r="B325" s="24" t="s">
        <v>143</v>
      </c>
      <c r="C325" s="24" t="s">
        <v>20</v>
      </c>
      <c r="D325" s="24" t="s">
        <v>287</v>
      </c>
      <c r="E325" s="24"/>
      <c r="F325" s="25" t="s">
        <v>288</v>
      </c>
      <c r="G325" s="10">
        <f t="shared" ref="G325:L325" si="291">G326</f>
        <v>2294.7999999999997</v>
      </c>
      <c r="H325" s="10">
        <f t="shared" si="291"/>
        <v>2294.7999999999997</v>
      </c>
      <c r="I325" s="10">
        <f t="shared" si="291"/>
        <v>2294.7999999999997</v>
      </c>
      <c r="J325" s="10">
        <f t="shared" si="291"/>
        <v>0</v>
      </c>
      <c r="K325" s="10">
        <f t="shared" si="291"/>
        <v>0</v>
      </c>
      <c r="L325" s="10">
        <f t="shared" si="291"/>
        <v>0</v>
      </c>
      <c r="M325" s="10">
        <f t="shared" si="258"/>
        <v>2294.7999999999997</v>
      </c>
      <c r="N325" s="10">
        <f t="shared" si="259"/>
        <v>2294.7999999999997</v>
      </c>
      <c r="O325" s="10">
        <f t="shared" si="260"/>
        <v>2294.7999999999997</v>
      </c>
      <c r="P325" s="10">
        <f>P326</f>
        <v>0</v>
      </c>
      <c r="Q325" s="26"/>
      <c r="R325" s="27"/>
    </row>
    <row r="326" spans="1:18" ht="31.2" x14ac:dyDescent="0.3">
      <c r="A326" s="24" t="s">
        <v>276</v>
      </c>
      <c r="B326" s="24" t="s">
        <v>143</v>
      </c>
      <c r="C326" s="24" t="s">
        <v>20</v>
      </c>
      <c r="D326" s="24" t="s">
        <v>287</v>
      </c>
      <c r="E326" s="24" t="s">
        <v>114</v>
      </c>
      <c r="F326" s="25" t="s">
        <v>115</v>
      </c>
      <c r="G326" s="10">
        <f>240.6+2054.2</f>
        <v>2294.7999999999997</v>
      </c>
      <c r="H326" s="10">
        <f>240.6+2054.2</f>
        <v>2294.7999999999997</v>
      </c>
      <c r="I326" s="10">
        <f>240.6+2054.2</f>
        <v>2294.7999999999997</v>
      </c>
      <c r="J326" s="10"/>
      <c r="K326" s="10"/>
      <c r="L326" s="10"/>
      <c r="M326" s="10">
        <f t="shared" si="258"/>
        <v>2294.7999999999997</v>
      </c>
      <c r="N326" s="10">
        <f t="shared" si="259"/>
        <v>2294.7999999999997</v>
      </c>
      <c r="O326" s="10">
        <f t="shared" si="260"/>
        <v>2294.7999999999997</v>
      </c>
      <c r="P326" s="10"/>
      <c r="Q326" s="26"/>
      <c r="R326" s="27"/>
    </row>
    <row r="327" spans="1:18" ht="46.8" x14ac:dyDescent="0.3">
      <c r="A327" s="24" t="s">
        <v>276</v>
      </c>
      <c r="B327" s="24" t="s">
        <v>143</v>
      </c>
      <c r="C327" s="24" t="s">
        <v>20</v>
      </c>
      <c r="D327" s="24" t="s">
        <v>289</v>
      </c>
      <c r="E327" s="24"/>
      <c r="F327" s="25" t="s">
        <v>290</v>
      </c>
      <c r="G327" s="10">
        <f t="shared" ref="G327:L327" si="292">G331+G328</f>
        <v>248526.19999999998</v>
      </c>
      <c r="H327" s="10">
        <f t="shared" si="292"/>
        <v>252667.49999999997</v>
      </c>
      <c r="I327" s="10">
        <f t="shared" si="292"/>
        <v>252667.49999999997</v>
      </c>
      <c r="J327" s="10">
        <f t="shared" si="292"/>
        <v>0</v>
      </c>
      <c r="K327" s="10">
        <f t="shared" si="292"/>
        <v>0</v>
      </c>
      <c r="L327" s="10">
        <f t="shared" si="292"/>
        <v>0</v>
      </c>
      <c r="M327" s="10">
        <f t="shared" si="258"/>
        <v>248526.19999999998</v>
      </c>
      <c r="N327" s="10">
        <f t="shared" si="259"/>
        <v>252667.49999999997</v>
      </c>
      <c r="O327" s="10">
        <f t="shared" si="260"/>
        <v>252667.49999999997</v>
      </c>
      <c r="P327" s="10">
        <f>P331+P328</f>
        <v>0</v>
      </c>
      <c r="Q327" s="26"/>
      <c r="R327" s="27"/>
    </row>
    <row r="328" spans="1:18" ht="31.2" x14ac:dyDescent="0.3">
      <c r="A328" s="24" t="s">
        <v>276</v>
      </c>
      <c r="B328" s="24" t="s">
        <v>143</v>
      </c>
      <c r="C328" s="24" t="s">
        <v>20</v>
      </c>
      <c r="D328" s="24" t="s">
        <v>291</v>
      </c>
      <c r="E328" s="24"/>
      <c r="F328" s="25" t="s">
        <v>286</v>
      </c>
      <c r="G328" s="10">
        <f t="shared" ref="G328:L328" si="293">G329+G330</f>
        <v>214380.79999999999</v>
      </c>
      <c r="H328" s="10">
        <f t="shared" si="293"/>
        <v>218522.09999999998</v>
      </c>
      <c r="I328" s="10">
        <f t="shared" si="293"/>
        <v>218522.09999999998</v>
      </c>
      <c r="J328" s="10">
        <f t="shared" si="293"/>
        <v>0</v>
      </c>
      <c r="K328" s="10">
        <f t="shared" si="293"/>
        <v>0</v>
      </c>
      <c r="L328" s="10">
        <f t="shared" si="293"/>
        <v>0</v>
      </c>
      <c r="M328" s="10">
        <f t="shared" si="258"/>
        <v>214380.79999999999</v>
      </c>
      <c r="N328" s="10">
        <f t="shared" si="259"/>
        <v>218522.09999999998</v>
      </c>
      <c r="O328" s="10">
        <f t="shared" si="260"/>
        <v>218522.09999999998</v>
      </c>
      <c r="P328" s="10">
        <f>P329+P330</f>
        <v>0</v>
      </c>
      <c r="Q328" s="26"/>
      <c r="R328" s="27"/>
    </row>
    <row r="329" spans="1:18" ht="31.2" x14ac:dyDescent="0.3">
      <c r="A329" s="24" t="s">
        <v>276</v>
      </c>
      <c r="B329" s="24" t="s">
        <v>143</v>
      </c>
      <c r="C329" s="24" t="s">
        <v>20</v>
      </c>
      <c r="D329" s="24" t="s">
        <v>291</v>
      </c>
      <c r="E329" s="24" t="s">
        <v>114</v>
      </c>
      <c r="F329" s="25" t="s">
        <v>115</v>
      </c>
      <c r="G329" s="10">
        <v>99106</v>
      </c>
      <c r="H329" s="10">
        <v>101020.2</v>
      </c>
      <c r="I329" s="10">
        <v>101020.2</v>
      </c>
      <c r="J329" s="10"/>
      <c r="K329" s="10"/>
      <c r="L329" s="10"/>
      <c r="M329" s="10">
        <f t="shared" si="258"/>
        <v>99106</v>
      </c>
      <c r="N329" s="10">
        <f t="shared" si="259"/>
        <v>101020.2</v>
      </c>
      <c r="O329" s="10">
        <f t="shared" si="260"/>
        <v>101020.2</v>
      </c>
      <c r="P329" s="10"/>
      <c r="Q329" s="26"/>
      <c r="R329" s="27"/>
    </row>
    <row r="330" spans="1:18" x14ac:dyDescent="0.3">
      <c r="A330" s="24" t="s">
        <v>276</v>
      </c>
      <c r="B330" s="24" t="s">
        <v>143</v>
      </c>
      <c r="C330" s="24" t="s">
        <v>20</v>
      </c>
      <c r="D330" s="24" t="s">
        <v>291</v>
      </c>
      <c r="E330" s="24" t="s">
        <v>34</v>
      </c>
      <c r="F330" s="25" t="s">
        <v>35</v>
      </c>
      <c r="G330" s="10">
        <v>115274.8</v>
      </c>
      <c r="H330" s="10">
        <v>117501.9</v>
      </c>
      <c r="I330" s="10">
        <v>117501.9</v>
      </c>
      <c r="J330" s="10"/>
      <c r="K330" s="10"/>
      <c r="L330" s="10"/>
      <c r="M330" s="10">
        <f t="shared" si="258"/>
        <v>115274.8</v>
      </c>
      <c r="N330" s="10">
        <f t="shared" si="259"/>
        <v>117501.9</v>
      </c>
      <c r="O330" s="10">
        <f t="shared" si="260"/>
        <v>117501.9</v>
      </c>
      <c r="P330" s="10"/>
      <c r="Q330" s="26"/>
      <c r="R330" s="27"/>
    </row>
    <row r="331" spans="1:18" ht="62.4" x14ac:dyDescent="0.3">
      <c r="A331" s="24" t="s">
        <v>276</v>
      </c>
      <c r="B331" s="24" t="s">
        <v>143</v>
      </c>
      <c r="C331" s="24" t="s">
        <v>20</v>
      </c>
      <c r="D331" s="24" t="s">
        <v>292</v>
      </c>
      <c r="E331" s="24"/>
      <c r="F331" s="25" t="s">
        <v>293</v>
      </c>
      <c r="G331" s="10">
        <f t="shared" ref="G331:L331" si="294">G332+G333</f>
        <v>34145.4</v>
      </c>
      <c r="H331" s="10">
        <f t="shared" si="294"/>
        <v>34145.4</v>
      </c>
      <c r="I331" s="10">
        <f t="shared" si="294"/>
        <v>34145.4</v>
      </c>
      <c r="J331" s="10">
        <f t="shared" si="294"/>
        <v>0</v>
      </c>
      <c r="K331" s="10">
        <f t="shared" si="294"/>
        <v>0</v>
      </c>
      <c r="L331" s="10">
        <f t="shared" si="294"/>
        <v>0</v>
      </c>
      <c r="M331" s="10">
        <f t="shared" si="258"/>
        <v>34145.4</v>
      </c>
      <c r="N331" s="10">
        <f t="shared" si="259"/>
        <v>34145.4</v>
      </c>
      <c r="O331" s="10">
        <f t="shared" si="260"/>
        <v>34145.4</v>
      </c>
      <c r="P331" s="10">
        <f>P332+P333</f>
        <v>0</v>
      </c>
      <c r="Q331" s="26"/>
      <c r="R331" s="27"/>
    </row>
    <row r="332" spans="1:18" ht="31.2" x14ac:dyDescent="0.3">
      <c r="A332" s="24" t="s">
        <v>276</v>
      </c>
      <c r="B332" s="24" t="s">
        <v>143</v>
      </c>
      <c r="C332" s="24" t="s">
        <v>20</v>
      </c>
      <c r="D332" s="24" t="s">
        <v>292</v>
      </c>
      <c r="E332" s="24" t="s">
        <v>114</v>
      </c>
      <c r="F332" s="25" t="s">
        <v>115</v>
      </c>
      <c r="G332" s="10">
        <v>18012.400000000001</v>
      </c>
      <c r="H332" s="10">
        <v>18012.400000000001</v>
      </c>
      <c r="I332" s="10">
        <v>18012.400000000001</v>
      </c>
      <c r="J332" s="10"/>
      <c r="K332" s="10"/>
      <c r="L332" s="10"/>
      <c r="M332" s="10">
        <f t="shared" si="258"/>
        <v>18012.400000000001</v>
      </c>
      <c r="N332" s="10">
        <f t="shared" si="259"/>
        <v>18012.400000000001</v>
      </c>
      <c r="O332" s="10">
        <f t="shared" si="260"/>
        <v>18012.400000000001</v>
      </c>
      <c r="P332" s="10"/>
      <c r="Q332" s="26"/>
      <c r="R332" s="27"/>
    </row>
    <row r="333" spans="1:18" x14ac:dyDescent="0.3">
      <c r="A333" s="24" t="s">
        <v>276</v>
      </c>
      <c r="B333" s="24" t="s">
        <v>143</v>
      </c>
      <c r="C333" s="24" t="s">
        <v>20</v>
      </c>
      <c r="D333" s="24" t="s">
        <v>292</v>
      </c>
      <c r="E333" s="24" t="s">
        <v>34</v>
      </c>
      <c r="F333" s="25" t="s">
        <v>35</v>
      </c>
      <c r="G333" s="10">
        <v>16133</v>
      </c>
      <c r="H333" s="10">
        <v>16133</v>
      </c>
      <c r="I333" s="10">
        <v>16133</v>
      </c>
      <c r="J333" s="10"/>
      <c r="K333" s="10"/>
      <c r="L333" s="10"/>
      <c r="M333" s="10">
        <f t="shared" si="258"/>
        <v>16133</v>
      </c>
      <c r="N333" s="10">
        <f t="shared" si="259"/>
        <v>16133</v>
      </c>
      <c r="O333" s="10">
        <f t="shared" si="260"/>
        <v>16133</v>
      </c>
      <c r="P333" s="10"/>
      <c r="Q333" s="26"/>
      <c r="R333" s="27"/>
    </row>
    <row r="334" spans="1:18" ht="62.4" x14ac:dyDescent="0.3">
      <c r="A334" s="24" t="s">
        <v>276</v>
      </c>
      <c r="B334" s="24" t="s">
        <v>143</v>
      </c>
      <c r="C334" s="24" t="s">
        <v>20</v>
      </c>
      <c r="D334" s="24" t="s">
        <v>294</v>
      </c>
      <c r="E334" s="24"/>
      <c r="F334" s="25" t="s">
        <v>295</v>
      </c>
      <c r="G334" s="10">
        <f t="shared" ref="G334:L334" si="295">G335+G337+G339</f>
        <v>583363</v>
      </c>
      <c r="H334" s="10">
        <f t="shared" si="295"/>
        <v>273861.39999999997</v>
      </c>
      <c r="I334" s="10">
        <f t="shared" si="295"/>
        <v>456799.8</v>
      </c>
      <c r="J334" s="10">
        <f t="shared" si="295"/>
        <v>0</v>
      </c>
      <c r="K334" s="10">
        <f t="shared" si="295"/>
        <v>0</v>
      </c>
      <c r="L334" s="10">
        <f t="shared" si="295"/>
        <v>0</v>
      </c>
      <c r="M334" s="10">
        <f t="shared" si="258"/>
        <v>583363</v>
      </c>
      <c r="N334" s="10">
        <f t="shared" si="259"/>
        <v>273861.39999999997</v>
      </c>
      <c r="O334" s="10">
        <f t="shared" si="260"/>
        <v>456799.8</v>
      </c>
      <c r="P334" s="10">
        <f>P335+P337+P339</f>
        <v>0</v>
      </c>
      <c r="Q334" s="26"/>
      <c r="R334" s="27"/>
    </row>
    <row r="335" spans="1:18" ht="31.2" x14ac:dyDescent="0.3">
      <c r="A335" s="24" t="s">
        <v>276</v>
      </c>
      <c r="B335" s="24" t="s">
        <v>143</v>
      </c>
      <c r="C335" s="24" t="s">
        <v>20</v>
      </c>
      <c r="D335" s="24" t="s">
        <v>296</v>
      </c>
      <c r="E335" s="24"/>
      <c r="F335" s="25" t="s">
        <v>190</v>
      </c>
      <c r="G335" s="10">
        <f t="shared" ref="G335:L335" si="296">G336</f>
        <v>552.1</v>
      </c>
      <c r="H335" s="10">
        <f t="shared" si="296"/>
        <v>552.1</v>
      </c>
      <c r="I335" s="10">
        <f t="shared" si="296"/>
        <v>552.1</v>
      </c>
      <c r="J335" s="10">
        <f t="shared" si="296"/>
        <v>0</v>
      </c>
      <c r="K335" s="10">
        <f t="shared" si="296"/>
        <v>0</v>
      </c>
      <c r="L335" s="10">
        <f t="shared" si="296"/>
        <v>0</v>
      </c>
      <c r="M335" s="10">
        <f t="shared" si="258"/>
        <v>552.1</v>
      </c>
      <c r="N335" s="10">
        <f t="shared" si="259"/>
        <v>552.1</v>
      </c>
      <c r="O335" s="10">
        <f t="shared" si="260"/>
        <v>552.1</v>
      </c>
      <c r="P335" s="10">
        <f>P336</f>
        <v>0</v>
      </c>
      <c r="Q335" s="26"/>
      <c r="R335" s="27"/>
    </row>
    <row r="336" spans="1:18" ht="31.2" x14ac:dyDescent="0.3">
      <c r="A336" s="24" t="s">
        <v>276</v>
      </c>
      <c r="B336" s="24" t="s">
        <v>143</v>
      </c>
      <c r="C336" s="24" t="s">
        <v>20</v>
      </c>
      <c r="D336" s="24" t="s">
        <v>296</v>
      </c>
      <c r="E336" s="24" t="s">
        <v>114</v>
      </c>
      <c r="F336" s="25" t="s">
        <v>115</v>
      </c>
      <c r="G336" s="10">
        <v>552.1</v>
      </c>
      <c r="H336" s="10">
        <v>552.1</v>
      </c>
      <c r="I336" s="10">
        <v>552.1</v>
      </c>
      <c r="J336" s="10"/>
      <c r="K336" s="10"/>
      <c r="L336" s="10"/>
      <c r="M336" s="10">
        <f t="shared" si="258"/>
        <v>552.1</v>
      </c>
      <c r="N336" s="10">
        <f t="shared" si="259"/>
        <v>552.1</v>
      </c>
      <c r="O336" s="10">
        <f t="shared" si="260"/>
        <v>552.1</v>
      </c>
      <c r="P336" s="10"/>
      <c r="Q336" s="26"/>
      <c r="R336" s="27"/>
    </row>
    <row r="337" spans="1:18" ht="31.2" x14ac:dyDescent="0.3">
      <c r="A337" s="24" t="s">
        <v>276</v>
      </c>
      <c r="B337" s="24" t="s">
        <v>143</v>
      </c>
      <c r="C337" s="24" t="s">
        <v>20</v>
      </c>
      <c r="D337" s="24" t="s">
        <v>297</v>
      </c>
      <c r="E337" s="24"/>
      <c r="F337" s="25" t="s">
        <v>298</v>
      </c>
      <c r="G337" s="10">
        <f t="shared" ref="G337:L337" si="297">G338</f>
        <v>576960.9</v>
      </c>
      <c r="H337" s="10">
        <f t="shared" si="297"/>
        <v>273309.3</v>
      </c>
      <c r="I337" s="10">
        <f t="shared" si="297"/>
        <v>456247.7</v>
      </c>
      <c r="J337" s="10">
        <f t="shared" si="297"/>
        <v>0</v>
      </c>
      <c r="K337" s="10">
        <f t="shared" si="297"/>
        <v>0</v>
      </c>
      <c r="L337" s="10">
        <f t="shared" si="297"/>
        <v>0</v>
      </c>
      <c r="M337" s="10">
        <f t="shared" si="258"/>
        <v>576960.9</v>
      </c>
      <c r="N337" s="10">
        <f t="shared" si="259"/>
        <v>273309.3</v>
      </c>
      <c r="O337" s="10">
        <f t="shared" si="260"/>
        <v>456247.7</v>
      </c>
      <c r="P337" s="10">
        <f>P338</f>
        <v>0</v>
      </c>
      <c r="Q337" s="26"/>
      <c r="R337" s="27"/>
    </row>
    <row r="338" spans="1:18" ht="31.2" x14ac:dyDescent="0.3">
      <c r="A338" s="24" t="s">
        <v>276</v>
      </c>
      <c r="B338" s="24" t="s">
        <v>143</v>
      </c>
      <c r="C338" s="24" t="s">
        <v>20</v>
      </c>
      <c r="D338" s="24" t="s">
        <v>297</v>
      </c>
      <c r="E338" s="24" t="s">
        <v>114</v>
      </c>
      <c r="F338" s="25" t="s">
        <v>115</v>
      </c>
      <c r="G338" s="10">
        <v>576960.9</v>
      </c>
      <c r="H338" s="10">
        <v>273309.3</v>
      </c>
      <c r="I338" s="10">
        <v>456247.7</v>
      </c>
      <c r="J338" s="10"/>
      <c r="K338" s="10"/>
      <c r="L338" s="10"/>
      <c r="M338" s="10">
        <f t="shared" si="258"/>
        <v>576960.9</v>
      </c>
      <c r="N338" s="10">
        <f t="shared" si="259"/>
        <v>273309.3</v>
      </c>
      <c r="O338" s="10">
        <f t="shared" si="260"/>
        <v>456247.7</v>
      </c>
      <c r="P338" s="10"/>
      <c r="Q338" s="26"/>
      <c r="R338" s="27"/>
    </row>
    <row r="339" spans="1:18" ht="46.8" x14ac:dyDescent="0.3">
      <c r="A339" s="24" t="s">
        <v>276</v>
      </c>
      <c r="B339" s="24" t="s">
        <v>143</v>
      </c>
      <c r="C339" s="24" t="s">
        <v>20</v>
      </c>
      <c r="D339" s="24" t="s">
        <v>299</v>
      </c>
      <c r="E339" s="24"/>
      <c r="F339" s="25" t="s">
        <v>300</v>
      </c>
      <c r="G339" s="10">
        <f t="shared" ref="G339:L339" si="298">G340</f>
        <v>5850</v>
      </c>
      <c r="H339" s="10">
        <f t="shared" si="298"/>
        <v>0</v>
      </c>
      <c r="I339" s="10">
        <f t="shared" si="298"/>
        <v>0</v>
      </c>
      <c r="J339" s="10">
        <f t="shared" si="298"/>
        <v>0</v>
      </c>
      <c r="K339" s="10">
        <f t="shared" si="298"/>
        <v>0</v>
      </c>
      <c r="L339" s="10">
        <f t="shared" si="298"/>
        <v>0</v>
      </c>
      <c r="M339" s="10">
        <f t="shared" si="258"/>
        <v>5850</v>
      </c>
      <c r="N339" s="10">
        <f t="shared" si="259"/>
        <v>0</v>
      </c>
      <c r="O339" s="10">
        <f t="shared" si="260"/>
        <v>0</v>
      </c>
      <c r="P339" s="10">
        <f>P340</f>
        <v>0</v>
      </c>
      <c r="Q339" s="26"/>
      <c r="R339" s="27"/>
    </row>
    <row r="340" spans="1:18" ht="31.2" x14ac:dyDescent="0.3">
      <c r="A340" s="24" t="s">
        <v>276</v>
      </c>
      <c r="B340" s="24" t="s">
        <v>143</v>
      </c>
      <c r="C340" s="24" t="s">
        <v>20</v>
      </c>
      <c r="D340" s="24" t="s">
        <v>299</v>
      </c>
      <c r="E340" s="24" t="s">
        <v>114</v>
      </c>
      <c r="F340" s="25" t="s">
        <v>115</v>
      </c>
      <c r="G340" s="10">
        <v>5850</v>
      </c>
      <c r="H340" s="10">
        <v>0</v>
      </c>
      <c r="I340" s="10">
        <v>0</v>
      </c>
      <c r="J340" s="10"/>
      <c r="K340" s="10"/>
      <c r="L340" s="10"/>
      <c r="M340" s="10">
        <f t="shared" si="258"/>
        <v>5850</v>
      </c>
      <c r="N340" s="10">
        <f t="shared" si="259"/>
        <v>0</v>
      </c>
      <c r="O340" s="10">
        <f t="shared" si="260"/>
        <v>0</v>
      </c>
      <c r="P340" s="10"/>
      <c r="Q340" s="26"/>
      <c r="R340" s="27"/>
    </row>
    <row r="341" spans="1:18" s="18" customFormat="1" x14ac:dyDescent="0.3">
      <c r="A341" s="19" t="s">
        <v>276</v>
      </c>
      <c r="B341" s="19" t="s">
        <v>143</v>
      </c>
      <c r="C341" s="19" t="s">
        <v>301</v>
      </c>
      <c r="D341" s="19"/>
      <c r="E341" s="19"/>
      <c r="F341" s="20" t="s">
        <v>302</v>
      </c>
      <c r="G341" s="21">
        <f t="shared" ref="G341:L341" si="299">G342+G347</f>
        <v>11917085.699999999</v>
      </c>
      <c r="H341" s="21">
        <f t="shared" si="299"/>
        <v>14529853.799999999</v>
      </c>
      <c r="I341" s="21">
        <f t="shared" si="299"/>
        <v>11987206.699999997</v>
      </c>
      <c r="J341" s="21">
        <f t="shared" si="299"/>
        <v>-8391.9</v>
      </c>
      <c r="K341" s="21">
        <f t="shared" si="299"/>
        <v>-8391.9</v>
      </c>
      <c r="L341" s="21">
        <f t="shared" si="299"/>
        <v>-8391.9</v>
      </c>
      <c r="M341" s="21">
        <f t="shared" si="258"/>
        <v>11908693.799999999</v>
      </c>
      <c r="N341" s="21">
        <f t="shared" si="259"/>
        <v>14521461.899999999</v>
      </c>
      <c r="O341" s="21">
        <f t="shared" si="260"/>
        <v>11978814.799999997</v>
      </c>
      <c r="P341" s="21">
        <f>P342+P347</f>
        <v>0</v>
      </c>
      <c r="Q341" s="22"/>
      <c r="R341" s="23"/>
    </row>
    <row r="342" spans="1:18" ht="46.8" x14ac:dyDescent="0.3">
      <c r="A342" s="24" t="s">
        <v>276</v>
      </c>
      <c r="B342" s="24" t="s">
        <v>143</v>
      </c>
      <c r="C342" s="24" t="s">
        <v>301</v>
      </c>
      <c r="D342" s="24" t="s">
        <v>202</v>
      </c>
      <c r="E342" s="24"/>
      <c r="F342" s="25" t="s">
        <v>203</v>
      </c>
      <c r="G342" s="10">
        <f t="shared" ref="G342:G345" si="300">G343</f>
        <v>15359.8</v>
      </c>
      <c r="H342" s="10">
        <f t="shared" ref="H342:H345" si="301">H343</f>
        <v>20575</v>
      </c>
      <c r="I342" s="10">
        <f t="shared" ref="I342:I345" si="302">I343</f>
        <v>19554.5</v>
      </c>
      <c r="J342" s="10">
        <f t="shared" ref="J342:J345" si="303">J343</f>
        <v>0</v>
      </c>
      <c r="K342" s="10">
        <f t="shared" ref="K342:K345" si="304">K343</f>
        <v>0</v>
      </c>
      <c r="L342" s="10">
        <f t="shared" ref="L342:L345" si="305">L343</f>
        <v>0</v>
      </c>
      <c r="M342" s="10">
        <f t="shared" si="258"/>
        <v>15359.8</v>
      </c>
      <c r="N342" s="10">
        <f t="shared" si="259"/>
        <v>20575</v>
      </c>
      <c r="O342" s="10">
        <f t="shared" si="260"/>
        <v>19554.5</v>
      </c>
      <c r="P342" s="10">
        <f t="shared" ref="P342:P345" si="306">P343</f>
        <v>0</v>
      </c>
      <c r="Q342" s="26"/>
      <c r="R342" s="27"/>
    </row>
    <row r="343" spans="1:18" x14ac:dyDescent="0.3">
      <c r="A343" s="24" t="s">
        <v>276</v>
      </c>
      <c r="B343" s="24" t="s">
        <v>143</v>
      </c>
      <c r="C343" s="24" t="s">
        <v>301</v>
      </c>
      <c r="D343" s="24" t="s">
        <v>204</v>
      </c>
      <c r="E343" s="24"/>
      <c r="F343" s="25" t="s">
        <v>27</v>
      </c>
      <c r="G343" s="10">
        <f t="shared" si="300"/>
        <v>15359.8</v>
      </c>
      <c r="H343" s="10">
        <f t="shared" si="301"/>
        <v>20575</v>
      </c>
      <c r="I343" s="10">
        <f t="shared" si="302"/>
        <v>19554.5</v>
      </c>
      <c r="J343" s="10">
        <f t="shared" si="303"/>
        <v>0</v>
      </c>
      <c r="K343" s="10">
        <f t="shared" si="304"/>
        <v>0</v>
      </c>
      <c r="L343" s="10">
        <f t="shared" si="305"/>
        <v>0</v>
      </c>
      <c r="M343" s="10">
        <f t="shared" si="258"/>
        <v>15359.8</v>
      </c>
      <c r="N343" s="10">
        <f t="shared" si="259"/>
        <v>20575</v>
      </c>
      <c r="O343" s="10">
        <f t="shared" si="260"/>
        <v>19554.5</v>
      </c>
      <c r="P343" s="10">
        <f t="shared" si="306"/>
        <v>0</v>
      </c>
      <c r="Q343" s="26"/>
      <c r="R343" s="27"/>
    </row>
    <row r="344" spans="1:18" ht="46.8" x14ac:dyDescent="0.3">
      <c r="A344" s="24" t="s">
        <v>276</v>
      </c>
      <c r="B344" s="24" t="s">
        <v>143</v>
      </c>
      <c r="C344" s="24" t="s">
        <v>301</v>
      </c>
      <c r="D344" s="24" t="s">
        <v>205</v>
      </c>
      <c r="E344" s="24"/>
      <c r="F344" s="25" t="s">
        <v>206</v>
      </c>
      <c r="G344" s="10">
        <f t="shared" si="300"/>
        <v>15359.8</v>
      </c>
      <c r="H344" s="10">
        <f t="shared" si="301"/>
        <v>20575</v>
      </c>
      <c r="I344" s="10">
        <f t="shared" si="302"/>
        <v>19554.5</v>
      </c>
      <c r="J344" s="10">
        <f t="shared" si="303"/>
        <v>0</v>
      </c>
      <c r="K344" s="10">
        <f t="shared" si="304"/>
        <v>0</v>
      </c>
      <c r="L344" s="10">
        <f t="shared" si="305"/>
        <v>0</v>
      </c>
      <c r="M344" s="10">
        <f t="shared" si="258"/>
        <v>15359.8</v>
      </c>
      <c r="N344" s="10">
        <f t="shared" si="259"/>
        <v>20575</v>
      </c>
      <c r="O344" s="10">
        <f t="shared" si="260"/>
        <v>19554.5</v>
      </c>
      <c r="P344" s="10">
        <f t="shared" si="306"/>
        <v>0</v>
      </c>
      <c r="Q344" s="26"/>
      <c r="R344" s="27"/>
    </row>
    <row r="345" spans="1:18" ht="31.2" x14ac:dyDescent="0.3">
      <c r="A345" s="24" t="s">
        <v>276</v>
      </c>
      <c r="B345" s="24" t="s">
        <v>143</v>
      </c>
      <c r="C345" s="24" t="s">
        <v>301</v>
      </c>
      <c r="D345" s="24" t="s">
        <v>207</v>
      </c>
      <c r="E345" s="24"/>
      <c r="F345" s="25" t="s">
        <v>208</v>
      </c>
      <c r="G345" s="10">
        <f t="shared" si="300"/>
        <v>15359.8</v>
      </c>
      <c r="H345" s="10">
        <f t="shared" si="301"/>
        <v>20575</v>
      </c>
      <c r="I345" s="10">
        <f t="shared" si="302"/>
        <v>19554.5</v>
      </c>
      <c r="J345" s="10">
        <f t="shared" si="303"/>
        <v>0</v>
      </c>
      <c r="K345" s="10">
        <f t="shared" si="304"/>
        <v>0</v>
      </c>
      <c r="L345" s="10">
        <f t="shared" si="305"/>
        <v>0</v>
      </c>
      <c r="M345" s="10">
        <f t="shared" si="258"/>
        <v>15359.8</v>
      </c>
      <c r="N345" s="10">
        <f t="shared" si="259"/>
        <v>20575</v>
      </c>
      <c r="O345" s="10">
        <f t="shared" si="260"/>
        <v>19554.5</v>
      </c>
      <c r="P345" s="10">
        <f t="shared" si="306"/>
        <v>0</v>
      </c>
      <c r="Q345" s="26"/>
      <c r="R345" s="27"/>
    </row>
    <row r="346" spans="1:18" ht="31.2" x14ac:dyDescent="0.3">
      <c r="A346" s="24" t="s">
        <v>276</v>
      </c>
      <c r="B346" s="24" t="s">
        <v>143</v>
      </c>
      <c r="C346" s="24" t="s">
        <v>301</v>
      </c>
      <c r="D346" s="24" t="s">
        <v>207</v>
      </c>
      <c r="E346" s="24" t="s">
        <v>114</v>
      </c>
      <c r="F346" s="25" t="s">
        <v>115</v>
      </c>
      <c r="G346" s="10">
        <v>15359.8</v>
      </c>
      <c r="H346" s="10">
        <v>20575</v>
      </c>
      <c r="I346" s="10">
        <v>19554.5</v>
      </c>
      <c r="J346" s="10"/>
      <c r="K346" s="10"/>
      <c r="L346" s="10"/>
      <c r="M346" s="10">
        <f t="shared" si="258"/>
        <v>15359.8</v>
      </c>
      <c r="N346" s="10">
        <f t="shared" si="259"/>
        <v>20575</v>
      </c>
      <c r="O346" s="10">
        <f t="shared" si="260"/>
        <v>19554.5</v>
      </c>
      <c r="P346" s="10"/>
      <c r="Q346" s="26"/>
      <c r="R346" s="27"/>
    </row>
    <row r="347" spans="1:18" ht="31.2" x14ac:dyDescent="0.3">
      <c r="A347" s="24" t="s">
        <v>276</v>
      </c>
      <c r="B347" s="24" t="s">
        <v>143</v>
      </c>
      <c r="C347" s="24" t="s">
        <v>301</v>
      </c>
      <c r="D347" s="24" t="s">
        <v>279</v>
      </c>
      <c r="E347" s="24"/>
      <c r="F347" s="25" t="s">
        <v>280</v>
      </c>
      <c r="G347" s="10">
        <f t="shared" ref="G347:L347" si="307">G356+G360+G348+G352</f>
        <v>11901725.899999999</v>
      </c>
      <c r="H347" s="10">
        <f t="shared" si="307"/>
        <v>14509278.799999999</v>
      </c>
      <c r="I347" s="10">
        <f t="shared" si="307"/>
        <v>11967652.199999997</v>
      </c>
      <c r="J347" s="10">
        <f t="shared" si="307"/>
        <v>-8391.9</v>
      </c>
      <c r="K347" s="10">
        <f t="shared" si="307"/>
        <v>-8391.9</v>
      </c>
      <c r="L347" s="10">
        <f t="shared" si="307"/>
        <v>-8391.9</v>
      </c>
      <c r="M347" s="10">
        <f t="shared" si="258"/>
        <v>11893333.999999998</v>
      </c>
      <c r="N347" s="10">
        <f t="shared" si="259"/>
        <v>14500886.899999999</v>
      </c>
      <c r="O347" s="10">
        <f t="shared" si="260"/>
        <v>11959260.299999997</v>
      </c>
      <c r="P347" s="10">
        <f>P356+P360+P348+P352</f>
        <v>0</v>
      </c>
      <c r="Q347" s="26"/>
      <c r="R347" s="27"/>
    </row>
    <row r="348" spans="1:18" ht="31.2" x14ac:dyDescent="0.3">
      <c r="A348" s="24" t="s">
        <v>276</v>
      </c>
      <c r="B348" s="24" t="s">
        <v>143</v>
      </c>
      <c r="C348" s="24" t="s">
        <v>301</v>
      </c>
      <c r="D348" s="24" t="s">
        <v>303</v>
      </c>
      <c r="E348" s="24"/>
      <c r="F348" s="25" t="s">
        <v>304</v>
      </c>
      <c r="G348" s="10">
        <f t="shared" ref="G348:G358" si="308">G349</f>
        <v>36729.1</v>
      </c>
      <c r="H348" s="10">
        <f t="shared" ref="H348:H358" si="309">H349</f>
        <v>44406.6</v>
      </c>
      <c r="I348" s="10">
        <f t="shared" ref="I348:I358" si="310">I349</f>
        <v>44406.6</v>
      </c>
      <c r="J348" s="10">
        <f t="shared" ref="J348:J358" si="311">J349</f>
        <v>0</v>
      </c>
      <c r="K348" s="10">
        <f t="shared" ref="K348:K358" si="312">K349</f>
        <v>0</v>
      </c>
      <c r="L348" s="10">
        <f t="shared" ref="L348:L358" si="313">L349</f>
        <v>0</v>
      </c>
      <c r="M348" s="10">
        <f t="shared" si="258"/>
        <v>36729.1</v>
      </c>
      <c r="N348" s="10">
        <f t="shared" si="259"/>
        <v>44406.6</v>
      </c>
      <c r="O348" s="10">
        <f t="shared" si="260"/>
        <v>44406.6</v>
      </c>
      <c r="P348" s="10">
        <f t="shared" ref="P348:P358" si="314">P349</f>
        <v>0</v>
      </c>
      <c r="Q348" s="26"/>
      <c r="R348" s="27"/>
    </row>
    <row r="349" spans="1:18" ht="31.2" x14ac:dyDescent="0.3">
      <c r="A349" s="24" t="s">
        <v>276</v>
      </c>
      <c r="B349" s="24" t="s">
        <v>143</v>
      </c>
      <c r="C349" s="24" t="s">
        <v>301</v>
      </c>
      <c r="D349" s="24" t="s">
        <v>305</v>
      </c>
      <c r="E349" s="24"/>
      <c r="F349" s="25" t="s">
        <v>306</v>
      </c>
      <c r="G349" s="10">
        <f t="shared" si="308"/>
        <v>36729.1</v>
      </c>
      <c r="H349" s="10">
        <f t="shared" si="309"/>
        <v>44406.6</v>
      </c>
      <c r="I349" s="10">
        <f t="shared" si="310"/>
        <v>44406.6</v>
      </c>
      <c r="J349" s="10">
        <f t="shared" si="311"/>
        <v>0</v>
      </c>
      <c r="K349" s="10">
        <f t="shared" si="312"/>
        <v>0</v>
      </c>
      <c r="L349" s="10">
        <f t="shared" si="313"/>
        <v>0</v>
      </c>
      <c r="M349" s="10">
        <f t="shared" si="258"/>
        <v>36729.1</v>
      </c>
      <c r="N349" s="10">
        <f t="shared" si="259"/>
        <v>44406.6</v>
      </c>
      <c r="O349" s="10">
        <f t="shared" si="260"/>
        <v>44406.6</v>
      </c>
      <c r="P349" s="10">
        <f t="shared" si="314"/>
        <v>0</v>
      </c>
      <c r="Q349" s="26"/>
      <c r="R349" s="27"/>
    </row>
    <row r="350" spans="1:18" ht="62.4" x14ac:dyDescent="0.3">
      <c r="A350" s="24" t="s">
        <v>276</v>
      </c>
      <c r="B350" s="24" t="s">
        <v>143</v>
      </c>
      <c r="C350" s="24" t="s">
        <v>301</v>
      </c>
      <c r="D350" s="24" t="s">
        <v>307</v>
      </c>
      <c r="E350" s="24"/>
      <c r="F350" s="25" t="s">
        <v>308</v>
      </c>
      <c r="G350" s="10">
        <f t="shared" si="308"/>
        <v>36729.1</v>
      </c>
      <c r="H350" s="10">
        <f t="shared" si="309"/>
        <v>44406.6</v>
      </c>
      <c r="I350" s="10">
        <f t="shared" si="310"/>
        <v>44406.6</v>
      </c>
      <c r="J350" s="10">
        <f t="shared" si="311"/>
        <v>0</v>
      </c>
      <c r="K350" s="10">
        <f t="shared" si="312"/>
        <v>0</v>
      </c>
      <c r="L350" s="10">
        <f t="shared" si="313"/>
        <v>0</v>
      </c>
      <c r="M350" s="10">
        <f t="shared" si="258"/>
        <v>36729.1</v>
      </c>
      <c r="N350" s="10">
        <f t="shared" si="259"/>
        <v>44406.6</v>
      </c>
      <c r="O350" s="10">
        <f t="shared" si="260"/>
        <v>44406.6</v>
      </c>
      <c r="P350" s="10">
        <f t="shared" si="314"/>
        <v>0</v>
      </c>
      <c r="Q350" s="26"/>
      <c r="R350" s="27"/>
    </row>
    <row r="351" spans="1:18" ht="31.2" x14ac:dyDescent="0.3">
      <c r="A351" s="24" t="s">
        <v>276</v>
      </c>
      <c r="B351" s="24" t="s">
        <v>143</v>
      </c>
      <c r="C351" s="24" t="s">
        <v>301</v>
      </c>
      <c r="D351" s="24" t="s">
        <v>307</v>
      </c>
      <c r="E351" s="24" t="s">
        <v>114</v>
      </c>
      <c r="F351" s="25" t="s">
        <v>115</v>
      </c>
      <c r="G351" s="10">
        <v>36729.1</v>
      </c>
      <c r="H351" s="10">
        <v>44406.6</v>
      </c>
      <c r="I351" s="10">
        <v>44406.6</v>
      </c>
      <c r="J351" s="10"/>
      <c r="K351" s="10"/>
      <c r="L351" s="10"/>
      <c r="M351" s="10">
        <f t="shared" si="258"/>
        <v>36729.1</v>
      </c>
      <c r="N351" s="10">
        <f t="shared" si="259"/>
        <v>44406.6</v>
      </c>
      <c r="O351" s="10">
        <f t="shared" si="260"/>
        <v>44406.6</v>
      </c>
      <c r="P351" s="10"/>
      <c r="Q351" s="26"/>
      <c r="R351" s="27"/>
    </row>
    <row r="352" spans="1:18" ht="31.2" x14ac:dyDescent="0.3">
      <c r="A352" s="24" t="s">
        <v>276</v>
      </c>
      <c r="B352" s="24" t="s">
        <v>143</v>
      </c>
      <c r="C352" s="24" t="s">
        <v>301</v>
      </c>
      <c r="D352" s="24" t="s">
        <v>309</v>
      </c>
      <c r="E352" s="24"/>
      <c r="F352" s="25" t="s">
        <v>153</v>
      </c>
      <c r="G352" s="10">
        <f t="shared" si="308"/>
        <v>66317.899999999994</v>
      </c>
      <c r="H352" s="10">
        <f t="shared" si="309"/>
        <v>54620.7</v>
      </c>
      <c r="I352" s="10">
        <f t="shared" si="310"/>
        <v>0</v>
      </c>
      <c r="J352" s="10">
        <f t="shared" si="311"/>
        <v>0</v>
      </c>
      <c r="K352" s="10">
        <f t="shared" si="312"/>
        <v>0</v>
      </c>
      <c r="L352" s="10">
        <f t="shared" si="313"/>
        <v>0</v>
      </c>
      <c r="M352" s="10">
        <f t="shared" si="258"/>
        <v>66317.899999999994</v>
      </c>
      <c r="N352" s="10">
        <f t="shared" si="259"/>
        <v>54620.7</v>
      </c>
      <c r="O352" s="10">
        <f t="shared" si="260"/>
        <v>0</v>
      </c>
      <c r="P352" s="10">
        <f t="shared" si="314"/>
        <v>0</v>
      </c>
      <c r="Q352" s="26"/>
      <c r="R352" s="27"/>
    </row>
    <row r="353" spans="1:18" ht="31.2" x14ac:dyDescent="0.3">
      <c r="A353" s="24" t="s">
        <v>276</v>
      </c>
      <c r="B353" s="24" t="s">
        <v>143</v>
      </c>
      <c r="C353" s="24" t="s">
        <v>301</v>
      </c>
      <c r="D353" s="24" t="s">
        <v>310</v>
      </c>
      <c r="E353" s="24"/>
      <c r="F353" s="25" t="s">
        <v>311</v>
      </c>
      <c r="G353" s="10">
        <f t="shared" si="308"/>
        <v>66317.899999999994</v>
      </c>
      <c r="H353" s="10">
        <f t="shared" si="309"/>
        <v>54620.7</v>
      </c>
      <c r="I353" s="10">
        <f t="shared" si="310"/>
        <v>0</v>
      </c>
      <c r="J353" s="10">
        <f t="shared" si="311"/>
        <v>0</v>
      </c>
      <c r="K353" s="10">
        <f t="shared" si="312"/>
        <v>0</v>
      </c>
      <c r="L353" s="10">
        <f t="shared" si="313"/>
        <v>0</v>
      </c>
      <c r="M353" s="10">
        <f t="shared" si="258"/>
        <v>66317.899999999994</v>
      </c>
      <c r="N353" s="10">
        <f t="shared" si="259"/>
        <v>54620.7</v>
      </c>
      <c r="O353" s="10">
        <f t="shared" si="260"/>
        <v>0</v>
      </c>
      <c r="P353" s="10">
        <f t="shared" si="314"/>
        <v>0</v>
      </c>
      <c r="Q353" s="26"/>
      <c r="R353" s="27"/>
    </row>
    <row r="354" spans="1:18" ht="109.2" x14ac:dyDescent="0.3">
      <c r="A354" s="24" t="s">
        <v>276</v>
      </c>
      <c r="B354" s="24" t="s">
        <v>143</v>
      </c>
      <c r="C354" s="24" t="s">
        <v>301</v>
      </c>
      <c r="D354" s="24" t="s">
        <v>312</v>
      </c>
      <c r="E354" s="24"/>
      <c r="F354" s="25" t="s">
        <v>313</v>
      </c>
      <c r="G354" s="10">
        <f t="shared" si="308"/>
        <v>66317.899999999994</v>
      </c>
      <c r="H354" s="10">
        <f t="shared" si="309"/>
        <v>54620.7</v>
      </c>
      <c r="I354" s="10">
        <f t="shared" si="310"/>
        <v>0</v>
      </c>
      <c r="J354" s="10">
        <f t="shared" si="311"/>
        <v>0</v>
      </c>
      <c r="K354" s="10">
        <f t="shared" si="312"/>
        <v>0</v>
      </c>
      <c r="L354" s="10">
        <f t="shared" si="313"/>
        <v>0</v>
      </c>
      <c r="M354" s="10">
        <f t="shared" si="258"/>
        <v>66317.899999999994</v>
      </c>
      <c r="N354" s="10">
        <f t="shared" si="259"/>
        <v>54620.7</v>
      </c>
      <c r="O354" s="10">
        <f t="shared" si="260"/>
        <v>0</v>
      </c>
      <c r="P354" s="10">
        <f t="shared" si="314"/>
        <v>0</v>
      </c>
      <c r="Q354" s="26"/>
      <c r="R354" s="27"/>
    </row>
    <row r="355" spans="1:18" ht="31.2" x14ac:dyDescent="0.3">
      <c r="A355" s="24" t="s">
        <v>276</v>
      </c>
      <c r="B355" s="24" t="s">
        <v>143</v>
      </c>
      <c r="C355" s="24" t="s">
        <v>301</v>
      </c>
      <c r="D355" s="24" t="s">
        <v>312</v>
      </c>
      <c r="E355" s="24" t="s">
        <v>65</v>
      </c>
      <c r="F355" s="25" t="s">
        <v>66</v>
      </c>
      <c r="G355" s="10">
        <v>66317.899999999994</v>
      </c>
      <c r="H355" s="10">
        <v>54620.7</v>
      </c>
      <c r="I355" s="10">
        <v>0</v>
      </c>
      <c r="J355" s="10"/>
      <c r="K355" s="10"/>
      <c r="L355" s="10"/>
      <c r="M355" s="10">
        <f t="shared" si="258"/>
        <v>66317.899999999994</v>
      </c>
      <c r="N355" s="10">
        <f t="shared" si="259"/>
        <v>54620.7</v>
      </c>
      <c r="O355" s="10">
        <f t="shared" si="260"/>
        <v>0</v>
      </c>
      <c r="P355" s="10"/>
      <c r="Q355" s="26"/>
      <c r="R355" s="27"/>
    </row>
    <row r="356" spans="1:18" x14ac:dyDescent="0.3">
      <c r="A356" s="24" t="s">
        <v>276</v>
      </c>
      <c r="B356" s="24" t="s">
        <v>143</v>
      </c>
      <c r="C356" s="24" t="s">
        <v>301</v>
      </c>
      <c r="D356" s="24" t="s">
        <v>314</v>
      </c>
      <c r="E356" s="24"/>
      <c r="F356" s="25" t="s">
        <v>60</v>
      </c>
      <c r="G356" s="10">
        <f t="shared" si="308"/>
        <v>1410.5</v>
      </c>
      <c r="H356" s="10">
        <f t="shared" si="309"/>
        <v>0</v>
      </c>
      <c r="I356" s="10">
        <f t="shared" si="310"/>
        <v>0</v>
      </c>
      <c r="J356" s="10">
        <f t="shared" si="311"/>
        <v>0</v>
      </c>
      <c r="K356" s="10">
        <f t="shared" si="312"/>
        <v>0</v>
      </c>
      <c r="L356" s="10">
        <f t="shared" si="313"/>
        <v>0</v>
      </c>
      <c r="M356" s="10">
        <f t="shared" ref="M356:M419" si="315">G356+J356</f>
        <v>1410.5</v>
      </c>
      <c r="N356" s="10">
        <f t="shared" ref="N356:N419" si="316">H356+K356</f>
        <v>0</v>
      </c>
      <c r="O356" s="10">
        <f t="shared" ref="O356:O419" si="317">I356+L356</f>
        <v>0</v>
      </c>
      <c r="P356" s="10">
        <f t="shared" si="314"/>
        <v>0</v>
      </c>
      <c r="Q356" s="26"/>
      <c r="R356" s="27"/>
    </row>
    <row r="357" spans="1:18" ht="46.8" x14ac:dyDescent="0.3">
      <c r="A357" s="24" t="s">
        <v>276</v>
      </c>
      <c r="B357" s="24" t="s">
        <v>143</v>
      </c>
      <c r="C357" s="24" t="s">
        <v>301</v>
      </c>
      <c r="D357" s="24" t="s">
        <v>315</v>
      </c>
      <c r="E357" s="24"/>
      <c r="F357" s="25" t="s">
        <v>316</v>
      </c>
      <c r="G357" s="10">
        <f t="shared" si="308"/>
        <v>1410.5</v>
      </c>
      <c r="H357" s="10">
        <f t="shared" si="309"/>
        <v>0</v>
      </c>
      <c r="I357" s="10">
        <f t="shared" si="310"/>
        <v>0</v>
      </c>
      <c r="J357" s="10">
        <f t="shared" si="311"/>
        <v>0</v>
      </c>
      <c r="K357" s="10">
        <f t="shared" si="312"/>
        <v>0</v>
      </c>
      <c r="L357" s="10">
        <f t="shared" si="313"/>
        <v>0</v>
      </c>
      <c r="M357" s="10">
        <f t="shared" si="315"/>
        <v>1410.5</v>
      </c>
      <c r="N357" s="10">
        <f t="shared" si="316"/>
        <v>0</v>
      </c>
      <c r="O357" s="10">
        <f t="shared" si="317"/>
        <v>0</v>
      </c>
      <c r="P357" s="10">
        <f t="shared" si="314"/>
        <v>0</v>
      </c>
      <c r="Q357" s="26"/>
      <c r="R357" s="27"/>
    </row>
    <row r="358" spans="1:18" ht="31.2" x14ac:dyDescent="0.3">
      <c r="A358" s="24" t="s">
        <v>276</v>
      </c>
      <c r="B358" s="24" t="s">
        <v>143</v>
      </c>
      <c r="C358" s="24" t="s">
        <v>301</v>
      </c>
      <c r="D358" s="24" t="s">
        <v>317</v>
      </c>
      <c r="E358" s="24"/>
      <c r="F358" s="25" t="s">
        <v>318</v>
      </c>
      <c r="G358" s="10">
        <f t="shared" si="308"/>
        <v>1410.5</v>
      </c>
      <c r="H358" s="10">
        <f t="shared" si="309"/>
        <v>0</v>
      </c>
      <c r="I358" s="10">
        <f t="shared" si="310"/>
        <v>0</v>
      </c>
      <c r="J358" s="10">
        <f t="shared" si="311"/>
        <v>0</v>
      </c>
      <c r="K358" s="10">
        <f t="shared" si="312"/>
        <v>0</v>
      </c>
      <c r="L358" s="10">
        <f t="shared" si="313"/>
        <v>0</v>
      </c>
      <c r="M358" s="10">
        <f t="shared" si="315"/>
        <v>1410.5</v>
      </c>
      <c r="N358" s="10">
        <f t="shared" si="316"/>
        <v>0</v>
      </c>
      <c r="O358" s="10">
        <f t="shared" si="317"/>
        <v>0</v>
      </c>
      <c r="P358" s="10">
        <f t="shared" si="314"/>
        <v>0</v>
      </c>
      <c r="Q358" s="26"/>
      <c r="R358" s="27"/>
    </row>
    <row r="359" spans="1:18" ht="31.2" x14ac:dyDescent="0.3">
      <c r="A359" s="24" t="s">
        <v>276</v>
      </c>
      <c r="B359" s="24" t="s">
        <v>143</v>
      </c>
      <c r="C359" s="24" t="s">
        <v>301</v>
      </c>
      <c r="D359" s="24" t="s">
        <v>317</v>
      </c>
      <c r="E359" s="24" t="s">
        <v>65</v>
      </c>
      <c r="F359" s="25" t="s">
        <v>66</v>
      </c>
      <c r="G359" s="10">
        <v>1410.5</v>
      </c>
      <c r="H359" s="10">
        <v>0</v>
      </c>
      <c r="I359" s="10">
        <v>0</v>
      </c>
      <c r="J359" s="10"/>
      <c r="K359" s="10"/>
      <c r="L359" s="10"/>
      <c r="M359" s="10">
        <f t="shared" si="315"/>
        <v>1410.5</v>
      </c>
      <c r="N359" s="10">
        <f t="shared" si="316"/>
        <v>0</v>
      </c>
      <c r="O359" s="10">
        <f t="shared" si="317"/>
        <v>0</v>
      </c>
      <c r="P359" s="10"/>
      <c r="Q359" s="26"/>
      <c r="R359" s="27"/>
    </row>
    <row r="360" spans="1:18" x14ac:dyDescent="0.3">
      <c r="A360" s="24" t="s">
        <v>276</v>
      </c>
      <c r="B360" s="24" t="s">
        <v>143</v>
      </c>
      <c r="C360" s="24" t="s">
        <v>301</v>
      </c>
      <c r="D360" s="24" t="s">
        <v>281</v>
      </c>
      <c r="E360" s="24"/>
      <c r="F360" s="25" t="s">
        <v>27</v>
      </c>
      <c r="G360" s="10">
        <f t="shared" ref="G360:L360" si="318">G361+G374+G377+G382</f>
        <v>11797268.399999999</v>
      </c>
      <c r="H360" s="10">
        <f t="shared" si="318"/>
        <v>14410251.5</v>
      </c>
      <c r="I360" s="10">
        <f t="shared" si="318"/>
        <v>11923245.599999998</v>
      </c>
      <c r="J360" s="10">
        <f t="shared" si="318"/>
        <v>-8391.9</v>
      </c>
      <c r="K360" s="10">
        <f t="shared" si="318"/>
        <v>-8391.9</v>
      </c>
      <c r="L360" s="10">
        <f t="shared" si="318"/>
        <v>-8391.9</v>
      </c>
      <c r="M360" s="10">
        <f t="shared" si="315"/>
        <v>11788876.499999998</v>
      </c>
      <c r="N360" s="10">
        <f t="shared" si="316"/>
        <v>14401859.6</v>
      </c>
      <c r="O360" s="10">
        <f t="shared" si="317"/>
        <v>11914853.699999997</v>
      </c>
      <c r="P360" s="10">
        <f>P361+P374+P377+P382</f>
        <v>0</v>
      </c>
      <c r="Q360" s="26"/>
      <c r="R360" s="27"/>
    </row>
    <row r="361" spans="1:18" ht="46.8" x14ac:dyDescent="0.3">
      <c r="A361" s="24" t="s">
        <v>276</v>
      </c>
      <c r="B361" s="24" t="s">
        <v>143</v>
      </c>
      <c r="C361" s="24" t="s">
        <v>301</v>
      </c>
      <c r="D361" s="24" t="s">
        <v>282</v>
      </c>
      <c r="E361" s="24"/>
      <c r="F361" s="25" t="s">
        <v>283</v>
      </c>
      <c r="G361" s="10">
        <f t="shared" ref="G361:L361" si="319">G362+G364+G372+G366+G368+G370</f>
        <v>10708502.099999998</v>
      </c>
      <c r="H361" s="10">
        <f t="shared" si="319"/>
        <v>10768017</v>
      </c>
      <c r="I361" s="10">
        <f t="shared" si="319"/>
        <v>10737271.499999998</v>
      </c>
      <c r="J361" s="10">
        <f t="shared" si="319"/>
        <v>-8391.9</v>
      </c>
      <c r="K361" s="10">
        <f t="shared" si="319"/>
        <v>-8391.9</v>
      </c>
      <c r="L361" s="10">
        <f t="shared" si="319"/>
        <v>-8391.9</v>
      </c>
      <c r="M361" s="10">
        <f t="shared" si="315"/>
        <v>10700110.199999997</v>
      </c>
      <c r="N361" s="10">
        <f t="shared" si="316"/>
        <v>10759625.1</v>
      </c>
      <c r="O361" s="10">
        <f t="shared" si="317"/>
        <v>10728879.599999998</v>
      </c>
      <c r="P361" s="10">
        <f>P362+P364+P372+P366+P368+P370</f>
        <v>0</v>
      </c>
      <c r="Q361" s="26"/>
      <c r="R361" s="27"/>
    </row>
    <row r="362" spans="1:18" ht="46.8" x14ac:dyDescent="0.3">
      <c r="A362" s="24" t="s">
        <v>276</v>
      </c>
      <c r="B362" s="24" t="s">
        <v>143</v>
      </c>
      <c r="C362" s="24" t="s">
        <v>301</v>
      </c>
      <c r="D362" s="24" t="s">
        <v>284</v>
      </c>
      <c r="E362" s="24"/>
      <c r="F362" s="25" t="s">
        <v>47</v>
      </c>
      <c r="G362" s="10">
        <f t="shared" ref="G362:L362" si="320">G363</f>
        <v>1424791.6</v>
      </c>
      <c r="H362" s="10">
        <f t="shared" si="320"/>
        <v>1417082.0000000002</v>
      </c>
      <c r="I362" s="10">
        <f t="shared" si="320"/>
        <v>1409990.7000000002</v>
      </c>
      <c r="J362" s="10">
        <f t="shared" si="320"/>
        <v>-8391.9</v>
      </c>
      <c r="K362" s="10">
        <f t="shared" si="320"/>
        <v>-8391.9</v>
      </c>
      <c r="L362" s="10">
        <f t="shared" si="320"/>
        <v>-8391.9</v>
      </c>
      <c r="M362" s="10">
        <f t="shared" si="315"/>
        <v>1416399.7000000002</v>
      </c>
      <c r="N362" s="10">
        <f t="shared" si="316"/>
        <v>1408690.1000000003</v>
      </c>
      <c r="O362" s="10">
        <f t="shared" si="317"/>
        <v>1401598.8000000003</v>
      </c>
      <c r="P362" s="10">
        <f>P363</f>
        <v>0</v>
      </c>
      <c r="Q362" s="26"/>
      <c r="R362" s="27"/>
    </row>
    <row r="363" spans="1:18" ht="31.2" x14ac:dyDescent="0.3">
      <c r="A363" s="24" t="s">
        <v>276</v>
      </c>
      <c r="B363" s="24" t="s">
        <v>143</v>
      </c>
      <c r="C363" s="24" t="s">
        <v>301</v>
      </c>
      <c r="D363" s="24" t="s">
        <v>284</v>
      </c>
      <c r="E363" s="24" t="s">
        <v>114</v>
      </c>
      <c r="F363" s="25" t="s">
        <v>115</v>
      </c>
      <c r="G363" s="10">
        <v>1424791.6</v>
      </c>
      <c r="H363" s="10">
        <v>1417082.0000000002</v>
      </c>
      <c r="I363" s="10">
        <v>1409990.7000000002</v>
      </c>
      <c r="J363" s="10">
        <v>-8391.9</v>
      </c>
      <c r="K363" s="10">
        <v>-8391.9</v>
      </c>
      <c r="L363" s="10">
        <v>-8391.9</v>
      </c>
      <c r="M363" s="10">
        <f t="shared" si="315"/>
        <v>1416399.7000000002</v>
      </c>
      <c r="N363" s="10">
        <f t="shared" si="316"/>
        <v>1408690.1000000003</v>
      </c>
      <c r="O363" s="10">
        <f t="shared" si="317"/>
        <v>1401598.8000000003</v>
      </c>
      <c r="P363" s="10"/>
      <c r="Q363" s="26"/>
      <c r="R363" s="27">
        <v>62</v>
      </c>
    </row>
    <row r="364" spans="1:18" ht="31.2" x14ac:dyDescent="0.3">
      <c r="A364" s="24" t="s">
        <v>276</v>
      </c>
      <c r="B364" s="24" t="s">
        <v>143</v>
      </c>
      <c r="C364" s="24" t="s">
        <v>301</v>
      </c>
      <c r="D364" s="24" t="s">
        <v>319</v>
      </c>
      <c r="E364" s="24"/>
      <c r="F364" s="25" t="s">
        <v>320</v>
      </c>
      <c r="G364" s="10">
        <f t="shared" ref="G364:L364" si="321">G365</f>
        <v>9956.2999999999993</v>
      </c>
      <c r="H364" s="10">
        <f t="shared" si="321"/>
        <v>8926.4</v>
      </c>
      <c r="I364" s="10">
        <f t="shared" si="321"/>
        <v>8926.4</v>
      </c>
      <c r="J364" s="10">
        <f t="shared" si="321"/>
        <v>0</v>
      </c>
      <c r="K364" s="10">
        <f t="shared" si="321"/>
        <v>0</v>
      </c>
      <c r="L364" s="10">
        <f t="shared" si="321"/>
        <v>0</v>
      </c>
      <c r="M364" s="10">
        <f t="shared" si="315"/>
        <v>9956.2999999999993</v>
      </c>
      <c r="N364" s="10">
        <f t="shared" si="316"/>
        <v>8926.4</v>
      </c>
      <c r="O364" s="10">
        <f t="shared" si="317"/>
        <v>8926.4</v>
      </c>
      <c r="P364" s="10">
        <f>P365</f>
        <v>0</v>
      </c>
      <c r="Q364" s="26"/>
      <c r="R364" s="27"/>
    </row>
    <row r="365" spans="1:18" ht="31.2" x14ac:dyDescent="0.3">
      <c r="A365" s="24" t="s">
        <v>276</v>
      </c>
      <c r="B365" s="24" t="s">
        <v>143</v>
      </c>
      <c r="C365" s="24" t="s">
        <v>301</v>
      </c>
      <c r="D365" s="24" t="s">
        <v>319</v>
      </c>
      <c r="E365" s="24" t="s">
        <v>114</v>
      </c>
      <c r="F365" s="25" t="s">
        <v>115</v>
      </c>
      <c r="G365" s="10">
        <v>9956.2999999999993</v>
      </c>
      <c r="H365" s="10">
        <v>8926.4</v>
      </c>
      <c r="I365" s="10">
        <v>8926.4</v>
      </c>
      <c r="J365" s="10"/>
      <c r="K365" s="10"/>
      <c r="L365" s="10"/>
      <c r="M365" s="10">
        <f t="shared" si="315"/>
        <v>9956.2999999999993</v>
      </c>
      <c r="N365" s="10">
        <f t="shared" si="316"/>
        <v>8926.4</v>
      </c>
      <c r="O365" s="10">
        <f t="shared" si="317"/>
        <v>8926.4</v>
      </c>
      <c r="P365" s="10"/>
      <c r="Q365" s="26"/>
      <c r="R365" s="27"/>
    </row>
    <row r="366" spans="1:18" ht="31.2" x14ac:dyDescent="0.3">
      <c r="A366" s="24" t="s">
        <v>276</v>
      </c>
      <c r="B366" s="24" t="s">
        <v>143</v>
      </c>
      <c r="C366" s="24" t="s">
        <v>301</v>
      </c>
      <c r="D366" s="24" t="s">
        <v>285</v>
      </c>
      <c r="E366" s="24"/>
      <c r="F366" s="25" t="s">
        <v>286</v>
      </c>
      <c r="G366" s="10">
        <f t="shared" ref="G366:L366" si="322">G367</f>
        <v>7687922.6999999993</v>
      </c>
      <c r="H366" s="10">
        <f t="shared" si="322"/>
        <v>7802292.1999999993</v>
      </c>
      <c r="I366" s="10">
        <f t="shared" si="322"/>
        <v>7830572.3999999994</v>
      </c>
      <c r="J366" s="10">
        <f t="shared" si="322"/>
        <v>0</v>
      </c>
      <c r="K366" s="10">
        <f t="shared" si="322"/>
        <v>0</v>
      </c>
      <c r="L366" s="10">
        <f t="shared" si="322"/>
        <v>0</v>
      </c>
      <c r="M366" s="10">
        <f t="shared" si="315"/>
        <v>7687922.6999999993</v>
      </c>
      <c r="N366" s="10">
        <f t="shared" si="316"/>
        <v>7802292.1999999993</v>
      </c>
      <c r="O366" s="10">
        <f t="shared" si="317"/>
        <v>7830572.3999999994</v>
      </c>
      <c r="P366" s="10">
        <f>P367</f>
        <v>0</v>
      </c>
      <c r="Q366" s="26"/>
      <c r="R366" s="27"/>
    </row>
    <row r="367" spans="1:18" ht="31.2" x14ac:dyDescent="0.3">
      <c r="A367" s="24" t="s">
        <v>276</v>
      </c>
      <c r="B367" s="24" t="s">
        <v>143</v>
      </c>
      <c r="C367" s="24" t="s">
        <v>301</v>
      </c>
      <c r="D367" s="24" t="s">
        <v>285</v>
      </c>
      <c r="E367" s="24" t="s">
        <v>114</v>
      </c>
      <c r="F367" s="25" t="s">
        <v>115</v>
      </c>
      <c r="G367" s="10">
        <v>7687922.6999999993</v>
      </c>
      <c r="H367" s="10">
        <v>7802292.1999999993</v>
      </c>
      <c r="I367" s="10">
        <v>7830572.3999999994</v>
      </c>
      <c r="J367" s="10"/>
      <c r="K367" s="10"/>
      <c r="L367" s="10"/>
      <c r="M367" s="10">
        <f t="shared" si="315"/>
        <v>7687922.6999999993</v>
      </c>
      <c r="N367" s="10">
        <f t="shared" si="316"/>
        <v>7802292.1999999993</v>
      </c>
      <c r="O367" s="10">
        <f t="shared" si="317"/>
        <v>7830572.3999999994</v>
      </c>
      <c r="P367" s="10"/>
      <c r="Q367" s="26"/>
      <c r="R367" s="27"/>
    </row>
    <row r="368" spans="1:18" ht="124.8" x14ac:dyDescent="0.3">
      <c r="A368" s="24" t="s">
        <v>276</v>
      </c>
      <c r="B368" s="24" t="s">
        <v>143</v>
      </c>
      <c r="C368" s="24" t="s">
        <v>301</v>
      </c>
      <c r="D368" s="24" t="s">
        <v>321</v>
      </c>
      <c r="E368" s="24"/>
      <c r="F368" s="25" t="s">
        <v>322</v>
      </c>
      <c r="G368" s="10">
        <f t="shared" ref="G368:L368" si="323">G369</f>
        <v>477399.10000000003</v>
      </c>
      <c r="H368" s="10">
        <f t="shared" si="323"/>
        <v>477399.10000000003</v>
      </c>
      <c r="I368" s="10">
        <f t="shared" si="323"/>
        <v>477399.10000000003</v>
      </c>
      <c r="J368" s="10">
        <f t="shared" si="323"/>
        <v>0</v>
      </c>
      <c r="K368" s="10">
        <f t="shared" si="323"/>
        <v>0</v>
      </c>
      <c r="L368" s="10">
        <f t="shared" si="323"/>
        <v>0</v>
      </c>
      <c r="M368" s="10">
        <f t="shared" si="315"/>
        <v>477399.10000000003</v>
      </c>
      <c r="N368" s="10">
        <f t="shared" si="316"/>
        <v>477399.10000000003</v>
      </c>
      <c r="O368" s="10">
        <f t="shared" si="317"/>
        <v>477399.10000000003</v>
      </c>
      <c r="P368" s="10">
        <f>P369</f>
        <v>0</v>
      </c>
      <c r="Q368" s="26"/>
      <c r="R368" s="27"/>
    </row>
    <row r="369" spans="1:18" ht="31.2" x14ac:dyDescent="0.3">
      <c r="A369" s="24" t="s">
        <v>276</v>
      </c>
      <c r="B369" s="24" t="s">
        <v>143</v>
      </c>
      <c r="C369" s="24" t="s">
        <v>301</v>
      </c>
      <c r="D369" s="24" t="s">
        <v>321</v>
      </c>
      <c r="E369" s="24" t="s">
        <v>114</v>
      </c>
      <c r="F369" s="25" t="s">
        <v>115</v>
      </c>
      <c r="G369" s="10">
        <v>477399.10000000003</v>
      </c>
      <c r="H369" s="10">
        <v>477399.10000000003</v>
      </c>
      <c r="I369" s="10">
        <v>477399.10000000003</v>
      </c>
      <c r="J369" s="10"/>
      <c r="K369" s="10"/>
      <c r="L369" s="10"/>
      <c r="M369" s="10">
        <f t="shared" si="315"/>
        <v>477399.10000000003</v>
      </c>
      <c r="N369" s="10">
        <f t="shared" si="316"/>
        <v>477399.10000000003</v>
      </c>
      <c r="O369" s="10">
        <f t="shared" si="317"/>
        <v>477399.10000000003</v>
      </c>
      <c r="P369" s="10"/>
      <c r="Q369" s="26"/>
      <c r="R369" s="27"/>
    </row>
    <row r="370" spans="1:18" ht="62.4" x14ac:dyDescent="0.3">
      <c r="A370" s="24" t="s">
        <v>276</v>
      </c>
      <c r="B370" s="24" t="s">
        <v>143</v>
      </c>
      <c r="C370" s="24" t="s">
        <v>301</v>
      </c>
      <c r="D370" s="24" t="s">
        <v>323</v>
      </c>
      <c r="E370" s="24"/>
      <c r="F370" s="25" t="s">
        <v>324</v>
      </c>
      <c r="G370" s="10">
        <f t="shared" ref="G370:L370" si="324">G371</f>
        <v>1024623.2000000001</v>
      </c>
      <c r="H370" s="10">
        <f t="shared" si="324"/>
        <v>976741.8</v>
      </c>
      <c r="I370" s="10">
        <f t="shared" si="324"/>
        <v>923809</v>
      </c>
      <c r="J370" s="10">
        <f t="shared" si="324"/>
        <v>0</v>
      </c>
      <c r="K370" s="10">
        <f t="shared" si="324"/>
        <v>0</v>
      </c>
      <c r="L370" s="10">
        <f t="shared" si="324"/>
        <v>0</v>
      </c>
      <c r="M370" s="10">
        <f t="shared" si="315"/>
        <v>1024623.2000000001</v>
      </c>
      <c r="N370" s="10">
        <f t="shared" si="316"/>
        <v>976741.8</v>
      </c>
      <c r="O370" s="10">
        <f t="shared" si="317"/>
        <v>923809</v>
      </c>
      <c r="P370" s="10">
        <f>P371</f>
        <v>0</v>
      </c>
      <c r="Q370" s="26"/>
      <c r="R370" s="27"/>
    </row>
    <row r="371" spans="1:18" ht="31.2" x14ac:dyDescent="0.3">
      <c r="A371" s="24" t="s">
        <v>276</v>
      </c>
      <c r="B371" s="24" t="s">
        <v>143</v>
      </c>
      <c r="C371" s="24" t="s">
        <v>301</v>
      </c>
      <c r="D371" s="24" t="s">
        <v>323</v>
      </c>
      <c r="E371" s="24" t="s">
        <v>114</v>
      </c>
      <c r="F371" s="25" t="s">
        <v>115</v>
      </c>
      <c r="G371" s="10">
        <v>1024623.2000000001</v>
      </c>
      <c r="H371" s="10">
        <v>976741.8</v>
      </c>
      <c r="I371" s="10">
        <v>923809</v>
      </c>
      <c r="J371" s="10"/>
      <c r="K371" s="10"/>
      <c r="L371" s="10"/>
      <c r="M371" s="10">
        <f t="shared" si="315"/>
        <v>1024623.2000000001</v>
      </c>
      <c r="N371" s="10">
        <f t="shared" si="316"/>
        <v>976741.8</v>
      </c>
      <c r="O371" s="10">
        <f t="shared" si="317"/>
        <v>923809</v>
      </c>
      <c r="P371" s="10"/>
      <c r="Q371" s="26"/>
      <c r="R371" s="27"/>
    </row>
    <row r="372" spans="1:18" ht="187.2" x14ac:dyDescent="0.3">
      <c r="A372" s="24" t="s">
        <v>276</v>
      </c>
      <c r="B372" s="24" t="s">
        <v>143</v>
      </c>
      <c r="C372" s="24" t="s">
        <v>301</v>
      </c>
      <c r="D372" s="24" t="s">
        <v>287</v>
      </c>
      <c r="E372" s="24"/>
      <c r="F372" s="25" t="s">
        <v>288</v>
      </c>
      <c r="G372" s="10">
        <f t="shared" ref="G372:L372" si="325">G373</f>
        <v>83809.2</v>
      </c>
      <c r="H372" s="10">
        <f t="shared" si="325"/>
        <v>85575.5</v>
      </c>
      <c r="I372" s="10">
        <f t="shared" si="325"/>
        <v>86573.9</v>
      </c>
      <c r="J372" s="10">
        <f t="shared" si="325"/>
        <v>0</v>
      </c>
      <c r="K372" s="10">
        <f t="shared" si="325"/>
        <v>0</v>
      </c>
      <c r="L372" s="10">
        <f t="shared" si="325"/>
        <v>0</v>
      </c>
      <c r="M372" s="10">
        <f t="shared" si="315"/>
        <v>83809.2</v>
      </c>
      <c r="N372" s="10">
        <f t="shared" si="316"/>
        <v>85575.5</v>
      </c>
      <c r="O372" s="10">
        <f t="shared" si="317"/>
        <v>86573.9</v>
      </c>
      <c r="P372" s="10">
        <f>P373</f>
        <v>0</v>
      </c>
      <c r="Q372" s="26"/>
      <c r="R372" s="27"/>
    </row>
    <row r="373" spans="1:18" ht="31.2" x14ac:dyDescent="0.3">
      <c r="A373" s="24" t="s">
        <v>276</v>
      </c>
      <c r="B373" s="24" t="s">
        <v>143</v>
      </c>
      <c r="C373" s="24" t="s">
        <v>301</v>
      </c>
      <c r="D373" s="24" t="s">
        <v>287</v>
      </c>
      <c r="E373" s="24" t="s">
        <v>114</v>
      </c>
      <c r="F373" s="25" t="s">
        <v>115</v>
      </c>
      <c r="G373" s="10">
        <f>6285.7+77523.5</f>
        <v>83809.2</v>
      </c>
      <c r="H373" s="10">
        <f>6285.7+79289.8</f>
        <v>85575.5</v>
      </c>
      <c r="I373" s="10">
        <f>6285.7+80288.2</f>
        <v>86573.9</v>
      </c>
      <c r="J373" s="10"/>
      <c r="K373" s="10"/>
      <c r="L373" s="10"/>
      <c r="M373" s="10">
        <f t="shared" si="315"/>
        <v>83809.2</v>
      </c>
      <c r="N373" s="10">
        <f t="shared" si="316"/>
        <v>85575.5</v>
      </c>
      <c r="O373" s="10">
        <f t="shared" si="317"/>
        <v>86573.9</v>
      </c>
      <c r="P373" s="10"/>
      <c r="Q373" s="26"/>
      <c r="R373" s="27"/>
    </row>
    <row r="374" spans="1:18" ht="46.8" x14ac:dyDescent="0.3">
      <c r="A374" s="24" t="s">
        <v>276</v>
      </c>
      <c r="B374" s="24" t="s">
        <v>143</v>
      </c>
      <c r="C374" s="24" t="s">
        <v>301</v>
      </c>
      <c r="D374" s="24" t="s">
        <v>325</v>
      </c>
      <c r="E374" s="24"/>
      <c r="F374" s="25" t="s">
        <v>326</v>
      </c>
      <c r="G374" s="10">
        <f t="shared" ref="G374:G375" si="326">G375</f>
        <v>26100</v>
      </c>
      <c r="H374" s="10">
        <f t="shared" ref="H374:H375" si="327">H375</f>
        <v>9200</v>
      </c>
      <c r="I374" s="10">
        <f t="shared" ref="I374:I375" si="328">I375</f>
        <v>0</v>
      </c>
      <c r="J374" s="10">
        <f t="shared" ref="J374:J375" si="329">J375</f>
        <v>0</v>
      </c>
      <c r="K374" s="10">
        <f t="shared" ref="K374:K375" si="330">K375</f>
        <v>0</v>
      </c>
      <c r="L374" s="10">
        <f t="shared" ref="L374:L375" si="331">L375</f>
        <v>0</v>
      </c>
      <c r="M374" s="10">
        <f t="shared" si="315"/>
        <v>26100</v>
      </c>
      <c r="N374" s="10">
        <f t="shared" si="316"/>
        <v>9200</v>
      </c>
      <c r="O374" s="10">
        <f t="shared" si="317"/>
        <v>0</v>
      </c>
      <c r="P374" s="10">
        <f t="shared" ref="P374:P375" si="332">P375</f>
        <v>0</v>
      </c>
      <c r="Q374" s="26"/>
      <c r="R374" s="27"/>
    </row>
    <row r="375" spans="1:18" ht="31.2" x14ac:dyDescent="0.3">
      <c r="A375" s="24" t="s">
        <v>276</v>
      </c>
      <c r="B375" s="24" t="s">
        <v>143</v>
      </c>
      <c r="C375" s="24" t="s">
        <v>301</v>
      </c>
      <c r="D375" s="24" t="s">
        <v>327</v>
      </c>
      <c r="E375" s="24"/>
      <c r="F375" s="25" t="s">
        <v>328</v>
      </c>
      <c r="G375" s="10">
        <f t="shared" si="326"/>
        <v>26100</v>
      </c>
      <c r="H375" s="10">
        <f t="shared" si="327"/>
        <v>9200</v>
      </c>
      <c r="I375" s="10">
        <f t="shared" si="328"/>
        <v>0</v>
      </c>
      <c r="J375" s="10">
        <f t="shared" si="329"/>
        <v>0</v>
      </c>
      <c r="K375" s="10">
        <f t="shared" si="330"/>
        <v>0</v>
      </c>
      <c r="L375" s="10">
        <f t="shared" si="331"/>
        <v>0</v>
      </c>
      <c r="M375" s="10">
        <f t="shared" si="315"/>
        <v>26100</v>
      </c>
      <c r="N375" s="10">
        <f t="shared" si="316"/>
        <v>9200</v>
      </c>
      <c r="O375" s="10">
        <f t="shared" si="317"/>
        <v>0</v>
      </c>
      <c r="P375" s="10">
        <f t="shared" si="332"/>
        <v>0</v>
      </c>
      <c r="Q375" s="26"/>
      <c r="R375" s="27"/>
    </row>
    <row r="376" spans="1:18" ht="31.2" x14ac:dyDescent="0.3">
      <c r="A376" s="24" t="s">
        <v>276</v>
      </c>
      <c r="B376" s="24" t="s">
        <v>143</v>
      </c>
      <c r="C376" s="24" t="s">
        <v>301</v>
      </c>
      <c r="D376" s="24" t="s">
        <v>327</v>
      </c>
      <c r="E376" s="24" t="s">
        <v>114</v>
      </c>
      <c r="F376" s="25" t="s">
        <v>115</v>
      </c>
      <c r="G376" s="10">
        <v>26100</v>
      </c>
      <c r="H376" s="10">
        <v>9200</v>
      </c>
      <c r="I376" s="10">
        <v>0</v>
      </c>
      <c r="J376" s="10"/>
      <c r="K376" s="10"/>
      <c r="L376" s="10"/>
      <c r="M376" s="10">
        <f t="shared" si="315"/>
        <v>26100</v>
      </c>
      <c r="N376" s="10">
        <f t="shared" si="316"/>
        <v>9200</v>
      </c>
      <c r="O376" s="10">
        <f t="shared" si="317"/>
        <v>0</v>
      </c>
      <c r="P376" s="10"/>
      <c r="Q376" s="26"/>
      <c r="R376" s="27"/>
    </row>
    <row r="377" spans="1:18" ht="46.8" x14ac:dyDescent="0.3">
      <c r="A377" s="24" t="s">
        <v>276</v>
      </c>
      <c r="B377" s="24" t="s">
        <v>143</v>
      </c>
      <c r="C377" s="24" t="s">
        <v>301</v>
      </c>
      <c r="D377" s="24" t="s">
        <v>289</v>
      </c>
      <c r="E377" s="24"/>
      <c r="F377" s="25" t="s">
        <v>290</v>
      </c>
      <c r="G377" s="10">
        <f t="shared" ref="G377:L377" si="333">G380+G378</f>
        <v>72379.899999999994</v>
      </c>
      <c r="H377" s="10">
        <f t="shared" si="333"/>
        <v>73131.099999999991</v>
      </c>
      <c r="I377" s="10">
        <f t="shared" si="333"/>
        <v>73131.099999999991</v>
      </c>
      <c r="J377" s="10">
        <f t="shared" si="333"/>
        <v>0</v>
      </c>
      <c r="K377" s="10">
        <f t="shared" si="333"/>
        <v>0</v>
      </c>
      <c r="L377" s="10">
        <f t="shared" si="333"/>
        <v>0</v>
      </c>
      <c r="M377" s="10">
        <f t="shared" si="315"/>
        <v>72379.899999999994</v>
      </c>
      <c r="N377" s="10">
        <f t="shared" si="316"/>
        <v>73131.099999999991</v>
      </c>
      <c r="O377" s="10">
        <f t="shared" si="317"/>
        <v>73131.099999999991</v>
      </c>
      <c r="P377" s="10">
        <f>P380+P378</f>
        <v>0</v>
      </c>
      <c r="Q377" s="26"/>
      <c r="R377" s="27"/>
    </row>
    <row r="378" spans="1:18" ht="31.2" x14ac:dyDescent="0.3">
      <c r="A378" s="24" t="s">
        <v>276</v>
      </c>
      <c r="B378" s="24" t="s">
        <v>143</v>
      </c>
      <c r="C378" s="24" t="s">
        <v>301</v>
      </c>
      <c r="D378" s="24" t="s">
        <v>291</v>
      </c>
      <c r="E378" s="24"/>
      <c r="F378" s="25" t="s">
        <v>286</v>
      </c>
      <c r="G378" s="10">
        <f t="shared" ref="G378:L378" si="334">G379</f>
        <v>67122</v>
      </c>
      <c r="H378" s="10">
        <f t="shared" si="334"/>
        <v>67873.2</v>
      </c>
      <c r="I378" s="10">
        <f t="shared" si="334"/>
        <v>67873.2</v>
      </c>
      <c r="J378" s="10">
        <f t="shared" si="334"/>
        <v>0</v>
      </c>
      <c r="K378" s="10">
        <f t="shared" si="334"/>
        <v>0</v>
      </c>
      <c r="L378" s="10">
        <f t="shared" si="334"/>
        <v>0</v>
      </c>
      <c r="M378" s="10">
        <f t="shared" si="315"/>
        <v>67122</v>
      </c>
      <c r="N378" s="10">
        <f t="shared" si="316"/>
        <v>67873.2</v>
      </c>
      <c r="O378" s="10">
        <f t="shared" si="317"/>
        <v>67873.2</v>
      </c>
      <c r="P378" s="10">
        <f>P379</f>
        <v>0</v>
      </c>
      <c r="Q378" s="26"/>
      <c r="R378" s="27"/>
    </row>
    <row r="379" spans="1:18" ht="31.2" x14ac:dyDescent="0.3">
      <c r="A379" s="24" t="s">
        <v>276</v>
      </c>
      <c r="B379" s="24" t="s">
        <v>143</v>
      </c>
      <c r="C379" s="24" t="s">
        <v>301</v>
      </c>
      <c r="D379" s="24" t="s">
        <v>291</v>
      </c>
      <c r="E379" s="24" t="s">
        <v>114</v>
      </c>
      <c r="F379" s="25" t="s">
        <v>115</v>
      </c>
      <c r="G379" s="10">
        <v>67122</v>
      </c>
      <c r="H379" s="10">
        <v>67873.2</v>
      </c>
      <c r="I379" s="10">
        <v>67873.2</v>
      </c>
      <c r="J379" s="10"/>
      <c r="K379" s="10"/>
      <c r="L379" s="10"/>
      <c r="M379" s="10">
        <f t="shared" si="315"/>
        <v>67122</v>
      </c>
      <c r="N379" s="10">
        <f t="shared" si="316"/>
        <v>67873.2</v>
      </c>
      <c r="O379" s="10">
        <f t="shared" si="317"/>
        <v>67873.2</v>
      </c>
      <c r="P379" s="10"/>
      <c r="Q379" s="26"/>
      <c r="R379" s="27"/>
    </row>
    <row r="380" spans="1:18" ht="78" x14ac:dyDescent="0.3">
      <c r="A380" s="24" t="s">
        <v>276</v>
      </c>
      <c r="B380" s="24" t="s">
        <v>143</v>
      </c>
      <c r="C380" s="24" t="s">
        <v>301</v>
      </c>
      <c r="D380" s="24" t="s">
        <v>329</v>
      </c>
      <c r="E380" s="24"/>
      <c r="F380" s="25" t="s">
        <v>330</v>
      </c>
      <c r="G380" s="10">
        <f t="shared" ref="G380:L380" si="335">G381</f>
        <v>5257.9</v>
      </c>
      <c r="H380" s="10">
        <f t="shared" si="335"/>
        <v>5257.9</v>
      </c>
      <c r="I380" s="10">
        <f t="shared" si="335"/>
        <v>5257.9</v>
      </c>
      <c r="J380" s="10">
        <f t="shared" si="335"/>
        <v>0</v>
      </c>
      <c r="K380" s="10">
        <f t="shared" si="335"/>
        <v>0</v>
      </c>
      <c r="L380" s="10">
        <f t="shared" si="335"/>
        <v>0</v>
      </c>
      <c r="M380" s="10">
        <f t="shared" si="315"/>
        <v>5257.9</v>
      </c>
      <c r="N380" s="10">
        <f t="shared" si="316"/>
        <v>5257.9</v>
      </c>
      <c r="O380" s="10">
        <f t="shared" si="317"/>
        <v>5257.9</v>
      </c>
      <c r="P380" s="10">
        <f>P381</f>
        <v>0</v>
      </c>
      <c r="Q380" s="26"/>
      <c r="R380" s="27"/>
    </row>
    <row r="381" spans="1:18" ht="31.2" x14ac:dyDescent="0.3">
      <c r="A381" s="24" t="s">
        <v>276</v>
      </c>
      <c r="B381" s="24" t="s">
        <v>143</v>
      </c>
      <c r="C381" s="24" t="s">
        <v>301</v>
      </c>
      <c r="D381" s="24" t="s">
        <v>329</v>
      </c>
      <c r="E381" s="24" t="s">
        <v>114</v>
      </c>
      <c r="F381" s="25" t="s">
        <v>115</v>
      </c>
      <c r="G381" s="10">
        <v>5257.9</v>
      </c>
      <c r="H381" s="10">
        <v>5257.9</v>
      </c>
      <c r="I381" s="10">
        <v>5257.9</v>
      </c>
      <c r="J381" s="10"/>
      <c r="K381" s="10"/>
      <c r="L381" s="10"/>
      <c r="M381" s="10">
        <f t="shared" si="315"/>
        <v>5257.9</v>
      </c>
      <c r="N381" s="10">
        <f t="shared" si="316"/>
        <v>5257.9</v>
      </c>
      <c r="O381" s="10">
        <f t="shared" si="317"/>
        <v>5257.9</v>
      </c>
      <c r="P381" s="10"/>
      <c r="Q381" s="26"/>
      <c r="R381" s="27"/>
    </row>
    <row r="382" spans="1:18" ht="62.4" x14ac:dyDescent="0.3">
      <c r="A382" s="24" t="s">
        <v>276</v>
      </c>
      <c r="B382" s="24" t="s">
        <v>143</v>
      </c>
      <c r="C382" s="24" t="s">
        <v>301</v>
      </c>
      <c r="D382" s="24" t="s">
        <v>294</v>
      </c>
      <c r="E382" s="24"/>
      <c r="F382" s="25" t="s">
        <v>295</v>
      </c>
      <c r="G382" s="10">
        <f t="shared" ref="G382:L382" si="336">G383+G385+G387+G389+G391+G393</f>
        <v>990286.4</v>
      </c>
      <c r="H382" s="10">
        <f t="shared" si="336"/>
        <v>3559903.4</v>
      </c>
      <c r="I382" s="10">
        <f t="shared" si="336"/>
        <v>1112843</v>
      </c>
      <c r="J382" s="10">
        <f t="shared" si="336"/>
        <v>0</v>
      </c>
      <c r="K382" s="10">
        <f t="shared" si="336"/>
        <v>0</v>
      </c>
      <c r="L382" s="10">
        <f t="shared" si="336"/>
        <v>0</v>
      </c>
      <c r="M382" s="10">
        <f t="shared" si="315"/>
        <v>990286.4</v>
      </c>
      <c r="N382" s="10">
        <f t="shared" si="316"/>
        <v>3559903.4</v>
      </c>
      <c r="O382" s="10">
        <f t="shared" si="317"/>
        <v>1112843</v>
      </c>
      <c r="P382" s="10">
        <f>P383+P385+P387+P389+P391+P393</f>
        <v>0</v>
      </c>
      <c r="Q382" s="26"/>
      <c r="R382" s="27"/>
    </row>
    <row r="383" spans="1:18" ht="31.2" x14ac:dyDescent="0.3">
      <c r="A383" s="24" t="s">
        <v>276</v>
      </c>
      <c r="B383" s="24" t="s">
        <v>143</v>
      </c>
      <c r="C383" s="24" t="s">
        <v>301</v>
      </c>
      <c r="D383" s="24" t="s">
        <v>331</v>
      </c>
      <c r="E383" s="24"/>
      <c r="F383" s="25" t="s">
        <v>332</v>
      </c>
      <c r="G383" s="10">
        <f>G384</f>
        <v>18873.3</v>
      </c>
      <c r="H383" s="10">
        <f t="shared" ref="H383:H389" si="337">H384</f>
        <v>186030.8</v>
      </c>
      <c r="I383" s="10">
        <f>I384</f>
        <v>196501.2</v>
      </c>
      <c r="J383" s="10">
        <f>J384</f>
        <v>0</v>
      </c>
      <c r="K383" s="10">
        <f>K384</f>
        <v>0</v>
      </c>
      <c r="L383" s="10">
        <f>L384</f>
        <v>0</v>
      </c>
      <c r="M383" s="10">
        <f t="shared" si="315"/>
        <v>18873.3</v>
      </c>
      <c r="N383" s="10">
        <f t="shared" si="316"/>
        <v>186030.8</v>
      </c>
      <c r="O383" s="10">
        <f t="shared" si="317"/>
        <v>196501.2</v>
      </c>
      <c r="P383" s="10">
        <f>P384</f>
        <v>0</v>
      </c>
      <c r="Q383" s="26"/>
      <c r="R383" s="27"/>
    </row>
    <row r="384" spans="1:18" ht="31.2" x14ac:dyDescent="0.3">
      <c r="A384" s="24" t="s">
        <v>276</v>
      </c>
      <c r="B384" s="24" t="s">
        <v>143</v>
      </c>
      <c r="C384" s="24" t="s">
        <v>301</v>
      </c>
      <c r="D384" s="24" t="s">
        <v>331</v>
      </c>
      <c r="E384" s="24" t="s">
        <v>114</v>
      </c>
      <c r="F384" s="25" t="s">
        <v>115</v>
      </c>
      <c r="G384" s="10">
        <v>18873.3</v>
      </c>
      <c r="H384" s="10">
        <v>186030.8</v>
      </c>
      <c r="I384" s="10">
        <v>196501.2</v>
      </c>
      <c r="J384" s="10"/>
      <c r="K384" s="10"/>
      <c r="L384" s="10"/>
      <c r="M384" s="10">
        <f t="shared" si="315"/>
        <v>18873.3</v>
      </c>
      <c r="N384" s="10">
        <f t="shared" si="316"/>
        <v>186030.8</v>
      </c>
      <c r="O384" s="10">
        <f t="shared" si="317"/>
        <v>196501.2</v>
      </c>
      <c r="P384" s="10"/>
      <c r="Q384" s="26"/>
      <c r="R384" s="27"/>
    </row>
    <row r="385" spans="1:18" ht="31.2" x14ac:dyDescent="0.3">
      <c r="A385" s="24" t="s">
        <v>276</v>
      </c>
      <c r="B385" s="24" t="s">
        <v>143</v>
      </c>
      <c r="C385" s="24" t="s">
        <v>301</v>
      </c>
      <c r="D385" s="24" t="s">
        <v>296</v>
      </c>
      <c r="E385" s="24"/>
      <c r="F385" s="25" t="s">
        <v>190</v>
      </c>
      <c r="G385" s="10">
        <f>G386</f>
        <v>57.6</v>
      </c>
      <c r="H385" s="10">
        <f t="shared" si="337"/>
        <v>57.6</v>
      </c>
      <c r="I385" s="10">
        <f>I386</f>
        <v>57.6</v>
      </c>
      <c r="J385" s="10">
        <f>J386</f>
        <v>0</v>
      </c>
      <c r="K385" s="10">
        <f>K386</f>
        <v>0</v>
      </c>
      <c r="L385" s="10">
        <f>L386</f>
        <v>0</v>
      </c>
      <c r="M385" s="10">
        <f t="shared" si="315"/>
        <v>57.6</v>
      </c>
      <c r="N385" s="10">
        <f t="shared" si="316"/>
        <v>57.6</v>
      </c>
      <c r="O385" s="10">
        <f t="shared" si="317"/>
        <v>57.6</v>
      </c>
      <c r="P385" s="10">
        <f>P386</f>
        <v>0</v>
      </c>
      <c r="Q385" s="26"/>
      <c r="R385" s="27"/>
    </row>
    <row r="386" spans="1:18" ht="31.2" x14ac:dyDescent="0.3">
      <c r="A386" s="24" t="s">
        <v>276</v>
      </c>
      <c r="B386" s="24" t="s">
        <v>143</v>
      </c>
      <c r="C386" s="24" t="s">
        <v>301</v>
      </c>
      <c r="D386" s="24" t="s">
        <v>296</v>
      </c>
      <c r="E386" s="24" t="s">
        <v>114</v>
      </c>
      <c r="F386" s="25" t="s">
        <v>115</v>
      </c>
      <c r="G386" s="10">
        <v>57.6</v>
      </c>
      <c r="H386" s="10">
        <v>57.6</v>
      </c>
      <c r="I386" s="10">
        <v>57.6</v>
      </c>
      <c r="J386" s="10"/>
      <c r="K386" s="10"/>
      <c r="L386" s="10"/>
      <c r="M386" s="10">
        <f t="shared" si="315"/>
        <v>57.6</v>
      </c>
      <c r="N386" s="10">
        <f t="shared" si="316"/>
        <v>57.6</v>
      </c>
      <c r="O386" s="10">
        <f t="shared" si="317"/>
        <v>57.6</v>
      </c>
      <c r="P386" s="10"/>
      <c r="Q386" s="26"/>
      <c r="R386" s="27"/>
    </row>
    <row r="387" spans="1:18" ht="31.2" x14ac:dyDescent="0.3">
      <c r="A387" s="24" t="s">
        <v>276</v>
      </c>
      <c r="B387" s="24" t="s">
        <v>143</v>
      </c>
      <c r="C387" s="24" t="s">
        <v>301</v>
      </c>
      <c r="D387" s="24" t="s">
        <v>297</v>
      </c>
      <c r="E387" s="24"/>
      <c r="F387" s="25" t="s">
        <v>298</v>
      </c>
      <c r="G387" s="10">
        <f>G388</f>
        <v>305078.40000000002</v>
      </c>
      <c r="H387" s="10">
        <f t="shared" si="337"/>
        <v>829101.1</v>
      </c>
      <c r="I387" s="10">
        <f>I388</f>
        <v>916284.2</v>
      </c>
      <c r="J387" s="10">
        <f>J388</f>
        <v>0</v>
      </c>
      <c r="K387" s="10">
        <f>K388</f>
        <v>0</v>
      </c>
      <c r="L387" s="10">
        <f>L388</f>
        <v>0</v>
      </c>
      <c r="M387" s="10">
        <f t="shared" si="315"/>
        <v>305078.40000000002</v>
      </c>
      <c r="N387" s="10">
        <f t="shared" si="316"/>
        <v>829101.1</v>
      </c>
      <c r="O387" s="10">
        <f t="shared" si="317"/>
        <v>916284.2</v>
      </c>
      <c r="P387" s="10">
        <f>P388</f>
        <v>0</v>
      </c>
      <c r="Q387" s="26"/>
      <c r="R387" s="27"/>
    </row>
    <row r="388" spans="1:18" ht="31.2" x14ac:dyDescent="0.3">
      <c r="A388" s="24" t="s">
        <v>276</v>
      </c>
      <c r="B388" s="24" t="s">
        <v>143</v>
      </c>
      <c r="C388" s="24" t="s">
        <v>301</v>
      </c>
      <c r="D388" s="24" t="s">
        <v>297</v>
      </c>
      <c r="E388" s="24" t="s">
        <v>114</v>
      </c>
      <c r="F388" s="25" t="s">
        <v>115</v>
      </c>
      <c r="G388" s="10">
        <v>305078.40000000002</v>
      </c>
      <c r="H388" s="10">
        <f>824701.6+4399.5</f>
        <v>829101.1</v>
      </c>
      <c r="I388" s="10">
        <f>911884.7+4399.5</f>
        <v>916284.2</v>
      </c>
      <c r="J388" s="10"/>
      <c r="K388" s="10"/>
      <c r="L388" s="10"/>
      <c r="M388" s="10">
        <f t="shared" si="315"/>
        <v>305078.40000000002</v>
      </c>
      <c r="N388" s="10">
        <f t="shared" si="316"/>
        <v>829101.1</v>
      </c>
      <c r="O388" s="10">
        <f t="shared" si="317"/>
        <v>916284.2</v>
      </c>
      <c r="P388" s="10"/>
      <c r="Q388" s="26"/>
      <c r="R388" s="27"/>
    </row>
    <row r="389" spans="1:18" ht="31.2" x14ac:dyDescent="0.3">
      <c r="A389" s="24" t="s">
        <v>276</v>
      </c>
      <c r="B389" s="24" t="s">
        <v>143</v>
      </c>
      <c r="C389" s="24" t="s">
        <v>301</v>
      </c>
      <c r="D389" s="24" t="s">
        <v>333</v>
      </c>
      <c r="E389" s="24"/>
      <c r="F389" s="25" t="s">
        <v>334</v>
      </c>
      <c r="G389" s="10">
        <f>G390</f>
        <v>553617.1</v>
      </c>
      <c r="H389" s="10">
        <f t="shared" si="337"/>
        <v>2434453.9</v>
      </c>
      <c r="I389" s="10">
        <f>I390</f>
        <v>0</v>
      </c>
      <c r="J389" s="10">
        <f>J390</f>
        <v>0</v>
      </c>
      <c r="K389" s="10">
        <f>K390</f>
        <v>0</v>
      </c>
      <c r="L389" s="10">
        <f>L390</f>
        <v>0</v>
      </c>
      <c r="M389" s="10">
        <f t="shared" si="315"/>
        <v>553617.1</v>
      </c>
      <c r="N389" s="10">
        <f t="shared" si="316"/>
        <v>2434453.9</v>
      </c>
      <c r="O389" s="10">
        <f t="shared" si="317"/>
        <v>0</v>
      </c>
      <c r="P389" s="10">
        <f>P390</f>
        <v>0</v>
      </c>
      <c r="Q389" s="26"/>
      <c r="R389" s="27"/>
    </row>
    <row r="390" spans="1:18" ht="31.2" x14ac:dyDescent="0.3">
      <c r="A390" s="24" t="s">
        <v>276</v>
      </c>
      <c r="B390" s="24" t="s">
        <v>143</v>
      </c>
      <c r="C390" s="24" t="s">
        <v>301</v>
      </c>
      <c r="D390" s="24" t="s">
        <v>333</v>
      </c>
      <c r="E390" s="24" t="s">
        <v>114</v>
      </c>
      <c r="F390" s="25" t="s">
        <v>115</v>
      </c>
      <c r="G390" s="10">
        <f>44555.3+509061.8</f>
        <v>553617.1</v>
      </c>
      <c r="H390" s="10">
        <f>300000+2134453.9</f>
        <v>2434453.9</v>
      </c>
      <c r="I390" s="10">
        <v>0</v>
      </c>
      <c r="J390" s="10"/>
      <c r="K390" s="10"/>
      <c r="L390" s="10"/>
      <c r="M390" s="10">
        <f t="shared" si="315"/>
        <v>553617.1</v>
      </c>
      <c r="N390" s="10">
        <f t="shared" si="316"/>
        <v>2434453.9</v>
      </c>
      <c r="O390" s="10">
        <f t="shared" si="317"/>
        <v>0</v>
      </c>
      <c r="P390" s="10"/>
      <c r="Q390" s="26"/>
      <c r="R390" s="27"/>
    </row>
    <row r="391" spans="1:18" ht="31.2" x14ac:dyDescent="0.3">
      <c r="A391" s="24" t="s">
        <v>276</v>
      </c>
      <c r="B391" s="24" t="s">
        <v>143</v>
      </c>
      <c r="C391" s="24" t="s">
        <v>301</v>
      </c>
      <c r="D391" s="24" t="s">
        <v>335</v>
      </c>
      <c r="E391" s="24"/>
      <c r="F391" s="25" t="s">
        <v>336</v>
      </c>
      <c r="G391" s="10">
        <f t="shared" ref="G391:L391" si="338">G392</f>
        <v>76050</v>
      </c>
      <c r="H391" s="10">
        <f t="shared" si="338"/>
        <v>0</v>
      </c>
      <c r="I391" s="10">
        <f t="shared" si="338"/>
        <v>0</v>
      </c>
      <c r="J391" s="10">
        <f t="shared" si="338"/>
        <v>0</v>
      </c>
      <c r="K391" s="10">
        <f t="shared" si="338"/>
        <v>0</v>
      </c>
      <c r="L391" s="10">
        <f t="shared" si="338"/>
        <v>0</v>
      </c>
      <c r="M391" s="10">
        <f t="shared" si="315"/>
        <v>76050</v>
      </c>
      <c r="N391" s="10">
        <f t="shared" si="316"/>
        <v>0</v>
      </c>
      <c r="O391" s="10">
        <f t="shared" si="317"/>
        <v>0</v>
      </c>
      <c r="P391" s="10">
        <f>P392</f>
        <v>0</v>
      </c>
      <c r="Q391" s="26"/>
      <c r="R391" s="27"/>
    </row>
    <row r="392" spans="1:18" ht="31.2" x14ac:dyDescent="0.3">
      <c r="A392" s="24" t="s">
        <v>276</v>
      </c>
      <c r="B392" s="24" t="s">
        <v>143</v>
      </c>
      <c r="C392" s="24" t="s">
        <v>301</v>
      </c>
      <c r="D392" s="24" t="s">
        <v>335</v>
      </c>
      <c r="E392" s="24" t="s">
        <v>114</v>
      </c>
      <c r="F392" s="25" t="s">
        <v>115</v>
      </c>
      <c r="G392" s="10">
        <v>76050</v>
      </c>
      <c r="H392" s="10">
        <v>0</v>
      </c>
      <c r="I392" s="10">
        <v>0</v>
      </c>
      <c r="J392" s="10"/>
      <c r="K392" s="10"/>
      <c r="L392" s="10"/>
      <c r="M392" s="10">
        <f t="shared" si="315"/>
        <v>76050</v>
      </c>
      <c r="N392" s="10">
        <f t="shared" si="316"/>
        <v>0</v>
      </c>
      <c r="O392" s="10">
        <f t="shared" si="317"/>
        <v>0</v>
      </c>
      <c r="P392" s="10"/>
      <c r="Q392" s="26"/>
      <c r="R392" s="27"/>
    </row>
    <row r="393" spans="1:18" ht="46.8" x14ac:dyDescent="0.3">
      <c r="A393" s="24" t="s">
        <v>276</v>
      </c>
      <c r="B393" s="24" t="s">
        <v>143</v>
      </c>
      <c r="C393" s="24" t="s">
        <v>301</v>
      </c>
      <c r="D393" s="24" t="s">
        <v>337</v>
      </c>
      <c r="E393" s="24"/>
      <c r="F393" s="25" t="s">
        <v>300</v>
      </c>
      <c r="G393" s="10">
        <f t="shared" ref="G393:L393" si="339">G394</f>
        <v>36610</v>
      </c>
      <c r="H393" s="10">
        <f t="shared" si="339"/>
        <v>110260</v>
      </c>
      <c r="I393" s="10">
        <f t="shared" si="339"/>
        <v>0</v>
      </c>
      <c r="J393" s="10">
        <f t="shared" si="339"/>
        <v>0</v>
      </c>
      <c r="K393" s="10">
        <f t="shared" si="339"/>
        <v>0</v>
      </c>
      <c r="L393" s="10">
        <f t="shared" si="339"/>
        <v>0</v>
      </c>
      <c r="M393" s="10">
        <f t="shared" si="315"/>
        <v>36610</v>
      </c>
      <c r="N393" s="10">
        <f t="shared" si="316"/>
        <v>110260</v>
      </c>
      <c r="O393" s="10">
        <f t="shared" si="317"/>
        <v>0</v>
      </c>
      <c r="P393" s="10">
        <f>P394</f>
        <v>0</v>
      </c>
      <c r="Q393" s="26"/>
      <c r="R393" s="27"/>
    </row>
    <row r="394" spans="1:18" ht="31.2" x14ac:dyDescent="0.3">
      <c r="A394" s="24" t="s">
        <v>276</v>
      </c>
      <c r="B394" s="24" t="s">
        <v>143</v>
      </c>
      <c r="C394" s="24" t="s">
        <v>301</v>
      </c>
      <c r="D394" s="24" t="s">
        <v>337</v>
      </c>
      <c r="E394" s="24" t="s">
        <v>114</v>
      </c>
      <c r="F394" s="25" t="s">
        <v>115</v>
      </c>
      <c r="G394" s="10">
        <f>18305+18305</f>
        <v>36610</v>
      </c>
      <c r="H394" s="10">
        <f>55130+55130</f>
        <v>110260</v>
      </c>
      <c r="I394" s="10">
        <v>0</v>
      </c>
      <c r="J394" s="10"/>
      <c r="K394" s="10"/>
      <c r="L394" s="10"/>
      <c r="M394" s="10">
        <f t="shared" si="315"/>
        <v>36610</v>
      </c>
      <c r="N394" s="10">
        <f t="shared" si="316"/>
        <v>110260</v>
      </c>
      <c r="O394" s="10">
        <f t="shared" si="317"/>
        <v>0</v>
      </c>
      <c r="P394" s="10"/>
      <c r="Q394" s="26"/>
      <c r="R394" s="27"/>
    </row>
    <row r="395" spans="1:18" s="18" customFormat="1" x14ac:dyDescent="0.3">
      <c r="A395" s="19" t="s">
        <v>276</v>
      </c>
      <c r="B395" s="19" t="s">
        <v>143</v>
      </c>
      <c r="C395" s="19" t="s">
        <v>125</v>
      </c>
      <c r="D395" s="19"/>
      <c r="E395" s="19"/>
      <c r="F395" s="20" t="s">
        <v>185</v>
      </c>
      <c r="G395" s="21">
        <f t="shared" ref="G395:G396" si="340">G396</f>
        <v>1013522.1</v>
      </c>
      <c r="H395" s="21">
        <f t="shared" ref="H395:H396" si="341">H396</f>
        <v>1156320.7999999998</v>
      </c>
      <c r="I395" s="21">
        <f t="shared" ref="I395:I396" si="342">I396</f>
        <v>1006626.7999999999</v>
      </c>
      <c r="J395" s="21">
        <f t="shared" ref="J395:J396" si="343">J396</f>
        <v>-52616.799999999996</v>
      </c>
      <c r="K395" s="21">
        <f t="shared" ref="K395:K396" si="344">K396</f>
        <v>-52942.899999999994</v>
      </c>
      <c r="L395" s="21">
        <f t="shared" ref="L395:L396" si="345">L396</f>
        <v>-52942.899999999994</v>
      </c>
      <c r="M395" s="21">
        <f t="shared" si="315"/>
        <v>960905.29999999993</v>
      </c>
      <c r="N395" s="21">
        <f t="shared" si="316"/>
        <v>1103377.8999999999</v>
      </c>
      <c r="O395" s="21">
        <f t="shared" si="317"/>
        <v>953683.89999999991</v>
      </c>
      <c r="P395" s="21">
        <f t="shared" ref="P395:P396" si="346">P396</f>
        <v>0</v>
      </c>
      <c r="Q395" s="22"/>
      <c r="R395" s="23"/>
    </row>
    <row r="396" spans="1:18" ht="31.2" x14ac:dyDescent="0.3">
      <c r="A396" s="24" t="s">
        <v>276</v>
      </c>
      <c r="B396" s="24" t="s">
        <v>143</v>
      </c>
      <c r="C396" s="24" t="s">
        <v>125</v>
      </c>
      <c r="D396" s="24" t="s">
        <v>279</v>
      </c>
      <c r="E396" s="24"/>
      <c r="F396" s="25" t="s">
        <v>280</v>
      </c>
      <c r="G396" s="10">
        <f t="shared" si="340"/>
        <v>1013522.1</v>
      </c>
      <c r="H396" s="10">
        <f t="shared" si="341"/>
        <v>1156320.7999999998</v>
      </c>
      <c r="I396" s="10">
        <f t="shared" si="342"/>
        <v>1006626.7999999999</v>
      </c>
      <c r="J396" s="10">
        <f t="shared" si="343"/>
        <v>-52616.799999999996</v>
      </c>
      <c r="K396" s="10">
        <f t="shared" si="344"/>
        <v>-52942.899999999994</v>
      </c>
      <c r="L396" s="10">
        <f t="shared" si="345"/>
        <v>-52942.899999999994</v>
      </c>
      <c r="M396" s="10">
        <f t="shared" si="315"/>
        <v>960905.29999999993</v>
      </c>
      <c r="N396" s="10">
        <f t="shared" si="316"/>
        <v>1103377.8999999999</v>
      </c>
      <c r="O396" s="10">
        <f t="shared" si="317"/>
        <v>953683.89999999991</v>
      </c>
      <c r="P396" s="10">
        <f t="shared" si="346"/>
        <v>0</v>
      </c>
      <c r="Q396" s="26"/>
      <c r="R396" s="27"/>
    </row>
    <row r="397" spans="1:18" x14ac:dyDescent="0.3">
      <c r="A397" s="24" t="s">
        <v>276</v>
      </c>
      <c r="B397" s="24" t="s">
        <v>143</v>
      </c>
      <c r="C397" s="24" t="s">
        <v>125</v>
      </c>
      <c r="D397" s="24" t="s">
        <v>281</v>
      </c>
      <c r="E397" s="24"/>
      <c r="F397" s="25" t="s">
        <v>27</v>
      </c>
      <c r="G397" s="10">
        <f t="shared" ref="G397:L397" si="347">G398+G409+G412+G415</f>
        <v>1013522.1</v>
      </c>
      <c r="H397" s="10">
        <f t="shared" si="347"/>
        <v>1156320.7999999998</v>
      </c>
      <c r="I397" s="10">
        <f t="shared" si="347"/>
        <v>1006626.7999999999</v>
      </c>
      <c r="J397" s="10">
        <f t="shared" si="347"/>
        <v>-52616.799999999996</v>
      </c>
      <c r="K397" s="10">
        <f t="shared" si="347"/>
        <v>-52942.899999999994</v>
      </c>
      <c r="L397" s="10">
        <f t="shared" si="347"/>
        <v>-52942.899999999994</v>
      </c>
      <c r="M397" s="10">
        <f t="shared" si="315"/>
        <v>960905.29999999993</v>
      </c>
      <c r="N397" s="10">
        <f t="shared" si="316"/>
        <v>1103377.8999999999</v>
      </c>
      <c r="O397" s="10">
        <f t="shared" si="317"/>
        <v>953683.89999999991</v>
      </c>
      <c r="P397" s="10">
        <f>P398+P409+P412+P415</f>
        <v>0</v>
      </c>
      <c r="Q397" s="26"/>
      <c r="R397" s="27"/>
    </row>
    <row r="398" spans="1:18" ht="46.8" x14ac:dyDescent="0.3">
      <c r="A398" s="24" t="s">
        <v>276</v>
      </c>
      <c r="B398" s="24" t="s">
        <v>143</v>
      </c>
      <c r="C398" s="24" t="s">
        <v>125</v>
      </c>
      <c r="D398" s="24" t="s">
        <v>325</v>
      </c>
      <c r="E398" s="24"/>
      <c r="F398" s="25" t="s">
        <v>326</v>
      </c>
      <c r="G398" s="10">
        <f t="shared" ref="G398:L398" si="348">G399+G404+G406</f>
        <v>978046.4</v>
      </c>
      <c r="H398" s="10">
        <f t="shared" si="348"/>
        <v>981443.29999999993</v>
      </c>
      <c r="I398" s="10">
        <f t="shared" si="348"/>
        <v>981443.29999999993</v>
      </c>
      <c r="J398" s="10">
        <f t="shared" si="348"/>
        <v>-52616.799999999996</v>
      </c>
      <c r="K398" s="10">
        <f t="shared" si="348"/>
        <v>-52942.899999999994</v>
      </c>
      <c r="L398" s="10">
        <f t="shared" si="348"/>
        <v>-52942.899999999994</v>
      </c>
      <c r="M398" s="10">
        <f t="shared" si="315"/>
        <v>925429.6</v>
      </c>
      <c r="N398" s="10">
        <f t="shared" si="316"/>
        <v>928500.39999999991</v>
      </c>
      <c r="O398" s="10">
        <f t="shared" si="317"/>
        <v>928500.39999999991</v>
      </c>
      <c r="P398" s="10">
        <f>P399+P404+P406</f>
        <v>0</v>
      </c>
      <c r="Q398" s="26"/>
      <c r="R398" s="27"/>
    </row>
    <row r="399" spans="1:18" ht="46.8" x14ac:dyDescent="0.3">
      <c r="A399" s="24" t="s">
        <v>276</v>
      </c>
      <c r="B399" s="24" t="s">
        <v>143</v>
      </c>
      <c r="C399" s="24" t="s">
        <v>125</v>
      </c>
      <c r="D399" s="24" t="s">
        <v>338</v>
      </c>
      <c r="E399" s="24"/>
      <c r="F399" s="25" t="s">
        <v>47</v>
      </c>
      <c r="G399" s="10">
        <f t="shared" ref="G399:L399" si="349">G400+G401+G402+G403</f>
        <v>950874.20000000007</v>
      </c>
      <c r="H399" s="10">
        <f t="shared" si="349"/>
        <v>958570.2</v>
      </c>
      <c r="I399" s="10">
        <f t="shared" si="349"/>
        <v>958570.2</v>
      </c>
      <c r="J399" s="10">
        <f t="shared" si="349"/>
        <v>-51792.5</v>
      </c>
      <c r="K399" s="10">
        <f t="shared" si="349"/>
        <v>-52153.7</v>
      </c>
      <c r="L399" s="10">
        <f t="shared" si="349"/>
        <v>-52153.7</v>
      </c>
      <c r="M399" s="10">
        <f t="shared" si="315"/>
        <v>899081.70000000007</v>
      </c>
      <c r="N399" s="10">
        <f t="shared" si="316"/>
        <v>906416.5</v>
      </c>
      <c r="O399" s="10">
        <f t="shared" si="317"/>
        <v>906416.5</v>
      </c>
      <c r="P399" s="10">
        <f>P400+P401+P402+P403</f>
        <v>0</v>
      </c>
      <c r="Q399" s="26"/>
      <c r="R399" s="27"/>
    </row>
    <row r="400" spans="1:18" ht="78" x14ac:dyDescent="0.3">
      <c r="A400" s="24" t="s">
        <v>276</v>
      </c>
      <c r="B400" s="24" t="s">
        <v>143</v>
      </c>
      <c r="C400" s="24" t="s">
        <v>125</v>
      </c>
      <c r="D400" s="24" t="s">
        <v>338</v>
      </c>
      <c r="E400" s="24" t="s">
        <v>44</v>
      </c>
      <c r="F400" s="25" t="s">
        <v>45</v>
      </c>
      <c r="G400" s="10">
        <v>15762.900000000001</v>
      </c>
      <c r="H400" s="10">
        <v>15961.6</v>
      </c>
      <c r="I400" s="10">
        <v>15961.6</v>
      </c>
      <c r="J400" s="10"/>
      <c r="K400" s="10"/>
      <c r="L400" s="10"/>
      <c r="M400" s="10">
        <f t="shared" si="315"/>
        <v>15762.900000000001</v>
      </c>
      <c r="N400" s="10">
        <f t="shared" si="316"/>
        <v>15961.6</v>
      </c>
      <c r="O400" s="10">
        <f t="shared" si="317"/>
        <v>15961.6</v>
      </c>
      <c r="P400" s="10"/>
      <c r="Q400" s="26"/>
      <c r="R400" s="27"/>
    </row>
    <row r="401" spans="1:18" ht="31.2" x14ac:dyDescent="0.3">
      <c r="A401" s="24" t="s">
        <v>276</v>
      </c>
      <c r="B401" s="24" t="s">
        <v>143</v>
      </c>
      <c r="C401" s="24" t="s">
        <v>125</v>
      </c>
      <c r="D401" s="24" t="s">
        <v>338</v>
      </c>
      <c r="E401" s="24" t="s">
        <v>32</v>
      </c>
      <c r="F401" s="25" t="s">
        <v>33</v>
      </c>
      <c r="G401" s="10">
        <v>1050.0999999999999</v>
      </c>
      <c r="H401" s="10">
        <v>1050.0999999999999</v>
      </c>
      <c r="I401" s="10">
        <v>1050.0999999999999</v>
      </c>
      <c r="J401" s="10"/>
      <c r="K401" s="10"/>
      <c r="L401" s="10"/>
      <c r="M401" s="10">
        <f t="shared" si="315"/>
        <v>1050.0999999999999</v>
      </c>
      <c r="N401" s="10">
        <f t="shared" si="316"/>
        <v>1050.0999999999999</v>
      </c>
      <c r="O401" s="10">
        <f t="shared" si="317"/>
        <v>1050.0999999999999</v>
      </c>
      <c r="P401" s="10"/>
      <c r="Q401" s="26"/>
      <c r="R401" s="27"/>
    </row>
    <row r="402" spans="1:18" ht="31.2" x14ac:dyDescent="0.3">
      <c r="A402" s="24" t="s">
        <v>276</v>
      </c>
      <c r="B402" s="24" t="s">
        <v>143</v>
      </c>
      <c r="C402" s="24" t="s">
        <v>125</v>
      </c>
      <c r="D402" s="24" t="s">
        <v>338</v>
      </c>
      <c r="E402" s="24" t="s">
        <v>114</v>
      </c>
      <c r="F402" s="25" t="s">
        <v>115</v>
      </c>
      <c r="G402" s="10">
        <v>934009.70000000007</v>
      </c>
      <c r="H402" s="10">
        <v>941507</v>
      </c>
      <c r="I402" s="10">
        <v>941507</v>
      </c>
      <c r="J402" s="10">
        <v>-51792.5</v>
      </c>
      <c r="K402" s="10">
        <v>-52153.7</v>
      </c>
      <c r="L402" s="10">
        <v>-52153.7</v>
      </c>
      <c r="M402" s="10">
        <f t="shared" si="315"/>
        <v>882217.20000000007</v>
      </c>
      <c r="N402" s="10">
        <f t="shared" si="316"/>
        <v>889353.3</v>
      </c>
      <c r="O402" s="10">
        <f t="shared" si="317"/>
        <v>889353.3</v>
      </c>
      <c r="P402" s="10"/>
      <c r="Q402" s="26"/>
      <c r="R402" s="27">
        <v>63</v>
      </c>
    </row>
    <row r="403" spans="1:18" x14ac:dyDescent="0.3">
      <c r="A403" s="24" t="s">
        <v>276</v>
      </c>
      <c r="B403" s="24" t="s">
        <v>143</v>
      </c>
      <c r="C403" s="24" t="s">
        <v>125</v>
      </c>
      <c r="D403" s="24" t="s">
        <v>338</v>
      </c>
      <c r="E403" s="24" t="s">
        <v>34</v>
      </c>
      <c r="F403" s="25" t="s">
        <v>35</v>
      </c>
      <c r="G403" s="10">
        <v>51.5</v>
      </c>
      <c r="H403" s="10">
        <v>51.5</v>
      </c>
      <c r="I403" s="10">
        <v>51.5</v>
      </c>
      <c r="J403" s="10"/>
      <c r="K403" s="10"/>
      <c r="L403" s="10"/>
      <c r="M403" s="10">
        <f t="shared" si="315"/>
        <v>51.5</v>
      </c>
      <c r="N403" s="10">
        <f t="shared" si="316"/>
        <v>51.5</v>
      </c>
      <c r="O403" s="10">
        <f t="shared" si="317"/>
        <v>51.5</v>
      </c>
      <c r="P403" s="10"/>
      <c r="Q403" s="26"/>
      <c r="R403" s="27"/>
    </row>
    <row r="404" spans="1:18" x14ac:dyDescent="0.3">
      <c r="A404" s="24" t="s">
        <v>276</v>
      </c>
      <c r="B404" s="24" t="s">
        <v>143</v>
      </c>
      <c r="C404" s="24" t="s">
        <v>125</v>
      </c>
      <c r="D404" s="24" t="s">
        <v>339</v>
      </c>
      <c r="E404" s="24"/>
      <c r="F404" s="25" t="s">
        <v>199</v>
      </c>
      <c r="G404" s="10">
        <f t="shared" ref="G404:L404" si="350">G405</f>
        <v>4299.0999999999995</v>
      </c>
      <c r="H404" s="10">
        <f t="shared" si="350"/>
        <v>0</v>
      </c>
      <c r="I404" s="10">
        <f t="shared" si="350"/>
        <v>0</v>
      </c>
      <c r="J404" s="10">
        <f t="shared" si="350"/>
        <v>-35.1</v>
      </c>
      <c r="K404" s="10">
        <f t="shared" si="350"/>
        <v>0</v>
      </c>
      <c r="L404" s="10">
        <f t="shared" si="350"/>
        <v>0</v>
      </c>
      <c r="M404" s="10">
        <f t="shared" si="315"/>
        <v>4263.9999999999991</v>
      </c>
      <c r="N404" s="10">
        <f t="shared" si="316"/>
        <v>0</v>
      </c>
      <c r="O404" s="10">
        <f t="shared" si="317"/>
        <v>0</v>
      </c>
      <c r="P404" s="10">
        <f>P405</f>
        <v>0</v>
      </c>
      <c r="Q404" s="26"/>
      <c r="R404" s="27"/>
    </row>
    <row r="405" spans="1:18" ht="31.2" x14ac:dyDescent="0.3">
      <c r="A405" s="24" t="s">
        <v>276</v>
      </c>
      <c r="B405" s="24" t="s">
        <v>143</v>
      </c>
      <c r="C405" s="24" t="s">
        <v>125</v>
      </c>
      <c r="D405" s="24" t="s">
        <v>339</v>
      </c>
      <c r="E405" s="24" t="s">
        <v>114</v>
      </c>
      <c r="F405" s="25" t="s">
        <v>115</v>
      </c>
      <c r="G405" s="10">
        <v>4299.0999999999995</v>
      </c>
      <c r="H405" s="10">
        <v>0</v>
      </c>
      <c r="I405" s="10">
        <v>0</v>
      </c>
      <c r="J405" s="10">
        <v>-35.1</v>
      </c>
      <c r="K405" s="10"/>
      <c r="L405" s="10"/>
      <c r="M405" s="10">
        <f t="shared" si="315"/>
        <v>4263.9999999999991</v>
      </c>
      <c r="N405" s="10">
        <f t="shared" si="316"/>
        <v>0</v>
      </c>
      <c r="O405" s="10">
        <f t="shared" si="317"/>
        <v>0</v>
      </c>
      <c r="P405" s="10"/>
      <c r="Q405" s="26"/>
      <c r="R405" s="27">
        <v>64</v>
      </c>
    </row>
    <row r="406" spans="1:18" ht="62.4" x14ac:dyDescent="0.3">
      <c r="A406" s="24" t="s">
        <v>276</v>
      </c>
      <c r="B406" s="24" t="s">
        <v>143</v>
      </c>
      <c r="C406" s="24" t="s">
        <v>125</v>
      </c>
      <c r="D406" s="24" t="s">
        <v>340</v>
      </c>
      <c r="E406" s="24"/>
      <c r="F406" s="25" t="s">
        <v>201</v>
      </c>
      <c r="G406" s="10">
        <f t="shared" ref="G406:L406" si="351">G407+G408</f>
        <v>22873.100000000002</v>
      </c>
      <c r="H406" s="10">
        <f t="shared" si="351"/>
        <v>22873.100000000002</v>
      </c>
      <c r="I406" s="10">
        <f t="shared" si="351"/>
        <v>22873.100000000002</v>
      </c>
      <c r="J406" s="10">
        <f t="shared" si="351"/>
        <v>-789.2</v>
      </c>
      <c r="K406" s="10">
        <f t="shared" si="351"/>
        <v>-789.2</v>
      </c>
      <c r="L406" s="10">
        <f t="shared" si="351"/>
        <v>-789.2</v>
      </c>
      <c r="M406" s="10">
        <f t="shared" si="315"/>
        <v>22083.9</v>
      </c>
      <c r="N406" s="10">
        <f t="shared" si="316"/>
        <v>22083.9</v>
      </c>
      <c r="O406" s="10">
        <f t="shared" si="317"/>
        <v>22083.9</v>
      </c>
      <c r="P406" s="10">
        <f>P407+P408</f>
        <v>0</v>
      </c>
      <c r="Q406" s="26"/>
      <c r="R406" s="27"/>
    </row>
    <row r="407" spans="1:18" ht="78" x14ac:dyDescent="0.3">
      <c r="A407" s="24" t="s">
        <v>276</v>
      </c>
      <c r="B407" s="24" t="s">
        <v>143</v>
      </c>
      <c r="C407" s="24" t="s">
        <v>125</v>
      </c>
      <c r="D407" s="24" t="s">
        <v>340</v>
      </c>
      <c r="E407" s="24" t="s">
        <v>44</v>
      </c>
      <c r="F407" s="25" t="s">
        <v>45</v>
      </c>
      <c r="G407" s="10">
        <v>365.2</v>
      </c>
      <c r="H407" s="10">
        <v>365.2</v>
      </c>
      <c r="I407" s="10">
        <v>365.2</v>
      </c>
      <c r="J407" s="10"/>
      <c r="K407" s="10"/>
      <c r="L407" s="10"/>
      <c r="M407" s="10">
        <f t="shared" si="315"/>
        <v>365.2</v>
      </c>
      <c r="N407" s="10">
        <f t="shared" si="316"/>
        <v>365.2</v>
      </c>
      <c r="O407" s="10">
        <f t="shared" si="317"/>
        <v>365.2</v>
      </c>
      <c r="P407" s="10"/>
      <c r="Q407" s="26"/>
      <c r="R407" s="27"/>
    </row>
    <row r="408" spans="1:18" ht="31.2" x14ac:dyDescent="0.3">
      <c r="A408" s="24" t="s">
        <v>276</v>
      </c>
      <c r="B408" s="24" t="s">
        <v>143</v>
      </c>
      <c r="C408" s="24" t="s">
        <v>125</v>
      </c>
      <c r="D408" s="24" t="s">
        <v>340</v>
      </c>
      <c r="E408" s="24" t="s">
        <v>114</v>
      </c>
      <c r="F408" s="25" t="s">
        <v>115</v>
      </c>
      <c r="G408" s="10">
        <v>22507.9</v>
      </c>
      <c r="H408" s="10">
        <v>22507.9</v>
      </c>
      <c r="I408" s="10">
        <v>22507.9</v>
      </c>
      <c r="J408" s="10">
        <v>-789.2</v>
      </c>
      <c r="K408" s="10">
        <v>-789.2</v>
      </c>
      <c r="L408" s="10">
        <v>-789.2</v>
      </c>
      <c r="M408" s="10">
        <f t="shared" si="315"/>
        <v>21718.7</v>
      </c>
      <c r="N408" s="10">
        <f t="shared" si="316"/>
        <v>21718.7</v>
      </c>
      <c r="O408" s="10">
        <f t="shared" si="317"/>
        <v>21718.7</v>
      </c>
      <c r="P408" s="10"/>
      <c r="Q408" s="26"/>
      <c r="R408" s="27">
        <v>65</v>
      </c>
    </row>
    <row r="409" spans="1:18" ht="46.8" x14ac:dyDescent="0.3">
      <c r="A409" s="24" t="s">
        <v>276</v>
      </c>
      <c r="B409" s="24" t="s">
        <v>143</v>
      </c>
      <c r="C409" s="24" t="s">
        <v>125</v>
      </c>
      <c r="D409" s="24" t="s">
        <v>341</v>
      </c>
      <c r="E409" s="24"/>
      <c r="F409" s="25" t="s">
        <v>342</v>
      </c>
      <c r="G409" s="10">
        <f t="shared" ref="G409:G413" si="352">G410</f>
        <v>3223.7</v>
      </c>
      <c r="H409" s="10">
        <f t="shared" ref="H409:H413" si="353">H410</f>
        <v>3316.8</v>
      </c>
      <c r="I409" s="10">
        <f t="shared" ref="I409:I413" si="354">I410</f>
        <v>3316.8</v>
      </c>
      <c r="J409" s="10">
        <f t="shared" ref="J409:J413" si="355">J410</f>
        <v>0</v>
      </c>
      <c r="K409" s="10">
        <f t="shared" ref="K409:K413" si="356">K410</f>
        <v>0</v>
      </c>
      <c r="L409" s="10">
        <f t="shared" ref="L409:L413" si="357">L410</f>
        <v>0</v>
      </c>
      <c r="M409" s="10">
        <f t="shared" si="315"/>
        <v>3223.7</v>
      </c>
      <c r="N409" s="10">
        <f t="shared" si="316"/>
        <v>3316.8</v>
      </c>
      <c r="O409" s="10">
        <f t="shared" si="317"/>
        <v>3316.8</v>
      </c>
      <c r="P409" s="10">
        <f t="shared" ref="P409:P413" si="358">P410</f>
        <v>0</v>
      </c>
      <c r="Q409" s="26"/>
      <c r="R409" s="27"/>
    </row>
    <row r="410" spans="1:18" ht="31.2" x14ac:dyDescent="0.3">
      <c r="A410" s="24" t="s">
        <v>276</v>
      </c>
      <c r="B410" s="24" t="s">
        <v>143</v>
      </c>
      <c r="C410" s="24" t="s">
        <v>125</v>
      </c>
      <c r="D410" s="24" t="s">
        <v>343</v>
      </c>
      <c r="E410" s="24"/>
      <c r="F410" s="25" t="s">
        <v>344</v>
      </c>
      <c r="G410" s="10">
        <f t="shared" si="352"/>
        <v>3223.7</v>
      </c>
      <c r="H410" s="10">
        <f t="shared" si="353"/>
        <v>3316.8</v>
      </c>
      <c r="I410" s="10">
        <f t="shared" si="354"/>
        <v>3316.8</v>
      </c>
      <c r="J410" s="10">
        <f t="shared" si="355"/>
        <v>0</v>
      </c>
      <c r="K410" s="10">
        <f t="shared" si="356"/>
        <v>0</v>
      </c>
      <c r="L410" s="10">
        <f t="shared" si="357"/>
        <v>0</v>
      </c>
      <c r="M410" s="10">
        <f t="shared" si="315"/>
        <v>3223.7</v>
      </c>
      <c r="N410" s="10">
        <f t="shared" si="316"/>
        <v>3316.8</v>
      </c>
      <c r="O410" s="10">
        <f t="shared" si="317"/>
        <v>3316.8</v>
      </c>
      <c r="P410" s="10">
        <f t="shared" si="358"/>
        <v>0</v>
      </c>
      <c r="Q410" s="26"/>
      <c r="R410" s="27"/>
    </row>
    <row r="411" spans="1:18" ht="31.2" x14ac:dyDescent="0.3">
      <c r="A411" s="24" t="s">
        <v>276</v>
      </c>
      <c r="B411" s="24" t="s">
        <v>143</v>
      </c>
      <c r="C411" s="24" t="s">
        <v>125</v>
      </c>
      <c r="D411" s="24" t="s">
        <v>343</v>
      </c>
      <c r="E411" s="24" t="s">
        <v>114</v>
      </c>
      <c r="F411" s="25" t="s">
        <v>115</v>
      </c>
      <c r="G411" s="10">
        <v>3223.7</v>
      </c>
      <c r="H411" s="10">
        <v>3316.8</v>
      </c>
      <c r="I411" s="10">
        <v>3316.8</v>
      </c>
      <c r="J411" s="10"/>
      <c r="K411" s="10"/>
      <c r="L411" s="10"/>
      <c r="M411" s="10">
        <f t="shared" si="315"/>
        <v>3223.7</v>
      </c>
      <c r="N411" s="10">
        <f t="shared" si="316"/>
        <v>3316.8</v>
      </c>
      <c r="O411" s="10">
        <f t="shared" si="317"/>
        <v>3316.8</v>
      </c>
      <c r="P411" s="10"/>
      <c r="Q411" s="26"/>
      <c r="R411" s="27"/>
    </row>
    <row r="412" spans="1:18" ht="46.8" x14ac:dyDescent="0.3">
      <c r="A412" s="24" t="s">
        <v>276</v>
      </c>
      <c r="B412" s="24" t="s">
        <v>143</v>
      </c>
      <c r="C412" s="24" t="s">
        <v>125</v>
      </c>
      <c r="D412" s="24" t="s">
        <v>289</v>
      </c>
      <c r="E412" s="24"/>
      <c r="F412" s="25" t="s">
        <v>290</v>
      </c>
      <c r="G412" s="10">
        <f t="shared" si="352"/>
        <v>20387.3</v>
      </c>
      <c r="H412" s="10">
        <f t="shared" si="353"/>
        <v>20595.7</v>
      </c>
      <c r="I412" s="10">
        <f t="shared" si="354"/>
        <v>20595.7</v>
      </c>
      <c r="J412" s="10">
        <f t="shared" si="355"/>
        <v>0</v>
      </c>
      <c r="K412" s="10">
        <f t="shared" si="356"/>
        <v>0</v>
      </c>
      <c r="L412" s="10">
        <f t="shared" si="357"/>
        <v>0</v>
      </c>
      <c r="M412" s="10">
        <f t="shared" si="315"/>
        <v>20387.3</v>
      </c>
      <c r="N412" s="10">
        <f t="shared" si="316"/>
        <v>20595.7</v>
      </c>
      <c r="O412" s="10">
        <f t="shared" si="317"/>
        <v>20595.7</v>
      </c>
      <c r="P412" s="10">
        <f t="shared" si="358"/>
        <v>0</v>
      </c>
      <c r="Q412" s="26"/>
      <c r="R412" s="27"/>
    </row>
    <row r="413" spans="1:18" ht="31.2" x14ac:dyDescent="0.3">
      <c r="A413" s="24" t="s">
        <v>276</v>
      </c>
      <c r="B413" s="24" t="s">
        <v>143</v>
      </c>
      <c r="C413" s="24" t="s">
        <v>125</v>
      </c>
      <c r="D413" s="24" t="s">
        <v>345</v>
      </c>
      <c r="E413" s="24"/>
      <c r="F413" s="25" t="s">
        <v>346</v>
      </c>
      <c r="G413" s="10">
        <f t="shared" si="352"/>
        <v>20387.3</v>
      </c>
      <c r="H413" s="10">
        <f t="shared" si="353"/>
        <v>20595.7</v>
      </c>
      <c r="I413" s="10">
        <f t="shared" si="354"/>
        <v>20595.7</v>
      </c>
      <c r="J413" s="10">
        <f t="shared" si="355"/>
        <v>0</v>
      </c>
      <c r="K413" s="10">
        <f t="shared" si="356"/>
        <v>0</v>
      </c>
      <c r="L413" s="10">
        <f t="shared" si="357"/>
        <v>0</v>
      </c>
      <c r="M413" s="10">
        <f t="shared" si="315"/>
        <v>20387.3</v>
      </c>
      <c r="N413" s="10">
        <f t="shared" si="316"/>
        <v>20595.7</v>
      </c>
      <c r="O413" s="10">
        <f t="shared" si="317"/>
        <v>20595.7</v>
      </c>
      <c r="P413" s="10">
        <f t="shared" si="358"/>
        <v>0</v>
      </c>
      <c r="Q413" s="26"/>
      <c r="R413" s="27"/>
    </row>
    <row r="414" spans="1:18" ht="31.2" x14ac:dyDescent="0.3">
      <c r="A414" s="24" t="s">
        <v>276</v>
      </c>
      <c r="B414" s="24" t="s">
        <v>143</v>
      </c>
      <c r="C414" s="24" t="s">
        <v>125</v>
      </c>
      <c r="D414" s="24" t="s">
        <v>345</v>
      </c>
      <c r="E414" s="24" t="s">
        <v>114</v>
      </c>
      <c r="F414" s="25" t="s">
        <v>115</v>
      </c>
      <c r="G414" s="10">
        <v>20387.3</v>
      </c>
      <c r="H414" s="10">
        <v>20595.7</v>
      </c>
      <c r="I414" s="10">
        <v>20595.7</v>
      </c>
      <c r="J414" s="10"/>
      <c r="K414" s="10"/>
      <c r="L414" s="10"/>
      <c r="M414" s="10">
        <f t="shared" si="315"/>
        <v>20387.3</v>
      </c>
      <c r="N414" s="10">
        <f t="shared" si="316"/>
        <v>20595.7</v>
      </c>
      <c r="O414" s="10">
        <f t="shared" si="317"/>
        <v>20595.7</v>
      </c>
      <c r="P414" s="10"/>
      <c r="Q414" s="26"/>
      <c r="R414" s="27"/>
    </row>
    <row r="415" spans="1:18" ht="62.4" x14ac:dyDescent="0.3">
      <c r="A415" s="24" t="s">
        <v>276</v>
      </c>
      <c r="B415" s="24" t="s">
        <v>143</v>
      </c>
      <c r="C415" s="24" t="s">
        <v>125</v>
      </c>
      <c r="D415" s="24" t="s">
        <v>294</v>
      </c>
      <c r="E415" s="24"/>
      <c r="F415" s="25" t="s">
        <v>295</v>
      </c>
      <c r="G415" s="10">
        <f t="shared" ref="G415:L415" si="359">G416+G419</f>
        <v>11864.7</v>
      </c>
      <c r="H415" s="10">
        <f t="shared" si="359"/>
        <v>150965</v>
      </c>
      <c r="I415" s="10">
        <f t="shared" si="359"/>
        <v>1271</v>
      </c>
      <c r="J415" s="10">
        <f t="shared" si="359"/>
        <v>0</v>
      </c>
      <c r="K415" s="10">
        <f t="shared" si="359"/>
        <v>0</v>
      </c>
      <c r="L415" s="10">
        <f t="shared" si="359"/>
        <v>0</v>
      </c>
      <c r="M415" s="10">
        <f t="shared" si="315"/>
        <v>11864.7</v>
      </c>
      <c r="N415" s="10">
        <f t="shared" si="316"/>
        <v>150965</v>
      </c>
      <c r="O415" s="10">
        <f t="shared" si="317"/>
        <v>1271</v>
      </c>
      <c r="P415" s="10">
        <f>P416+P419</f>
        <v>0</v>
      </c>
      <c r="Q415" s="26"/>
      <c r="R415" s="27"/>
    </row>
    <row r="416" spans="1:18" ht="31.2" x14ac:dyDescent="0.3">
      <c r="A416" s="24" t="s">
        <v>276</v>
      </c>
      <c r="B416" s="24" t="s">
        <v>143</v>
      </c>
      <c r="C416" s="24" t="s">
        <v>125</v>
      </c>
      <c r="D416" s="24" t="s">
        <v>296</v>
      </c>
      <c r="E416" s="24"/>
      <c r="F416" s="25" t="s">
        <v>190</v>
      </c>
      <c r="G416" s="10">
        <f t="shared" ref="G416:L416" si="360">G417+G418</f>
        <v>1271</v>
      </c>
      <c r="H416" s="10">
        <f t="shared" si="360"/>
        <v>1271</v>
      </c>
      <c r="I416" s="10">
        <f t="shared" si="360"/>
        <v>1271</v>
      </c>
      <c r="J416" s="10">
        <f t="shared" si="360"/>
        <v>0</v>
      </c>
      <c r="K416" s="10">
        <f t="shared" si="360"/>
        <v>0</v>
      </c>
      <c r="L416" s="10">
        <f t="shared" si="360"/>
        <v>0</v>
      </c>
      <c r="M416" s="10">
        <f t="shared" si="315"/>
        <v>1271</v>
      </c>
      <c r="N416" s="10">
        <f t="shared" si="316"/>
        <v>1271</v>
      </c>
      <c r="O416" s="10">
        <f t="shared" si="317"/>
        <v>1271</v>
      </c>
      <c r="P416" s="10">
        <f>P417+P418</f>
        <v>0</v>
      </c>
      <c r="Q416" s="26"/>
      <c r="R416" s="27"/>
    </row>
    <row r="417" spans="1:18" ht="31.2" x14ac:dyDescent="0.3">
      <c r="A417" s="24" t="s">
        <v>276</v>
      </c>
      <c r="B417" s="24" t="s">
        <v>143</v>
      </c>
      <c r="C417" s="24" t="s">
        <v>125</v>
      </c>
      <c r="D417" s="24" t="s">
        <v>296</v>
      </c>
      <c r="E417" s="24" t="s">
        <v>32</v>
      </c>
      <c r="F417" s="25" t="s">
        <v>33</v>
      </c>
      <c r="G417" s="10">
        <v>56</v>
      </c>
      <c r="H417" s="10">
        <v>56</v>
      </c>
      <c r="I417" s="10">
        <v>56</v>
      </c>
      <c r="J417" s="10"/>
      <c r="K417" s="10"/>
      <c r="L417" s="10"/>
      <c r="M417" s="10">
        <f t="shared" si="315"/>
        <v>56</v>
      </c>
      <c r="N417" s="10">
        <f t="shared" si="316"/>
        <v>56</v>
      </c>
      <c r="O417" s="10">
        <f t="shared" si="317"/>
        <v>56</v>
      </c>
      <c r="P417" s="10"/>
      <c r="Q417" s="26"/>
      <c r="R417" s="27"/>
    </row>
    <row r="418" spans="1:18" ht="31.2" x14ac:dyDescent="0.3">
      <c r="A418" s="24" t="s">
        <v>276</v>
      </c>
      <c r="B418" s="24" t="s">
        <v>143</v>
      </c>
      <c r="C418" s="24" t="s">
        <v>125</v>
      </c>
      <c r="D418" s="24" t="s">
        <v>296</v>
      </c>
      <c r="E418" s="24" t="s">
        <v>114</v>
      </c>
      <c r="F418" s="25" t="s">
        <v>115</v>
      </c>
      <c r="G418" s="10">
        <v>1215</v>
      </c>
      <c r="H418" s="10">
        <v>1215</v>
      </c>
      <c r="I418" s="10">
        <v>1215</v>
      </c>
      <c r="J418" s="10"/>
      <c r="K418" s="10"/>
      <c r="L418" s="10"/>
      <c r="M418" s="10">
        <f t="shared" si="315"/>
        <v>1215</v>
      </c>
      <c r="N418" s="10">
        <f t="shared" si="316"/>
        <v>1215</v>
      </c>
      <c r="O418" s="10">
        <f t="shared" si="317"/>
        <v>1215</v>
      </c>
      <c r="P418" s="10"/>
      <c r="Q418" s="26"/>
      <c r="R418" s="27"/>
    </row>
    <row r="419" spans="1:18" ht="31.2" x14ac:dyDescent="0.3">
      <c r="A419" s="24" t="s">
        <v>276</v>
      </c>
      <c r="B419" s="24" t="s">
        <v>143</v>
      </c>
      <c r="C419" s="24" t="s">
        <v>125</v>
      </c>
      <c r="D419" s="24" t="s">
        <v>297</v>
      </c>
      <c r="E419" s="24"/>
      <c r="F419" s="25" t="s">
        <v>298</v>
      </c>
      <c r="G419" s="10">
        <f t="shared" ref="G419:L419" si="361">G420</f>
        <v>10593.7</v>
      </c>
      <c r="H419" s="10">
        <f t="shared" si="361"/>
        <v>149694</v>
      </c>
      <c r="I419" s="10">
        <f t="shared" si="361"/>
        <v>0</v>
      </c>
      <c r="J419" s="10">
        <f t="shared" si="361"/>
        <v>0</v>
      </c>
      <c r="K419" s="10">
        <f t="shared" si="361"/>
        <v>0</v>
      </c>
      <c r="L419" s="10">
        <f t="shared" si="361"/>
        <v>0</v>
      </c>
      <c r="M419" s="10">
        <f t="shared" si="315"/>
        <v>10593.7</v>
      </c>
      <c r="N419" s="10">
        <f t="shared" si="316"/>
        <v>149694</v>
      </c>
      <c r="O419" s="10">
        <f t="shared" si="317"/>
        <v>0</v>
      </c>
      <c r="P419" s="10">
        <f>P420</f>
        <v>0</v>
      </c>
      <c r="Q419" s="26"/>
      <c r="R419" s="27"/>
    </row>
    <row r="420" spans="1:18" ht="31.2" x14ac:dyDescent="0.3">
      <c r="A420" s="24" t="s">
        <v>276</v>
      </c>
      <c r="B420" s="24" t="s">
        <v>143</v>
      </c>
      <c r="C420" s="24" t="s">
        <v>125</v>
      </c>
      <c r="D420" s="24" t="s">
        <v>297</v>
      </c>
      <c r="E420" s="24" t="s">
        <v>114</v>
      </c>
      <c r="F420" s="25" t="s">
        <v>115</v>
      </c>
      <c r="G420" s="10">
        <v>10593.7</v>
      </c>
      <c r="H420" s="10">
        <v>149694</v>
      </c>
      <c r="I420" s="10">
        <v>0</v>
      </c>
      <c r="J420" s="10"/>
      <c r="K420" s="10"/>
      <c r="L420" s="10"/>
      <c r="M420" s="10">
        <f t="shared" ref="M420:M483" si="362">G420+J420</f>
        <v>10593.7</v>
      </c>
      <c r="N420" s="10">
        <f t="shared" ref="N420:N483" si="363">H420+K420</f>
        <v>149694</v>
      </c>
      <c r="O420" s="10">
        <f t="shared" ref="O420:O483" si="364">I420+L420</f>
        <v>0</v>
      </c>
      <c r="P420" s="10"/>
      <c r="Q420" s="26"/>
      <c r="R420" s="27"/>
    </row>
    <row r="421" spans="1:18" s="18" customFormat="1" ht="31.2" x14ac:dyDescent="0.3">
      <c r="A421" s="19" t="s">
        <v>276</v>
      </c>
      <c r="B421" s="19" t="s">
        <v>143</v>
      </c>
      <c r="C421" s="19" t="s">
        <v>131</v>
      </c>
      <c r="D421" s="19"/>
      <c r="E421" s="19"/>
      <c r="F421" s="20" t="s">
        <v>347</v>
      </c>
      <c r="G421" s="21">
        <f t="shared" ref="G421:G423" si="365">G422</f>
        <v>17654.899999999998</v>
      </c>
      <c r="H421" s="21">
        <f t="shared" ref="H421:H423" si="366">H422</f>
        <v>18122.7</v>
      </c>
      <c r="I421" s="21">
        <f t="shared" ref="I421:I423" si="367">I422</f>
        <v>18122.7</v>
      </c>
      <c r="J421" s="21">
        <f t="shared" ref="J421:J423" si="368">J422</f>
        <v>0</v>
      </c>
      <c r="K421" s="21">
        <f t="shared" ref="K421:K423" si="369">K422</f>
        <v>0</v>
      </c>
      <c r="L421" s="21">
        <f t="shared" ref="L421:L423" si="370">L422</f>
        <v>0</v>
      </c>
      <c r="M421" s="21">
        <f t="shared" si="362"/>
        <v>17654.899999999998</v>
      </c>
      <c r="N421" s="21">
        <f t="shared" si="363"/>
        <v>18122.7</v>
      </c>
      <c r="O421" s="21">
        <f t="shared" si="364"/>
        <v>18122.7</v>
      </c>
      <c r="P421" s="21">
        <f t="shared" ref="P421:P423" si="371">P422</f>
        <v>0</v>
      </c>
      <c r="Q421" s="22"/>
      <c r="R421" s="23"/>
    </row>
    <row r="422" spans="1:18" ht="31.2" x14ac:dyDescent="0.3">
      <c r="A422" s="24" t="s">
        <v>276</v>
      </c>
      <c r="B422" s="24" t="s">
        <v>143</v>
      </c>
      <c r="C422" s="24" t="s">
        <v>131</v>
      </c>
      <c r="D422" s="24" t="s">
        <v>279</v>
      </c>
      <c r="E422" s="24"/>
      <c r="F422" s="25" t="s">
        <v>280</v>
      </c>
      <c r="G422" s="10">
        <f t="shared" si="365"/>
        <v>17654.899999999998</v>
      </c>
      <c r="H422" s="10">
        <f t="shared" si="366"/>
        <v>18122.7</v>
      </c>
      <c r="I422" s="10">
        <f t="shared" si="367"/>
        <v>18122.7</v>
      </c>
      <c r="J422" s="10">
        <f t="shared" si="368"/>
        <v>0</v>
      </c>
      <c r="K422" s="10">
        <f t="shared" si="369"/>
        <v>0</v>
      </c>
      <c r="L422" s="10">
        <f t="shared" si="370"/>
        <v>0</v>
      </c>
      <c r="M422" s="10">
        <f t="shared" si="362"/>
        <v>17654.899999999998</v>
      </c>
      <c r="N422" s="10">
        <f t="shared" si="363"/>
        <v>18122.7</v>
      </c>
      <c r="O422" s="10">
        <f t="shared" si="364"/>
        <v>18122.7</v>
      </c>
      <c r="P422" s="10">
        <f t="shared" si="371"/>
        <v>0</v>
      </c>
      <c r="Q422" s="26"/>
      <c r="R422" s="27"/>
    </row>
    <row r="423" spans="1:18" x14ac:dyDescent="0.3">
      <c r="A423" s="24" t="s">
        <v>276</v>
      </c>
      <c r="B423" s="24" t="s">
        <v>143</v>
      </c>
      <c r="C423" s="24" t="s">
        <v>131</v>
      </c>
      <c r="D423" s="24" t="s">
        <v>281</v>
      </c>
      <c r="E423" s="24"/>
      <c r="F423" s="25" t="s">
        <v>27</v>
      </c>
      <c r="G423" s="10">
        <f t="shared" si="365"/>
        <v>17654.899999999998</v>
      </c>
      <c r="H423" s="10">
        <f t="shared" si="366"/>
        <v>18122.7</v>
      </c>
      <c r="I423" s="10">
        <f t="shared" si="367"/>
        <v>18122.7</v>
      </c>
      <c r="J423" s="10">
        <f t="shared" si="368"/>
        <v>0</v>
      </c>
      <c r="K423" s="10">
        <f t="shared" si="369"/>
        <v>0</v>
      </c>
      <c r="L423" s="10">
        <f t="shared" si="370"/>
        <v>0</v>
      </c>
      <c r="M423" s="10">
        <f t="shared" si="362"/>
        <v>17654.899999999998</v>
      </c>
      <c r="N423" s="10">
        <f t="shared" si="363"/>
        <v>18122.7</v>
      </c>
      <c r="O423" s="10">
        <f t="shared" si="364"/>
        <v>18122.7</v>
      </c>
      <c r="P423" s="10">
        <f t="shared" si="371"/>
        <v>0</v>
      </c>
      <c r="Q423" s="26"/>
      <c r="R423" s="27"/>
    </row>
    <row r="424" spans="1:18" ht="46.8" x14ac:dyDescent="0.3">
      <c r="A424" s="24" t="s">
        <v>276</v>
      </c>
      <c r="B424" s="24" t="s">
        <v>143</v>
      </c>
      <c r="C424" s="24" t="s">
        <v>131</v>
      </c>
      <c r="D424" s="24" t="s">
        <v>341</v>
      </c>
      <c r="E424" s="24"/>
      <c r="F424" s="25" t="s">
        <v>342</v>
      </c>
      <c r="G424" s="10">
        <f t="shared" ref="G424:L424" si="372">G425+G427+G429</f>
        <v>17654.899999999998</v>
      </c>
      <c r="H424" s="10">
        <f t="shared" si="372"/>
        <v>18122.7</v>
      </c>
      <c r="I424" s="10">
        <f t="shared" si="372"/>
        <v>18122.7</v>
      </c>
      <c r="J424" s="10">
        <f t="shared" si="372"/>
        <v>0</v>
      </c>
      <c r="K424" s="10">
        <f t="shared" si="372"/>
        <v>0</v>
      </c>
      <c r="L424" s="10">
        <f t="shared" si="372"/>
        <v>0</v>
      </c>
      <c r="M424" s="10">
        <f t="shared" si="362"/>
        <v>17654.899999999998</v>
      </c>
      <c r="N424" s="10">
        <f t="shared" si="363"/>
        <v>18122.7</v>
      </c>
      <c r="O424" s="10">
        <f t="shared" si="364"/>
        <v>18122.7</v>
      </c>
      <c r="P424" s="10">
        <f>P425+P427+P429</f>
        <v>0</v>
      </c>
      <c r="Q424" s="26"/>
      <c r="R424" s="27"/>
    </row>
    <row r="425" spans="1:18" ht="46.8" x14ac:dyDescent="0.3">
      <c r="A425" s="24" t="s">
        <v>276</v>
      </c>
      <c r="B425" s="24" t="s">
        <v>143</v>
      </c>
      <c r="C425" s="24" t="s">
        <v>131</v>
      </c>
      <c r="D425" s="24" t="s">
        <v>348</v>
      </c>
      <c r="E425" s="24"/>
      <c r="F425" s="25" t="s">
        <v>47</v>
      </c>
      <c r="G425" s="10">
        <f t="shared" ref="G425:L425" si="373">G426</f>
        <v>16739.599999999999</v>
      </c>
      <c r="H425" s="10">
        <f t="shared" si="373"/>
        <v>17835.7</v>
      </c>
      <c r="I425" s="10">
        <f t="shared" si="373"/>
        <v>17835.7</v>
      </c>
      <c r="J425" s="10">
        <f t="shared" si="373"/>
        <v>0</v>
      </c>
      <c r="K425" s="10">
        <f t="shared" si="373"/>
        <v>0</v>
      </c>
      <c r="L425" s="10">
        <f t="shared" si="373"/>
        <v>0</v>
      </c>
      <c r="M425" s="10">
        <f t="shared" si="362"/>
        <v>16739.599999999999</v>
      </c>
      <c r="N425" s="10">
        <f t="shared" si="363"/>
        <v>17835.7</v>
      </c>
      <c r="O425" s="10">
        <f t="shared" si="364"/>
        <v>17835.7</v>
      </c>
      <c r="P425" s="10">
        <f>P426</f>
        <v>0</v>
      </c>
      <c r="Q425" s="26"/>
      <c r="R425" s="27"/>
    </row>
    <row r="426" spans="1:18" ht="31.2" x14ac:dyDescent="0.3">
      <c r="A426" s="24" t="s">
        <v>276</v>
      </c>
      <c r="B426" s="24" t="s">
        <v>143</v>
      </c>
      <c r="C426" s="24" t="s">
        <v>131</v>
      </c>
      <c r="D426" s="24" t="s">
        <v>348</v>
      </c>
      <c r="E426" s="24" t="s">
        <v>114</v>
      </c>
      <c r="F426" s="25" t="s">
        <v>115</v>
      </c>
      <c r="G426" s="10">
        <v>16739.599999999999</v>
      </c>
      <c r="H426" s="10">
        <v>17835.7</v>
      </c>
      <c r="I426" s="10">
        <v>17835.7</v>
      </c>
      <c r="J426" s="10"/>
      <c r="K426" s="10"/>
      <c r="L426" s="10"/>
      <c r="M426" s="10">
        <f t="shared" si="362"/>
        <v>16739.599999999999</v>
      </c>
      <c r="N426" s="10">
        <f t="shared" si="363"/>
        <v>17835.7</v>
      </c>
      <c r="O426" s="10">
        <f t="shared" si="364"/>
        <v>17835.7</v>
      </c>
      <c r="P426" s="10"/>
      <c r="Q426" s="26"/>
      <c r="R426" s="27"/>
    </row>
    <row r="427" spans="1:18" x14ac:dyDescent="0.3">
      <c r="A427" s="24" t="s">
        <v>276</v>
      </c>
      <c r="B427" s="24" t="s">
        <v>143</v>
      </c>
      <c r="C427" s="24" t="s">
        <v>131</v>
      </c>
      <c r="D427" s="24" t="s">
        <v>349</v>
      </c>
      <c r="E427" s="24"/>
      <c r="F427" s="25" t="s">
        <v>199</v>
      </c>
      <c r="G427" s="10">
        <f t="shared" ref="G427:L427" si="374">G428</f>
        <v>628.29999999999995</v>
      </c>
      <c r="H427" s="10">
        <f t="shared" si="374"/>
        <v>0</v>
      </c>
      <c r="I427" s="10">
        <f t="shared" si="374"/>
        <v>0</v>
      </c>
      <c r="J427" s="10">
        <f t="shared" si="374"/>
        <v>0</v>
      </c>
      <c r="K427" s="10">
        <f t="shared" si="374"/>
        <v>0</v>
      </c>
      <c r="L427" s="10">
        <f t="shared" si="374"/>
        <v>0</v>
      </c>
      <c r="M427" s="10">
        <f t="shared" si="362"/>
        <v>628.29999999999995</v>
      </c>
      <c r="N427" s="10">
        <f t="shared" si="363"/>
        <v>0</v>
      </c>
      <c r="O427" s="10">
        <f t="shared" si="364"/>
        <v>0</v>
      </c>
      <c r="P427" s="10">
        <f>P428</f>
        <v>0</v>
      </c>
      <c r="Q427" s="26"/>
      <c r="R427" s="27"/>
    </row>
    <row r="428" spans="1:18" ht="31.2" x14ac:dyDescent="0.3">
      <c r="A428" s="24" t="s">
        <v>276</v>
      </c>
      <c r="B428" s="24" t="s">
        <v>143</v>
      </c>
      <c r="C428" s="24" t="s">
        <v>131</v>
      </c>
      <c r="D428" s="24" t="s">
        <v>349</v>
      </c>
      <c r="E428" s="24" t="s">
        <v>114</v>
      </c>
      <c r="F428" s="25" t="s">
        <v>115</v>
      </c>
      <c r="G428" s="10">
        <v>628.29999999999995</v>
      </c>
      <c r="H428" s="10">
        <v>0</v>
      </c>
      <c r="I428" s="10">
        <v>0</v>
      </c>
      <c r="J428" s="10"/>
      <c r="K428" s="10"/>
      <c r="L428" s="10"/>
      <c r="M428" s="10">
        <f t="shared" si="362"/>
        <v>628.29999999999995</v>
      </c>
      <c r="N428" s="10">
        <f t="shared" si="363"/>
        <v>0</v>
      </c>
      <c r="O428" s="10">
        <f t="shared" si="364"/>
        <v>0</v>
      </c>
      <c r="P428" s="10"/>
      <c r="Q428" s="26"/>
      <c r="R428" s="27"/>
    </row>
    <row r="429" spans="1:18" ht="62.4" x14ac:dyDescent="0.3">
      <c r="A429" s="24" t="s">
        <v>276</v>
      </c>
      <c r="B429" s="24" t="s">
        <v>143</v>
      </c>
      <c r="C429" s="24" t="s">
        <v>131</v>
      </c>
      <c r="D429" s="24" t="s">
        <v>350</v>
      </c>
      <c r="E429" s="24"/>
      <c r="F429" s="25" t="s">
        <v>201</v>
      </c>
      <c r="G429" s="10">
        <f t="shared" ref="G429:L429" si="375">G430</f>
        <v>287</v>
      </c>
      <c r="H429" s="10">
        <f t="shared" si="375"/>
        <v>287</v>
      </c>
      <c r="I429" s="10">
        <f t="shared" si="375"/>
        <v>287</v>
      </c>
      <c r="J429" s="10">
        <f t="shared" si="375"/>
        <v>0</v>
      </c>
      <c r="K429" s="10">
        <f t="shared" si="375"/>
        <v>0</v>
      </c>
      <c r="L429" s="10">
        <f t="shared" si="375"/>
        <v>0</v>
      </c>
      <c r="M429" s="10">
        <f t="shared" si="362"/>
        <v>287</v>
      </c>
      <c r="N429" s="10">
        <f t="shared" si="363"/>
        <v>287</v>
      </c>
      <c r="O429" s="10">
        <f t="shared" si="364"/>
        <v>287</v>
      </c>
      <c r="P429" s="10">
        <f>P430</f>
        <v>0</v>
      </c>
      <c r="Q429" s="26"/>
      <c r="R429" s="27"/>
    </row>
    <row r="430" spans="1:18" ht="31.2" x14ac:dyDescent="0.3">
      <c r="A430" s="24" t="s">
        <v>276</v>
      </c>
      <c r="B430" s="24" t="s">
        <v>143</v>
      </c>
      <c r="C430" s="24" t="s">
        <v>131</v>
      </c>
      <c r="D430" s="24" t="s">
        <v>350</v>
      </c>
      <c r="E430" s="24" t="s">
        <v>114</v>
      </c>
      <c r="F430" s="25" t="s">
        <v>115</v>
      </c>
      <c r="G430" s="10">
        <v>287</v>
      </c>
      <c r="H430" s="10">
        <v>287</v>
      </c>
      <c r="I430" s="10">
        <v>287</v>
      </c>
      <c r="J430" s="10"/>
      <c r="K430" s="10"/>
      <c r="L430" s="10"/>
      <c r="M430" s="10">
        <f t="shared" si="362"/>
        <v>287</v>
      </c>
      <c r="N430" s="10">
        <f t="shared" si="363"/>
        <v>287</v>
      </c>
      <c r="O430" s="10">
        <f t="shared" si="364"/>
        <v>287</v>
      </c>
      <c r="P430" s="10"/>
      <c r="Q430" s="26"/>
      <c r="R430" s="27"/>
    </row>
    <row r="431" spans="1:18" s="18" customFormat="1" x14ac:dyDescent="0.3">
      <c r="A431" s="19" t="s">
        <v>276</v>
      </c>
      <c r="B431" s="19" t="s">
        <v>143</v>
      </c>
      <c r="C431" s="19" t="s">
        <v>240</v>
      </c>
      <c r="D431" s="19"/>
      <c r="E431" s="19"/>
      <c r="F431" s="20" t="s">
        <v>241</v>
      </c>
      <c r="G431" s="21">
        <f t="shared" ref="G431:L431" si="376">G432+G437+G442+G454</f>
        <v>913681.5</v>
      </c>
      <c r="H431" s="21">
        <f t="shared" si="376"/>
        <v>929567.39999999991</v>
      </c>
      <c r="I431" s="21">
        <f t="shared" si="376"/>
        <v>904589.5</v>
      </c>
      <c r="J431" s="21">
        <f t="shared" si="376"/>
        <v>271.8</v>
      </c>
      <c r="K431" s="21">
        <f t="shared" si="376"/>
        <v>280.2</v>
      </c>
      <c r="L431" s="21">
        <f t="shared" si="376"/>
        <v>280.2</v>
      </c>
      <c r="M431" s="21">
        <f t="shared" si="362"/>
        <v>913953.3</v>
      </c>
      <c r="N431" s="21">
        <f t="shared" si="363"/>
        <v>929847.59999999986</v>
      </c>
      <c r="O431" s="21">
        <f t="shared" si="364"/>
        <v>904869.7</v>
      </c>
      <c r="P431" s="21">
        <f>P432+P437+P442+P454</f>
        <v>0</v>
      </c>
      <c r="Q431" s="22"/>
      <c r="R431" s="23"/>
    </row>
    <row r="432" spans="1:18" x14ac:dyDescent="0.3">
      <c r="A432" s="24" t="s">
        <v>276</v>
      </c>
      <c r="B432" s="24" t="s">
        <v>143</v>
      </c>
      <c r="C432" s="24" t="s">
        <v>240</v>
      </c>
      <c r="D432" s="24" t="s">
        <v>210</v>
      </c>
      <c r="E432" s="24"/>
      <c r="F432" s="25" t="s">
        <v>211</v>
      </c>
      <c r="G432" s="10">
        <f t="shared" ref="G432:G435" si="377">G433</f>
        <v>200</v>
      </c>
      <c r="H432" s="10">
        <f t="shared" ref="H432:H435" si="378">H433</f>
        <v>200</v>
      </c>
      <c r="I432" s="10">
        <f t="shared" ref="I432:I442" si="379">I433</f>
        <v>200</v>
      </c>
      <c r="J432" s="10">
        <f t="shared" ref="J432:J442" si="380">J433</f>
        <v>0</v>
      </c>
      <c r="K432" s="10">
        <f t="shared" ref="K432:K442" si="381">K433</f>
        <v>0</v>
      </c>
      <c r="L432" s="10">
        <f t="shared" ref="L432:L442" si="382">L433</f>
        <v>0</v>
      </c>
      <c r="M432" s="10">
        <f t="shared" si="362"/>
        <v>200</v>
      </c>
      <c r="N432" s="10">
        <f t="shared" si="363"/>
        <v>200</v>
      </c>
      <c r="O432" s="10">
        <f t="shared" si="364"/>
        <v>200</v>
      </c>
      <c r="P432" s="10">
        <f t="shared" ref="P432:P442" si="383">P433</f>
        <v>0</v>
      </c>
      <c r="Q432" s="26"/>
      <c r="R432" s="27"/>
    </row>
    <row r="433" spans="1:18" x14ac:dyDescent="0.3">
      <c r="A433" s="24" t="s">
        <v>276</v>
      </c>
      <c r="B433" s="24" t="s">
        <v>143</v>
      </c>
      <c r="C433" s="24" t="s">
        <v>240</v>
      </c>
      <c r="D433" s="24" t="s">
        <v>212</v>
      </c>
      <c r="E433" s="24"/>
      <c r="F433" s="25" t="s">
        <v>27</v>
      </c>
      <c r="G433" s="10">
        <f t="shared" si="377"/>
        <v>200</v>
      </c>
      <c r="H433" s="10">
        <f t="shared" si="378"/>
        <v>200</v>
      </c>
      <c r="I433" s="10">
        <f t="shared" si="379"/>
        <v>200</v>
      </c>
      <c r="J433" s="10">
        <f t="shared" si="380"/>
        <v>0</v>
      </c>
      <c r="K433" s="10">
        <f t="shared" si="381"/>
        <v>0</v>
      </c>
      <c r="L433" s="10">
        <f t="shared" si="382"/>
        <v>0</v>
      </c>
      <c r="M433" s="10">
        <f t="shared" si="362"/>
        <v>200</v>
      </c>
      <c r="N433" s="10">
        <f t="shared" si="363"/>
        <v>200</v>
      </c>
      <c r="O433" s="10">
        <f t="shared" si="364"/>
        <v>200</v>
      </c>
      <c r="P433" s="10">
        <f t="shared" si="383"/>
        <v>0</v>
      </c>
      <c r="Q433" s="26"/>
      <c r="R433" s="27"/>
    </row>
    <row r="434" spans="1:18" ht="46.8" x14ac:dyDescent="0.3">
      <c r="A434" s="24" t="s">
        <v>276</v>
      </c>
      <c r="B434" s="24" t="s">
        <v>143</v>
      </c>
      <c r="C434" s="24" t="s">
        <v>240</v>
      </c>
      <c r="D434" s="24" t="s">
        <v>213</v>
      </c>
      <c r="E434" s="24"/>
      <c r="F434" s="25" t="s">
        <v>214</v>
      </c>
      <c r="G434" s="10">
        <f t="shared" si="377"/>
        <v>200</v>
      </c>
      <c r="H434" s="10">
        <f t="shared" si="378"/>
        <v>200</v>
      </c>
      <c r="I434" s="10">
        <f t="shared" si="379"/>
        <v>200</v>
      </c>
      <c r="J434" s="10">
        <f t="shared" si="380"/>
        <v>0</v>
      </c>
      <c r="K434" s="10">
        <f t="shared" si="381"/>
        <v>0</v>
      </c>
      <c r="L434" s="10">
        <f t="shared" si="382"/>
        <v>0</v>
      </c>
      <c r="M434" s="10">
        <f t="shared" si="362"/>
        <v>200</v>
      </c>
      <c r="N434" s="10">
        <f t="shared" si="363"/>
        <v>200</v>
      </c>
      <c r="O434" s="10">
        <f t="shared" si="364"/>
        <v>200</v>
      </c>
      <c r="P434" s="10">
        <f t="shared" si="383"/>
        <v>0</v>
      </c>
      <c r="Q434" s="26"/>
      <c r="R434" s="27"/>
    </row>
    <row r="435" spans="1:18" ht="31.2" x14ac:dyDescent="0.3">
      <c r="A435" s="24" t="s">
        <v>276</v>
      </c>
      <c r="B435" s="24" t="s">
        <v>143</v>
      </c>
      <c r="C435" s="24" t="s">
        <v>240</v>
      </c>
      <c r="D435" s="24" t="s">
        <v>215</v>
      </c>
      <c r="E435" s="24"/>
      <c r="F435" s="25" t="s">
        <v>216</v>
      </c>
      <c r="G435" s="10">
        <f t="shared" si="377"/>
        <v>200</v>
      </c>
      <c r="H435" s="10">
        <f t="shared" si="378"/>
        <v>200</v>
      </c>
      <c r="I435" s="10">
        <f t="shared" si="379"/>
        <v>200</v>
      </c>
      <c r="J435" s="10">
        <f t="shared" si="380"/>
        <v>0</v>
      </c>
      <c r="K435" s="10">
        <f t="shared" si="381"/>
        <v>0</v>
      </c>
      <c r="L435" s="10">
        <f t="shared" si="382"/>
        <v>0</v>
      </c>
      <c r="M435" s="10">
        <f t="shared" si="362"/>
        <v>200</v>
      </c>
      <c r="N435" s="10">
        <f t="shared" si="363"/>
        <v>200</v>
      </c>
      <c r="O435" s="10">
        <f t="shared" si="364"/>
        <v>200</v>
      </c>
      <c r="P435" s="10">
        <f t="shared" si="383"/>
        <v>0</v>
      </c>
      <c r="Q435" s="26"/>
      <c r="R435" s="27"/>
    </row>
    <row r="436" spans="1:18" ht="31.2" x14ac:dyDescent="0.3">
      <c r="A436" s="24" t="s">
        <v>276</v>
      </c>
      <c r="B436" s="24" t="s">
        <v>143</v>
      </c>
      <c r="C436" s="24" t="s">
        <v>240</v>
      </c>
      <c r="D436" s="24" t="s">
        <v>215</v>
      </c>
      <c r="E436" s="8" t="s">
        <v>114</v>
      </c>
      <c r="F436" s="25" t="s">
        <v>115</v>
      </c>
      <c r="G436" s="10">
        <v>200</v>
      </c>
      <c r="H436" s="10">
        <v>200</v>
      </c>
      <c r="I436" s="10">
        <v>200</v>
      </c>
      <c r="J436" s="10"/>
      <c r="K436" s="10"/>
      <c r="L436" s="10"/>
      <c r="M436" s="10">
        <f t="shared" si="362"/>
        <v>200</v>
      </c>
      <c r="N436" s="10">
        <f t="shared" si="363"/>
        <v>200</v>
      </c>
      <c r="O436" s="10">
        <f t="shared" si="364"/>
        <v>200</v>
      </c>
      <c r="P436" s="10"/>
      <c r="Q436" s="26"/>
      <c r="R436" s="27"/>
    </row>
    <row r="437" spans="1:18" x14ac:dyDescent="0.3">
      <c r="A437" s="24" t="s">
        <v>276</v>
      </c>
      <c r="B437" s="24" t="s">
        <v>143</v>
      </c>
      <c r="C437" s="24" t="s">
        <v>240</v>
      </c>
      <c r="D437" s="24" t="s">
        <v>219</v>
      </c>
      <c r="E437" s="9"/>
      <c r="F437" s="25" t="s">
        <v>220</v>
      </c>
      <c r="G437" s="10">
        <f t="shared" ref="G437:G442" si="384">G438</f>
        <v>4571.5</v>
      </c>
      <c r="H437" s="10">
        <f t="shared" ref="H437:H442" si="385">H438</f>
        <v>4571.5</v>
      </c>
      <c r="I437" s="10">
        <f t="shared" si="379"/>
        <v>4571.5</v>
      </c>
      <c r="J437" s="10">
        <f t="shared" si="380"/>
        <v>0</v>
      </c>
      <c r="K437" s="10">
        <f t="shared" si="381"/>
        <v>0</v>
      </c>
      <c r="L437" s="10">
        <f t="shared" si="382"/>
        <v>0</v>
      </c>
      <c r="M437" s="10">
        <f t="shared" si="362"/>
        <v>4571.5</v>
      </c>
      <c r="N437" s="10">
        <f t="shared" si="363"/>
        <v>4571.5</v>
      </c>
      <c r="O437" s="10">
        <f t="shared" si="364"/>
        <v>4571.5</v>
      </c>
      <c r="P437" s="10">
        <f t="shared" si="383"/>
        <v>0</v>
      </c>
      <c r="Q437" s="26"/>
      <c r="R437" s="27"/>
    </row>
    <row r="438" spans="1:18" x14ac:dyDescent="0.3">
      <c r="A438" s="24" t="s">
        <v>276</v>
      </c>
      <c r="B438" s="24" t="s">
        <v>143</v>
      </c>
      <c r="C438" s="24" t="s">
        <v>240</v>
      </c>
      <c r="D438" s="24" t="s">
        <v>221</v>
      </c>
      <c r="E438" s="9"/>
      <c r="F438" s="25" t="s">
        <v>27</v>
      </c>
      <c r="G438" s="10">
        <f t="shared" si="384"/>
        <v>4571.5</v>
      </c>
      <c r="H438" s="10">
        <f t="shared" si="385"/>
        <v>4571.5</v>
      </c>
      <c r="I438" s="10">
        <f t="shared" si="379"/>
        <v>4571.5</v>
      </c>
      <c r="J438" s="10">
        <f t="shared" si="380"/>
        <v>0</v>
      </c>
      <c r="K438" s="10">
        <f t="shared" si="381"/>
        <v>0</v>
      </c>
      <c r="L438" s="10">
        <f t="shared" si="382"/>
        <v>0</v>
      </c>
      <c r="M438" s="10">
        <f t="shared" si="362"/>
        <v>4571.5</v>
      </c>
      <c r="N438" s="10">
        <f t="shared" si="363"/>
        <v>4571.5</v>
      </c>
      <c r="O438" s="10">
        <f t="shared" si="364"/>
        <v>4571.5</v>
      </c>
      <c r="P438" s="10">
        <f t="shared" si="383"/>
        <v>0</v>
      </c>
      <c r="Q438" s="26"/>
      <c r="R438" s="27"/>
    </row>
    <row r="439" spans="1:18" ht="46.8" x14ac:dyDescent="0.3">
      <c r="A439" s="24" t="s">
        <v>276</v>
      </c>
      <c r="B439" s="24" t="s">
        <v>143</v>
      </c>
      <c r="C439" s="24" t="s">
        <v>240</v>
      </c>
      <c r="D439" s="24" t="s">
        <v>222</v>
      </c>
      <c r="E439" s="9"/>
      <c r="F439" s="25" t="s">
        <v>223</v>
      </c>
      <c r="G439" s="10">
        <f t="shared" si="384"/>
        <v>4571.5</v>
      </c>
      <c r="H439" s="10">
        <f t="shared" si="385"/>
        <v>4571.5</v>
      </c>
      <c r="I439" s="10">
        <f t="shared" si="379"/>
        <v>4571.5</v>
      </c>
      <c r="J439" s="10">
        <f t="shared" si="380"/>
        <v>0</v>
      </c>
      <c r="K439" s="10">
        <f t="shared" si="381"/>
        <v>0</v>
      </c>
      <c r="L439" s="10">
        <f t="shared" si="382"/>
        <v>0</v>
      </c>
      <c r="M439" s="10">
        <f t="shared" si="362"/>
        <v>4571.5</v>
      </c>
      <c r="N439" s="10">
        <f t="shared" si="363"/>
        <v>4571.5</v>
      </c>
      <c r="O439" s="10">
        <f t="shared" si="364"/>
        <v>4571.5</v>
      </c>
      <c r="P439" s="10">
        <f t="shared" si="383"/>
        <v>0</v>
      </c>
      <c r="Q439" s="26"/>
      <c r="R439" s="27"/>
    </row>
    <row r="440" spans="1:18" ht="31.2" x14ac:dyDescent="0.3">
      <c r="A440" s="24" t="s">
        <v>276</v>
      </c>
      <c r="B440" s="24" t="s">
        <v>143</v>
      </c>
      <c r="C440" s="24" t="s">
        <v>240</v>
      </c>
      <c r="D440" s="24" t="s">
        <v>224</v>
      </c>
      <c r="E440" s="9"/>
      <c r="F440" s="25" t="s">
        <v>225</v>
      </c>
      <c r="G440" s="10">
        <f t="shared" si="384"/>
        <v>4571.5</v>
      </c>
      <c r="H440" s="10">
        <f t="shared" si="385"/>
        <v>4571.5</v>
      </c>
      <c r="I440" s="10">
        <f t="shared" si="379"/>
        <v>4571.5</v>
      </c>
      <c r="J440" s="10">
        <f t="shared" si="380"/>
        <v>0</v>
      </c>
      <c r="K440" s="10">
        <f t="shared" si="381"/>
        <v>0</v>
      </c>
      <c r="L440" s="10">
        <f t="shared" si="382"/>
        <v>0</v>
      </c>
      <c r="M440" s="10">
        <f t="shared" si="362"/>
        <v>4571.5</v>
      </c>
      <c r="N440" s="10">
        <f t="shared" si="363"/>
        <v>4571.5</v>
      </c>
      <c r="O440" s="10">
        <f t="shared" si="364"/>
        <v>4571.5</v>
      </c>
      <c r="P440" s="10">
        <f t="shared" si="383"/>
        <v>0</v>
      </c>
      <c r="Q440" s="26"/>
      <c r="R440" s="27"/>
    </row>
    <row r="441" spans="1:18" ht="31.2" x14ac:dyDescent="0.3">
      <c r="A441" s="24" t="s">
        <v>276</v>
      </c>
      <c r="B441" s="24" t="s">
        <v>143</v>
      </c>
      <c r="C441" s="24" t="s">
        <v>240</v>
      </c>
      <c r="D441" s="24" t="s">
        <v>224</v>
      </c>
      <c r="E441" s="8" t="s">
        <v>114</v>
      </c>
      <c r="F441" s="25" t="s">
        <v>115</v>
      </c>
      <c r="G441" s="10">
        <v>4571.5</v>
      </c>
      <c r="H441" s="10">
        <v>4571.5</v>
      </c>
      <c r="I441" s="10">
        <v>4571.5</v>
      </c>
      <c r="J441" s="10"/>
      <c r="K441" s="10"/>
      <c r="L441" s="10"/>
      <c r="M441" s="10">
        <f t="shared" si="362"/>
        <v>4571.5</v>
      </c>
      <c r="N441" s="10">
        <f t="shared" si="363"/>
        <v>4571.5</v>
      </c>
      <c r="O441" s="10">
        <f t="shared" si="364"/>
        <v>4571.5</v>
      </c>
      <c r="P441" s="10"/>
      <c r="Q441" s="26"/>
      <c r="R441" s="27"/>
    </row>
    <row r="442" spans="1:18" ht="46.8" x14ac:dyDescent="0.3">
      <c r="A442" s="24" t="s">
        <v>276</v>
      </c>
      <c r="B442" s="24" t="s">
        <v>143</v>
      </c>
      <c r="C442" s="24" t="s">
        <v>240</v>
      </c>
      <c r="D442" s="24" t="s">
        <v>202</v>
      </c>
      <c r="E442" s="9"/>
      <c r="F442" s="25" t="s">
        <v>203</v>
      </c>
      <c r="G442" s="10">
        <f t="shared" si="384"/>
        <v>64224.500000000007</v>
      </c>
      <c r="H442" s="10">
        <f t="shared" si="385"/>
        <v>64875.200000000004</v>
      </c>
      <c r="I442" s="10">
        <f t="shared" si="379"/>
        <v>64875.200000000004</v>
      </c>
      <c r="J442" s="10">
        <f t="shared" si="380"/>
        <v>0</v>
      </c>
      <c r="K442" s="10">
        <f t="shared" si="381"/>
        <v>0</v>
      </c>
      <c r="L442" s="10">
        <f t="shared" si="382"/>
        <v>0</v>
      </c>
      <c r="M442" s="10">
        <f t="shared" si="362"/>
        <v>64224.500000000007</v>
      </c>
      <c r="N442" s="10">
        <f t="shared" si="363"/>
        <v>64875.200000000004</v>
      </c>
      <c r="O442" s="10">
        <f t="shared" si="364"/>
        <v>64875.200000000004</v>
      </c>
      <c r="P442" s="10">
        <f t="shared" si="383"/>
        <v>0</v>
      </c>
      <c r="Q442" s="26"/>
      <c r="R442" s="27"/>
    </row>
    <row r="443" spans="1:18" x14ac:dyDescent="0.3">
      <c r="A443" s="24" t="s">
        <v>276</v>
      </c>
      <c r="B443" s="24" t="s">
        <v>143</v>
      </c>
      <c r="C443" s="24" t="s">
        <v>240</v>
      </c>
      <c r="D443" s="24" t="s">
        <v>204</v>
      </c>
      <c r="E443" s="9"/>
      <c r="F443" s="25" t="s">
        <v>27</v>
      </c>
      <c r="G443" s="10">
        <f t="shared" ref="G443:L443" si="386">G444+G447</f>
        <v>64224.500000000007</v>
      </c>
      <c r="H443" s="10">
        <f t="shared" si="386"/>
        <v>64875.200000000004</v>
      </c>
      <c r="I443" s="10">
        <f t="shared" si="386"/>
        <v>64875.200000000004</v>
      </c>
      <c r="J443" s="10">
        <f t="shared" si="386"/>
        <v>0</v>
      </c>
      <c r="K443" s="10">
        <f t="shared" si="386"/>
        <v>0</v>
      </c>
      <c r="L443" s="10">
        <f t="shared" si="386"/>
        <v>0</v>
      </c>
      <c r="M443" s="10">
        <f t="shared" si="362"/>
        <v>64224.500000000007</v>
      </c>
      <c r="N443" s="10">
        <f t="shared" si="363"/>
        <v>64875.200000000004</v>
      </c>
      <c r="O443" s="10">
        <f t="shared" si="364"/>
        <v>64875.200000000004</v>
      </c>
      <c r="P443" s="10">
        <f>P444+P447</f>
        <v>0</v>
      </c>
      <c r="Q443" s="26"/>
      <c r="R443" s="27"/>
    </row>
    <row r="444" spans="1:18" ht="46.8" x14ac:dyDescent="0.3">
      <c r="A444" s="24" t="s">
        <v>276</v>
      </c>
      <c r="B444" s="24" t="s">
        <v>143</v>
      </c>
      <c r="C444" s="24" t="s">
        <v>240</v>
      </c>
      <c r="D444" s="24" t="s">
        <v>205</v>
      </c>
      <c r="E444" s="9"/>
      <c r="F444" s="25" t="s">
        <v>206</v>
      </c>
      <c r="G444" s="10">
        <f t="shared" ref="G444:G445" si="387">G445</f>
        <v>489.4</v>
      </c>
      <c r="H444" s="10">
        <f t="shared" ref="H444:H445" si="388">H445</f>
        <v>489.4</v>
      </c>
      <c r="I444" s="10">
        <f t="shared" ref="I444:I445" si="389">I445</f>
        <v>489.4</v>
      </c>
      <c r="J444" s="10">
        <f t="shared" ref="J444:J445" si="390">J445</f>
        <v>0</v>
      </c>
      <c r="K444" s="10">
        <f t="shared" ref="K444:K445" si="391">K445</f>
        <v>0</v>
      </c>
      <c r="L444" s="10">
        <f t="shared" ref="L444:L445" si="392">L445</f>
        <v>0</v>
      </c>
      <c r="M444" s="10">
        <f t="shared" si="362"/>
        <v>489.4</v>
      </c>
      <c r="N444" s="10">
        <f t="shared" si="363"/>
        <v>489.4</v>
      </c>
      <c r="O444" s="10">
        <f t="shared" si="364"/>
        <v>489.4</v>
      </c>
      <c r="P444" s="10">
        <f t="shared" ref="P444:P445" si="393">P445</f>
        <v>0</v>
      </c>
      <c r="Q444" s="26"/>
      <c r="R444" s="27"/>
    </row>
    <row r="445" spans="1:18" ht="31.2" x14ac:dyDescent="0.3">
      <c r="A445" s="24" t="s">
        <v>276</v>
      </c>
      <c r="B445" s="24" t="s">
        <v>143</v>
      </c>
      <c r="C445" s="24" t="s">
        <v>240</v>
      </c>
      <c r="D445" s="24" t="s">
        <v>238</v>
      </c>
      <c r="E445" s="9"/>
      <c r="F445" s="25" t="s">
        <v>239</v>
      </c>
      <c r="G445" s="10">
        <f t="shared" si="387"/>
        <v>489.4</v>
      </c>
      <c r="H445" s="10">
        <f t="shared" si="388"/>
        <v>489.4</v>
      </c>
      <c r="I445" s="10">
        <f t="shared" si="389"/>
        <v>489.4</v>
      </c>
      <c r="J445" s="10">
        <f t="shared" si="390"/>
        <v>0</v>
      </c>
      <c r="K445" s="10">
        <f t="shared" si="391"/>
        <v>0</v>
      </c>
      <c r="L445" s="10">
        <f t="shared" si="392"/>
        <v>0</v>
      </c>
      <c r="M445" s="10">
        <f t="shared" si="362"/>
        <v>489.4</v>
      </c>
      <c r="N445" s="10">
        <f t="shared" si="363"/>
        <v>489.4</v>
      </c>
      <c r="O445" s="10">
        <f t="shared" si="364"/>
        <v>489.4</v>
      </c>
      <c r="P445" s="10">
        <f t="shared" si="393"/>
        <v>0</v>
      </c>
      <c r="Q445" s="26"/>
      <c r="R445" s="27"/>
    </row>
    <row r="446" spans="1:18" ht="31.2" x14ac:dyDescent="0.3">
      <c r="A446" s="24" t="s">
        <v>276</v>
      </c>
      <c r="B446" s="24" t="s">
        <v>143</v>
      </c>
      <c r="C446" s="24" t="s">
        <v>240</v>
      </c>
      <c r="D446" s="24" t="s">
        <v>238</v>
      </c>
      <c r="E446" s="8" t="s">
        <v>114</v>
      </c>
      <c r="F446" s="25" t="s">
        <v>115</v>
      </c>
      <c r="G446" s="10">
        <v>489.4</v>
      </c>
      <c r="H446" s="10">
        <v>489.4</v>
      </c>
      <c r="I446" s="10">
        <v>489.4</v>
      </c>
      <c r="J446" s="10"/>
      <c r="K446" s="10"/>
      <c r="L446" s="10"/>
      <c r="M446" s="10">
        <f t="shared" si="362"/>
        <v>489.4</v>
      </c>
      <c r="N446" s="10">
        <f t="shared" si="363"/>
        <v>489.4</v>
      </c>
      <c r="O446" s="10">
        <f t="shared" si="364"/>
        <v>489.4</v>
      </c>
      <c r="P446" s="10"/>
      <c r="Q446" s="26"/>
      <c r="R446" s="27"/>
    </row>
    <row r="447" spans="1:18" ht="31.2" x14ac:dyDescent="0.3">
      <c r="A447" s="24" t="s">
        <v>276</v>
      </c>
      <c r="B447" s="24" t="s">
        <v>143</v>
      </c>
      <c r="C447" s="24" t="s">
        <v>240</v>
      </c>
      <c r="D447" s="24" t="s">
        <v>244</v>
      </c>
      <c r="E447" s="9"/>
      <c r="F447" s="25" t="s">
        <v>245</v>
      </c>
      <c r="G447" s="10">
        <f t="shared" ref="G447:L447" si="394">G448+G450+G452</f>
        <v>63735.100000000006</v>
      </c>
      <c r="H447" s="10">
        <f t="shared" si="394"/>
        <v>64385.8</v>
      </c>
      <c r="I447" s="10">
        <f t="shared" si="394"/>
        <v>64385.8</v>
      </c>
      <c r="J447" s="10">
        <f t="shared" si="394"/>
        <v>0</v>
      </c>
      <c r="K447" s="10">
        <f t="shared" si="394"/>
        <v>0</v>
      </c>
      <c r="L447" s="10">
        <f t="shared" si="394"/>
        <v>0</v>
      </c>
      <c r="M447" s="10">
        <f t="shared" si="362"/>
        <v>63735.100000000006</v>
      </c>
      <c r="N447" s="10">
        <f t="shared" si="363"/>
        <v>64385.8</v>
      </c>
      <c r="O447" s="10">
        <f t="shared" si="364"/>
        <v>64385.8</v>
      </c>
      <c r="P447" s="10">
        <f>P448+P450+P452</f>
        <v>0</v>
      </c>
      <c r="Q447" s="26"/>
      <c r="R447" s="27"/>
    </row>
    <row r="448" spans="1:18" ht="46.8" x14ac:dyDescent="0.3">
      <c r="A448" s="24" t="s">
        <v>276</v>
      </c>
      <c r="B448" s="24" t="s">
        <v>143</v>
      </c>
      <c r="C448" s="24" t="s">
        <v>240</v>
      </c>
      <c r="D448" s="24" t="s">
        <v>246</v>
      </c>
      <c r="E448" s="9"/>
      <c r="F448" s="25" t="s">
        <v>47</v>
      </c>
      <c r="G448" s="10">
        <f t="shared" ref="G448:L448" si="395">G449</f>
        <v>52731.8</v>
      </c>
      <c r="H448" s="10">
        <f t="shared" si="395"/>
        <v>53651.5</v>
      </c>
      <c r="I448" s="10">
        <f t="shared" si="395"/>
        <v>53651.5</v>
      </c>
      <c r="J448" s="10">
        <f t="shared" si="395"/>
        <v>0</v>
      </c>
      <c r="K448" s="10">
        <f t="shared" si="395"/>
        <v>0</v>
      </c>
      <c r="L448" s="10">
        <f t="shared" si="395"/>
        <v>0</v>
      </c>
      <c r="M448" s="10">
        <f t="shared" si="362"/>
        <v>52731.8</v>
      </c>
      <c r="N448" s="10">
        <f t="shared" si="363"/>
        <v>53651.5</v>
      </c>
      <c r="O448" s="10">
        <f t="shared" si="364"/>
        <v>53651.5</v>
      </c>
      <c r="P448" s="10">
        <f>P449</f>
        <v>0</v>
      </c>
      <c r="Q448" s="26"/>
      <c r="R448" s="27"/>
    </row>
    <row r="449" spans="1:18" ht="31.2" x14ac:dyDescent="0.3">
      <c r="A449" s="24" t="s">
        <v>276</v>
      </c>
      <c r="B449" s="24" t="s">
        <v>143</v>
      </c>
      <c r="C449" s="24" t="s">
        <v>240</v>
      </c>
      <c r="D449" s="24" t="s">
        <v>246</v>
      </c>
      <c r="E449" s="8" t="s">
        <v>114</v>
      </c>
      <c r="F449" s="25" t="s">
        <v>115</v>
      </c>
      <c r="G449" s="10">
        <v>52731.8</v>
      </c>
      <c r="H449" s="10">
        <v>53651.5</v>
      </c>
      <c r="I449" s="10">
        <v>53651.5</v>
      </c>
      <c r="J449" s="10"/>
      <c r="K449" s="10"/>
      <c r="L449" s="10"/>
      <c r="M449" s="10">
        <f t="shared" si="362"/>
        <v>52731.8</v>
      </c>
      <c r="N449" s="10">
        <f t="shared" si="363"/>
        <v>53651.5</v>
      </c>
      <c r="O449" s="10">
        <f t="shared" si="364"/>
        <v>53651.5</v>
      </c>
      <c r="P449" s="10"/>
      <c r="Q449" s="26"/>
      <c r="R449" s="27"/>
    </row>
    <row r="450" spans="1:18" x14ac:dyDescent="0.3">
      <c r="A450" s="24" t="s">
        <v>276</v>
      </c>
      <c r="B450" s="24" t="s">
        <v>143</v>
      </c>
      <c r="C450" s="24" t="s">
        <v>240</v>
      </c>
      <c r="D450" s="24" t="s">
        <v>247</v>
      </c>
      <c r="E450" s="9"/>
      <c r="F450" s="25" t="s">
        <v>199</v>
      </c>
      <c r="G450" s="10">
        <f t="shared" ref="G450:L450" si="396">G451</f>
        <v>269</v>
      </c>
      <c r="H450" s="10">
        <f t="shared" si="396"/>
        <v>0</v>
      </c>
      <c r="I450" s="10">
        <f t="shared" si="396"/>
        <v>0</v>
      </c>
      <c r="J450" s="10">
        <f t="shared" si="396"/>
        <v>0</v>
      </c>
      <c r="K450" s="10">
        <f t="shared" si="396"/>
        <v>0</v>
      </c>
      <c r="L450" s="10">
        <f t="shared" si="396"/>
        <v>0</v>
      </c>
      <c r="M450" s="10">
        <f t="shared" si="362"/>
        <v>269</v>
      </c>
      <c r="N450" s="10">
        <f t="shared" si="363"/>
        <v>0</v>
      </c>
      <c r="O450" s="10">
        <f t="shared" si="364"/>
        <v>0</v>
      </c>
      <c r="P450" s="10">
        <f>P451</f>
        <v>0</v>
      </c>
      <c r="Q450" s="26"/>
      <c r="R450" s="27"/>
    </row>
    <row r="451" spans="1:18" ht="31.2" x14ac:dyDescent="0.3">
      <c r="A451" s="24" t="s">
        <v>276</v>
      </c>
      <c r="B451" s="24" t="s">
        <v>143</v>
      </c>
      <c r="C451" s="24" t="s">
        <v>240</v>
      </c>
      <c r="D451" s="24" t="s">
        <v>247</v>
      </c>
      <c r="E451" s="8" t="s">
        <v>114</v>
      </c>
      <c r="F451" s="25" t="s">
        <v>115</v>
      </c>
      <c r="G451" s="10">
        <v>269</v>
      </c>
      <c r="H451" s="10">
        <v>0</v>
      </c>
      <c r="I451" s="10">
        <v>0</v>
      </c>
      <c r="J451" s="10"/>
      <c r="K451" s="10"/>
      <c r="L451" s="10"/>
      <c r="M451" s="10">
        <f t="shared" si="362"/>
        <v>269</v>
      </c>
      <c r="N451" s="10">
        <f t="shared" si="363"/>
        <v>0</v>
      </c>
      <c r="O451" s="10">
        <f t="shared" si="364"/>
        <v>0</v>
      </c>
      <c r="P451" s="10"/>
      <c r="Q451" s="26"/>
      <c r="R451" s="27"/>
    </row>
    <row r="452" spans="1:18" x14ac:dyDescent="0.3">
      <c r="A452" s="24" t="s">
        <v>276</v>
      </c>
      <c r="B452" s="24" t="s">
        <v>143</v>
      </c>
      <c r="C452" s="24" t="s">
        <v>240</v>
      </c>
      <c r="D452" s="24" t="s">
        <v>351</v>
      </c>
      <c r="E452" s="9"/>
      <c r="F452" s="25" t="s">
        <v>352</v>
      </c>
      <c r="G452" s="10">
        <f t="shared" ref="G452:L452" si="397">G453</f>
        <v>10734.3</v>
      </c>
      <c r="H452" s="10">
        <f t="shared" si="397"/>
        <v>10734.3</v>
      </c>
      <c r="I452" s="10">
        <f t="shared" si="397"/>
        <v>10734.3</v>
      </c>
      <c r="J452" s="10">
        <f t="shared" si="397"/>
        <v>0</v>
      </c>
      <c r="K452" s="10">
        <f t="shared" si="397"/>
        <v>0</v>
      </c>
      <c r="L452" s="10">
        <f t="shared" si="397"/>
        <v>0</v>
      </c>
      <c r="M452" s="10">
        <f t="shared" si="362"/>
        <v>10734.3</v>
      </c>
      <c r="N452" s="10">
        <f t="shared" si="363"/>
        <v>10734.3</v>
      </c>
      <c r="O452" s="10">
        <f t="shared" si="364"/>
        <v>10734.3</v>
      </c>
      <c r="P452" s="10">
        <f>P453</f>
        <v>0</v>
      </c>
      <c r="Q452" s="26"/>
      <c r="R452" s="27"/>
    </row>
    <row r="453" spans="1:18" ht="31.2" x14ac:dyDescent="0.3">
      <c r="A453" s="24" t="s">
        <v>276</v>
      </c>
      <c r="B453" s="24" t="s">
        <v>143</v>
      </c>
      <c r="C453" s="24" t="s">
        <v>240</v>
      </c>
      <c r="D453" s="24" t="s">
        <v>351</v>
      </c>
      <c r="E453" s="8" t="s">
        <v>114</v>
      </c>
      <c r="F453" s="25" t="s">
        <v>115</v>
      </c>
      <c r="G453" s="10">
        <v>10734.3</v>
      </c>
      <c r="H453" s="10">
        <v>10734.3</v>
      </c>
      <c r="I453" s="10">
        <v>10734.3</v>
      </c>
      <c r="J453" s="10"/>
      <c r="K453" s="10"/>
      <c r="L453" s="10"/>
      <c r="M453" s="10">
        <f t="shared" si="362"/>
        <v>10734.3</v>
      </c>
      <c r="N453" s="10">
        <f t="shared" si="363"/>
        <v>10734.3</v>
      </c>
      <c r="O453" s="10">
        <f t="shared" si="364"/>
        <v>10734.3</v>
      </c>
      <c r="P453" s="10"/>
      <c r="Q453" s="26"/>
      <c r="R453" s="27"/>
    </row>
    <row r="454" spans="1:18" ht="31.2" x14ac:dyDescent="0.3">
      <c r="A454" s="24" t="s">
        <v>276</v>
      </c>
      <c r="B454" s="24" t="s">
        <v>143</v>
      </c>
      <c r="C454" s="24" t="s">
        <v>240</v>
      </c>
      <c r="D454" s="24" t="s">
        <v>279</v>
      </c>
      <c r="E454" s="9"/>
      <c r="F454" s="25" t="s">
        <v>280</v>
      </c>
      <c r="G454" s="10">
        <f t="shared" ref="G454:L454" si="398">G455</f>
        <v>844685.5</v>
      </c>
      <c r="H454" s="10">
        <f t="shared" si="398"/>
        <v>859920.7</v>
      </c>
      <c r="I454" s="10">
        <f t="shared" si="398"/>
        <v>834942.79999999993</v>
      </c>
      <c r="J454" s="10">
        <f t="shared" si="398"/>
        <v>271.8</v>
      </c>
      <c r="K454" s="10">
        <f t="shared" si="398"/>
        <v>280.2</v>
      </c>
      <c r="L454" s="10">
        <f t="shared" si="398"/>
        <v>280.2</v>
      </c>
      <c r="M454" s="10">
        <f t="shared" si="362"/>
        <v>844957.3</v>
      </c>
      <c r="N454" s="10">
        <f t="shared" si="363"/>
        <v>860200.89999999991</v>
      </c>
      <c r="O454" s="10">
        <f t="shared" si="364"/>
        <v>835222.99999999988</v>
      </c>
      <c r="P454" s="10">
        <f>P455</f>
        <v>0</v>
      </c>
      <c r="Q454" s="26"/>
      <c r="R454" s="27"/>
    </row>
    <row r="455" spans="1:18" x14ac:dyDescent="0.3">
      <c r="A455" s="24" t="s">
        <v>276</v>
      </c>
      <c r="B455" s="24" t="s">
        <v>143</v>
      </c>
      <c r="C455" s="24" t="s">
        <v>240</v>
      </c>
      <c r="D455" s="24" t="s">
        <v>281</v>
      </c>
      <c r="E455" s="9"/>
      <c r="F455" s="25" t="s">
        <v>27</v>
      </c>
      <c r="G455" s="10">
        <f t="shared" ref="G455:L455" si="399">G459+G480+G486+G456+G476</f>
        <v>844685.5</v>
      </c>
      <c r="H455" s="10">
        <f t="shared" si="399"/>
        <v>859920.7</v>
      </c>
      <c r="I455" s="10">
        <f t="shared" si="399"/>
        <v>834942.79999999993</v>
      </c>
      <c r="J455" s="10">
        <f t="shared" si="399"/>
        <v>271.8</v>
      </c>
      <c r="K455" s="10">
        <f t="shared" si="399"/>
        <v>280.2</v>
      </c>
      <c r="L455" s="10">
        <f t="shared" si="399"/>
        <v>280.2</v>
      </c>
      <c r="M455" s="10">
        <f t="shared" si="362"/>
        <v>844957.3</v>
      </c>
      <c r="N455" s="10">
        <f t="shared" si="363"/>
        <v>860200.89999999991</v>
      </c>
      <c r="O455" s="10">
        <f t="shared" si="364"/>
        <v>835222.99999999988</v>
      </c>
      <c r="P455" s="10">
        <f>P459+P480+P486+P456+P476</f>
        <v>0</v>
      </c>
      <c r="Q455" s="26"/>
      <c r="R455" s="27"/>
    </row>
    <row r="456" spans="1:18" ht="46.8" x14ac:dyDescent="0.3">
      <c r="A456" s="24" t="s">
        <v>276</v>
      </c>
      <c r="B456" s="24" t="s">
        <v>143</v>
      </c>
      <c r="C456" s="24" t="s">
        <v>240</v>
      </c>
      <c r="D456" s="24" t="s">
        <v>282</v>
      </c>
      <c r="E456" s="9"/>
      <c r="F456" s="25" t="s">
        <v>283</v>
      </c>
      <c r="G456" s="10">
        <f t="shared" ref="G456:G457" si="400">G457</f>
        <v>3</v>
      </c>
      <c r="H456" s="10">
        <f t="shared" ref="H456:H457" si="401">H457</f>
        <v>3</v>
      </c>
      <c r="I456" s="10">
        <f t="shared" ref="I456:I457" si="402">I457</f>
        <v>3</v>
      </c>
      <c r="J456" s="10">
        <f t="shared" ref="J456:J457" si="403">J457</f>
        <v>0</v>
      </c>
      <c r="K456" s="10">
        <f t="shared" ref="K456:K457" si="404">K457</f>
        <v>0</v>
      </c>
      <c r="L456" s="10">
        <f t="shared" ref="L456:L457" si="405">L457</f>
        <v>0</v>
      </c>
      <c r="M456" s="10">
        <f t="shared" si="362"/>
        <v>3</v>
      </c>
      <c r="N456" s="10">
        <f t="shared" si="363"/>
        <v>3</v>
      </c>
      <c r="O456" s="10">
        <f t="shared" si="364"/>
        <v>3</v>
      </c>
      <c r="P456" s="10">
        <f t="shared" ref="P456:P457" si="406">P457</f>
        <v>0</v>
      </c>
      <c r="Q456" s="26"/>
      <c r="R456" s="27"/>
    </row>
    <row r="457" spans="1:18" ht="31.2" x14ac:dyDescent="0.3">
      <c r="A457" s="24" t="s">
        <v>276</v>
      </c>
      <c r="B457" s="24" t="s">
        <v>143</v>
      </c>
      <c r="C457" s="24" t="s">
        <v>240</v>
      </c>
      <c r="D457" s="24" t="s">
        <v>285</v>
      </c>
      <c r="E457" s="9"/>
      <c r="F457" s="25" t="s">
        <v>286</v>
      </c>
      <c r="G457" s="10">
        <f t="shared" si="400"/>
        <v>3</v>
      </c>
      <c r="H457" s="10">
        <f t="shared" si="401"/>
        <v>3</v>
      </c>
      <c r="I457" s="10">
        <f t="shared" si="402"/>
        <v>3</v>
      </c>
      <c r="J457" s="10">
        <f t="shared" si="403"/>
        <v>0</v>
      </c>
      <c r="K457" s="10">
        <f t="shared" si="404"/>
        <v>0</v>
      </c>
      <c r="L457" s="10">
        <f t="shared" si="405"/>
        <v>0</v>
      </c>
      <c r="M457" s="10">
        <f t="shared" si="362"/>
        <v>3</v>
      </c>
      <c r="N457" s="10">
        <f t="shared" si="363"/>
        <v>3</v>
      </c>
      <c r="O457" s="10">
        <f t="shared" si="364"/>
        <v>3</v>
      </c>
      <c r="P457" s="10">
        <f t="shared" si="406"/>
        <v>0</v>
      </c>
      <c r="Q457" s="26"/>
      <c r="R457" s="27"/>
    </row>
    <row r="458" spans="1:18" ht="31.2" x14ac:dyDescent="0.3">
      <c r="A458" s="24" t="s">
        <v>276</v>
      </c>
      <c r="B458" s="24" t="s">
        <v>143</v>
      </c>
      <c r="C458" s="24" t="s">
        <v>240</v>
      </c>
      <c r="D458" s="24" t="s">
        <v>285</v>
      </c>
      <c r="E458" s="8" t="s">
        <v>32</v>
      </c>
      <c r="F458" s="25" t="s">
        <v>33</v>
      </c>
      <c r="G458" s="10">
        <v>3</v>
      </c>
      <c r="H458" s="10">
        <v>3</v>
      </c>
      <c r="I458" s="10">
        <v>3</v>
      </c>
      <c r="J458" s="10"/>
      <c r="K458" s="10"/>
      <c r="L458" s="10"/>
      <c r="M458" s="10">
        <f t="shared" si="362"/>
        <v>3</v>
      </c>
      <c r="N458" s="10">
        <f t="shared" si="363"/>
        <v>3</v>
      </c>
      <c r="O458" s="10">
        <f t="shared" si="364"/>
        <v>3</v>
      </c>
      <c r="P458" s="10"/>
      <c r="Q458" s="26"/>
      <c r="R458" s="27"/>
    </row>
    <row r="459" spans="1:18" ht="46.8" x14ac:dyDescent="0.3">
      <c r="A459" s="24" t="s">
        <v>276</v>
      </c>
      <c r="B459" s="24" t="s">
        <v>143</v>
      </c>
      <c r="C459" s="24" t="s">
        <v>240</v>
      </c>
      <c r="D459" s="24" t="s">
        <v>341</v>
      </c>
      <c r="E459" s="9"/>
      <c r="F459" s="25" t="s">
        <v>342</v>
      </c>
      <c r="G459" s="10">
        <f t="shared" ref="G459:L459" si="407">G460+G465+G467+G471+G474</f>
        <v>176226.4</v>
      </c>
      <c r="H459" s="10">
        <f t="shared" si="407"/>
        <v>180072.89999999997</v>
      </c>
      <c r="I459" s="10">
        <f t="shared" si="407"/>
        <v>180072.89999999997</v>
      </c>
      <c r="J459" s="10">
        <f t="shared" si="407"/>
        <v>0</v>
      </c>
      <c r="K459" s="10">
        <f t="shared" si="407"/>
        <v>0</v>
      </c>
      <c r="L459" s="10">
        <f t="shared" si="407"/>
        <v>0</v>
      </c>
      <c r="M459" s="10">
        <f t="shared" si="362"/>
        <v>176226.4</v>
      </c>
      <c r="N459" s="10">
        <f t="shared" si="363"/>
        <v>180072.89999999997</v>
      </c>
      <c r="O459" s="10">
        <f t="shared" si="364"/>
        <v>180072.89999999997</v>
      </c>
      <c r="P459" s="10">
        <f>P460+P465+P467+P471+P474</f>
        <v>0</v>
      </c>
      <c r="Q459" s="26"/>
      <c r="R459" s="27"/>
    </row>
    <row r="460" spans="1:18" ht="46.8" x14ac:dyDescent="0.3">
      <c r="A460" s="24" t="s">
        <v>276</v>
      </c>
      <c r="B460" s="24" t="s">
        <v>143</v>
      </c>
      <c r="C460" s="24" t="s">
        <v>240</v>
      </c>
      <c r="D460" s="24" t="s">
        <v>348</v>
      </c>
      <c r="E460" s="9"/>
      <c r="F460" s="25" t="s">
        <v>47</v>
      </c>
      <c r="G460" s="10">
        <f t="shared" ref="G460:L460" si="408">G461+G462+G463+G464</f>
        <v>133108.1</v>
      </c>
      <c r="H460" s="10">
        <f t="shared" si="408"/>
        <v>139016.69999999998</v>
      </c>
      <c r="I460" s="10">
        <f t="shared" si="408"/>
        <v>139016.69999999998</v>
      </c>
      <c r="J460" s="10">
        <f t="shared" si="408"/>
        <v>0</v>
      </c>
      <c r="K460" s="10">
        <f t="shared" si="408"/>
        <v>0</v>
      </c>
      <c r="L460" s="10">
        <f t="shared" si="408"/>
        <v>0</v>
      </c>
      <c r="M460" s="10">
        <f t="shared" si="362"/>
        <v>133108.1</v>
      </c>
      <c r="N460" s="10">
        <f t="shared" si="363"/>
        <v>139016.69999999998</v>
      </c>
      <c r="O460" s="10">
        <f t="shared" si="364"/>
        <v>139016.69999999998</v>
      </c>
      <c r="P460" s="10">
        <f>P461+P462+P463+P464</f>
        <v>0</v>
      </c>
      <c r="Q460" s="26"/>
      <c r="R460" s="27"/>
    </row>
    <row r="461" spans="1:18" ht="78" x14ac:dyDescent="0.3">
      <c r="A461" s="24" t="s">
        <v>276</v>
      </c>
      <c r="B461" s="24" t="s">
        <v>143</v>
      </c>
      <c r="C461" s="24" t="s">
        <v>240</v>
      </c>
      <c r="D461" s="24" t="s">
        <v>348</v>
      </c>
      <c r="E461" s="8" t="s">
        <v>44</v>
      </c>
      <c r="F461" s="25" t="s">
        <v>45</v>
      </c>
      <c r="G461" s="10">
        <v>60551.6</v>
      </c>
      <c r="H461" s="10">
        <v>62413.399999999994</v>
      </c>
      <c r="I461" s="10">
        <v>62413.399999999994</v>
      </c>
      <c r="J461" s="10"/>
      <c r="K461" s="10"/>
      <c r="L461" s="10"/>
      <c r="M461" s="10">
        <f t="shared" si="362"/>
        <v>60551.6</v>
      </c>
      <c r="N461" s="10">
        <f t="shared" si="363"/>
        <v>62413.399999999994</v>
      </c>
      <c r="O461" s="10">
        <f t="shared" si="364"/>
        <v>62413.399999999994</v>
      </c>
      <c r="P461" s="10"/>
      <c r="Q461" s="26"/>
      <c r="R461" s="27"/>
    </row>
    <row r="462" spans="1:18" ht="31.2" x14ac:dyDescent="0.3">
      <c r="A462" s="24" t="s">
        <v>276</v>
      </c>
      <c r="B462" s="24" t="s">
        <v>143</v>
      </c>
      <c r="C462" s="24" t="s">
        <v>240</v>
      </c>
      <c r="D462" s="24" t="s">
        <v>348</v>
      </c>
      <c r="E462" s="8" t="s">
        <v>32</v>
      </c>
      <c r="F462" s="25" t="s">
        <v>33</v>
      </c>
      <c r="G462" s="10">
        <v>13189.899999999998</v>
      </c>
      <c r="H462" s="10">
        <v>13189.899999999998</v>
      </c>
      <c r="I462" s="10">
        <v>13189.899999999998</v>
      </c>
      <c r="J462" s="10"/>
      <c r="K462" s="10"/>
      <c r="L462" s="10"/>
      <c r="M462" s="10">
        <f t="shared" si="362"/>
        <v>13189.899999999998</v>
      </c>
      <c r="N462" s="10">
        <f t="shared" si="363"/>
        <v>13189.899999999998</v>
      </c>
      <c r="O462" s="10">
        <f t="shared" si="364"/>
        <v>13189.899999999998</v>
      </c>
      <c r="P462" s="10"/>
      <c r="Q462" s="26"/>
      <c r="R462" s="27"/>
    </row>
    <row r="463" spans="1:18" ht="31.2" x14ac:dyDescent="0.3">
      <c r="A463" s="24" t="s">
        <v>276</v>
      </c>
      <c r="B463" s="24" t="s">
        <v>143</v>
      </c>
      <c r="C463" s="24" t="s">
        <v>240</v>
      </c>
      <c r="D463" s="24" t="s">
        <v>348</v>
      </c>
      <c r="E463" s="8" t="s">
        <v>114</v>
      </c>
      <c r="F463" s="25" t="s">
        <v>115</v>
      </c>
      <c r="G463" s="10">
        <v>58941.1</v>
      </c>
      <c r="H463" s="10">
        <v>62987.9</v>
      </c>
      <c r="I463" s="10">
        <v>62987.9</v>
      </c>
      <c r="J463" s="10"/>
      <c r="K463" s="10"/>
      <c r="L463" s="10"/>
      <c r="M463" s="10">
        <f t="shared" si="362"/>
        <v>58941.1</v>
      </c>
      <c r="N463" s="10">
        <f t="shared" si="363"/>
        <v>62987.9</v>
      </c>
      <c r="O463" s="10">
        <f t="shared" si="364"/>
        <v>62987.9</v>
      </c>
      <c r="P463" s="10"/>
      <c r="Q463" s="26"/>
      <c r="R463" s="27"/>
    </row>
    <row r="464" spans="1:18" x14ac:dyDescent="0.3">
      <c r="A464" s="24" t="s">
        <v>276</v>
      </c>
      <c r="B464" s="24" t="s">
        <v>143</v>
      </c>
      <c r="C464" s="24" t="s">
        <v>240</v>
      </c>
      <c r="D464" s="24" t="s">
        <v>348</v>
      </c>
      <c r="E464" s="8" t="s">
        <v>34</v>
      </c>
      <c r="F464" s="25" t="s">
        <v>35</v>
      </c>
      <c r="G464" s="10">
        <v>425.5</v>
      </c>
      <c r="H464" s="10">
        <v>425.5</v>
      </c>
      <c r="I464" s="10">
        <v>425.5</v>
      </c>
      <c r="J464" s="10"/>
      <c r="K464" s="10"/>
      <c r="L464" s="10"/>
      <c r="M464" s="10">
        <f t="shared" si="362"/>
        <v>425.5</v>
      </c>
      <c r="N464" s="10">
        <f t="shared" si="363"/>
        <v>425.5</v>
      </c>
      <c r="O464" s="10">
        <f t="shared" si="364"/>
        <v>425.5</v>
      </c>
      <c r="P464" s="10"/>
      <c r="Q464" s="26"/>
      <c r="R464" s="27"/>
    </row>
    <row r="465" spans="1:18" x14ac:dyDescent="0.3">
      <c r="A465" s="24" t="s">
        <v>276</v>
      </c>
      <c r="B465" s="24" t="s">
        <v>143</v>
      </c>
      <c r="C465" s="24" t="s">
        <v>240</v>
      </c>
      <c r="D465" s="24" t="s">
        <v>349</v>
      </c>
      <c r="E465" s="9"/>
      <c r="F465" s="25" t="s">
        <v>199</v>
      </c>
      <c r="G465" s="10">
        <f t="shared" ref="G465:L465" si="409">G466</f>
        <v>2319.6999999999998</v>
      </c>
      <c r="H465" s="10">
        <f t="shared" si="409"/>
        <v>0</v>
      </c>
      <c r="I465" s="10">
        <f t="shared" si="409"/>
        <v>0</v>
      </c>
      <c r="J465" s="10">
        <f t="shared" si="409"/>
        <v>0</v>
      </c>
      <c r="K465" s="10">
        <f t="shared" si="409"/>
        <v>0</v>
      </c>
      <c r="L465" s="10">
        <f t="shared" si="409"/>
        <v>0</v>
      </c>
      <c r="M465" s="10">
        <f t="shared" si="362"/>
        <v>2319.6999999999998</v>
      </c>
      <c r="N465" s="10">
        <f t="shared" si="363"/>
        <v>0</v>
      </c>
      <c r="O465" s="10">
        <f t="shared" si="364"/>
        <v>0</v>
      </c>
      <c r="P465" s="10">
        <f>P466</f>
        <v>0</v>
      </c>
      <c r="Q465" s="26"/>
      <c r="R465" s="27"/>
    </row>
    <row r="466" spans="1:18" ht="31.2" x14ac:dyDescent="0.3">
      <c r="A466" s="24" t="s">
        <v>276</v>
      </c>
      <c r="B466" s="24" t="s">
        <v>143</v>
      </c>
      <c r="C466" s="24" t="s">
        <v>240</v>
      </c>
      <c r="D466" s="24" t="s">
        <v>349</v>
      </c>
      <c r="E466" s="8" t="s">
        <v>114</v>
      </c>
      <c r="F466" s="25" t="s">
        <v>115</v>
      </c>
      <c r="G466" s="10">
        <v>2319.6999999999998</v>
      </c>
      <c r="H466" s="10">
        <v>0</v>
      </c>
      <c r="I466" s="10">
        <v>0</v>
      </c>
      <c r="J466" s="10"/>
      <c r="K466" s="10"/>
      <c r="L466" s="10"/>
      <c r="M466" s="10">
        <f t="shared" si="362"/>
        <v>2319.6999999999998</v>
      </c>
      <c r="N466" s="10">
        <f t="shared" si="363"/>
        <v>0</v>
      </c>
      <c r="O466" s="10">
        <f t="shared" si="364"/>
        <v>0</v>
      </c>
      <c r="P466" s="10"/>
      <c r="Q466" s="26"/>
      <c r="R466" s="27"/>
    </row>
    <row r="467" spans="1:18" ht="31.2" x14ac:dyDescent="0.3">
      <c r="A467" s="24" t="s">
        <v>276</v>
      </c>
      <c r="B467" s="24" t="s">
        <v>143</v>
      </c>
      <c r="C467" s="24" t="s">
        <v>240</v>
      </c>
      <c r="D467" s="24" t="s">
        <v>343</v>
      </c>
      <c r="E467" s="9"/>
      <c r="F467" s="25" t="s">
        <v>344</v>
      </c>
      <c r="G467" s="10">
        <f t="shared" ref="G467:L467" si="410">G468+G469+G470</f>
        <v>35814.199999999997</v>
      </c>
      <c r="H467" s="10">
        <f t="shared" si="410"/>
        <v>36071.799999999996</v>
      </c>
      <c r="I467" s="10">
        <f t="shared" si="410"/>
        <v>36071.799999999996</v>
      </c>
      <c r="J467" s="10">
        <f t="shared" si="410"/>
        <v>0</v>
      </c>
      <c r="K467" s="10">
        <f t="shared" si="410"/>
        <v>0</v>
      </c>
      <c r="L467" s="10">
        <f t="shared" si="410"/>
        <v>0</v>
      </c>
      <c r="M467" s="10">
        <f t="shared" si="362"/>
        <v>35814.199999999997</v>
      </c>
      <c r="N467" s="10">
        <f t="shared" si="363"/>
        <v>36071.799999999996</v>
      </c>
      <c r="O467" s="10">
        <f t="shared" si="364"/>
        <v>36071.799999999996</v>
      </c>
      <c r="P467" s="10">
        <f>P468+P469+P470</f>
        <v>0</v>
      </c>
      <c r="Q467" s="26"/>
      <c r="R467" s="27"/>
    </row>
    <row r="468" spans="1:18" ht="31.2" x14ac:dyDescent="0.3">
      <c r="A468" s="24" t="s">
        <v>276</v>
      </c>
      <c r="B468" s="24" t="s">
        <v>143</v>
      </c>
      <c r="C468" s="24" t="s">
        <v>240</v>
      </c>
      <c r="D468" s="24" t="s">
        <v>343</v>
      </c>
      <c r="E468" s="8" t="s">
        <v>32</v>
      </c>
      <c r="F468" s="25" t="s">
        <v>33</v>
      </c>
      <c r="G468" s="10">
        <v>1000</v>
      </c>
      <c r="H468" s="10">
        <v>1000</v>
      </c>
      <c r="I468" s="10">
        <v>1000</v>
      </c>
      <c r="J468" s="10"/>
      <c r="K468" s="10"/>
      <c r="L468" s="10"/>
      <c r="M468" s="10">
        <f t="shared" si="362"/>
        <v>1000</v>
      </c>
      <c r="N468" s="10">
        <f t="shared" si="363"/>
        <v>1000</v>
      </c>
      <c r="O468" s="10">
        <f t="shared" si="364"/>
        <v>1000</v>
      </c>
      <c r="P468" s="10"/>
      <c r="Q468" s="26"/>
      <c r="R468" s="27"/>
    </row>
    <row r="469" spans="1:18" x14ac:dyDescent="0.3">
      <c r="A469" s="24" t="s">
        <v>276</v>
      </c>
      <c r="B469" s="24" t="s">
        <v>143</v>
      </c>
      <c r="C469" s="24" t="s">
        <v>240</v>
      </c>
      <c r="D469" s="24" t="s">
        <v>343</v>
      </c>
      <c r="E469" s="8" t="s">
        <v>234</v>
      </c>
      <c r="F469" s="25" t="s">
        <v>235</v>
      </c>
      <c r="G469" s="10">
        <v>1900</v>
      </c>
      <c r="H469" s="10">
        <v>1900</v>
      </c>
      <c r="I469" s="10">
        <v>1900</v>
      </c>
      <c r="J469" s="10"/>
      <c r="K469" s="10"/>
      <c r="L469" s="10"/>
      <c r="M469" s="10">
        <f t="shared" si="362"/>
        <v>1900</v>
      </c>
      <c r="N469" s="10">
        <f t="shared" si="363"/>
        <v>1900</v>
      </c>
      <c r="O469" s="10">
        <f t="shared" si="364"/>
        <v>1900</v>
      </c>
      <c r="P469" s="10"/>
      <c r="Q469" s="26"/>
      <c r="R469" s="27"/>
    </row>
    <row r="470" spans="1:18" ht="31.2" x14ac:dyDescent="0.3">
      <c r="A470" s="24" t="s">
        <v>276</v>
      </c>
      <c r="B470" s="24" t="s">
        <v>143</v>
      </c>
      <c r="C470" s="24" t="s">
        <v>240</v>
      </c>
      <c r="D470" s="24" t="s">
        <v>343</v>
      </c>
      <c r="E470" s="8" t="s">
        <v>114</v>
      </c>
      <c r="F470" s="25" t="s">
        <v>115</v>
      </c>
      <c r="G470" s="10">
        <v>32914.199999999997</v>
      </c>
      <c r="H470" s="10">
        <v>33171.799999999996</v>
      </c>
      <c r="I470" s="10">
        <v>33171.799999999996</v>
      </c>
      <c r="J470" s="10"/>
      <c r="K470" s="10"/>
      <c r="L470" s="10"/>
      <c r="M470" s="10">
        <f t="shared" si="362"/>
        <v>32914.199999999997</v>
      </c>
      <c r="N470" s="10">
        <f t="shared" si="363"/>
        <v>33171.799999999996</v>
      </c>
      <c r="O470" s="10">
        <f t="shared" si="364"/>
        <v>33171.799999999996</v>
      </c>
      <c r="P470" s="10"/>
      <c r="Q470" s="26"/>
      <c r="R470" s="27"/>
    </row>
    <row r="471" spans="1:18" ht="31.2" x14ac:dyDescent="0.3">
      <c r="A471" s="24" t="s">
        <v>276</v>
      </c>
      <c r="B471" s="24" t="s">
        <v>143</v>
      </c>
      <c r="C471" s="24" t="s">
        <v>240</v>
      </c>
      <c r="D471" s="24" t="s">
        <v>353</v>
      </c>
      <c r="E471" s="9"/>
      <c r="F471" s="25" t="s">
        <v>354</v>
      </c>
      <c r="G471" s="10">
        <f t="shared" ref="G471:L471" si="411">G472+G473</f>
        <v>2988.6</v>
      </c>
      <c r="H471" s="10">
        <f t="shared" si="411"/>
        <v>2988.6</v>
      </c>
      <c r="I471" s="10">
        <f t="shared" si="411"/>
        <v>2988.6</v>
      </c>
      <c r="J471" s="10">
        <f t="shared" si="411"/>
        <v>0</v>
      </c>
      <c r="K471" s="10">
        <f t="shared" si="411"/>
        <v>0</v>
      </c>
      <c r="L471" s="10">
        <f t="shared" si="411"/>
        <v>0</v>
      </c>
      <c r="M471" s="10">
        <f t="shared" si="362"/>
        <v>2988.6</v>
      </c>
      <c r="N471" s="10">
        <f t="shared" si="363"/>
        <v>2988.6</v>
      </c>
      <c r="O471" s="10">
        <f t="shared" si="364"/>
        <v>2988.6</v>
      </c>
      <c r="P471" s="10">
        <f>P472+P473</f>
        <v>0</v>
      </c>
      <c r="Q471" s="26"/>
      <c r="R471" s="27"/>
    </row>
    <row r="472" spans="1:18" ht="31.2" x14ac:dyDescent="0.3">
      <c r="A472" s="24" t="s">
        <v>276</v>
      </c>
      <c r="B472" s="24" t="s">
        <v>143</v>
      </c>
      <c r="C472" s="24" t="s">
        <v>240</v>
      </c>
      <c r="D472" s="24" t="s">
        <v>353</v>
      </c>
      <c r="E472" s="8" t="s">
        <v>32</v>
      </c>
      <c r="F472" s="25" t="s">
        <v>33</v>
      </c>
      <c r="G472" s="10">
        <v>115</v>
      </c>
      <c r="H472" s="10">
        <v>115</v>
      </c>
      <c r="I472" s="10">
        <v>115</v>
      </c>
      <c r="J472" s="10"/>
      <c r="K472" s="10"/>
      <c r="L472" s="10"/>
      <c r="M472" s="10">
        <f t="shared" si="362"/>
        <v>115</v>
      </c>
      <c r="N472" s="10">
        <f t="shared" si="363"/>
        <v>115</v>
      </c>
      <c r="O472" s="10">
        <f t="shared" si="364"/>
        <v>115</v>
      </c>
      <c r="P472" s="10"/>
      <c r="Q472" s="26"/>
      <c r="R472" s="27"/>
    </row>
    <row r="473" spans="1:18" x14ac:dyDescent="0.3">
      <c r="A473" s="24" t="s">
        <v>276</v>
      </c>
      <c r="B473" s="24" t="s">
        <v>143</v>
      </c>
      <c r="C473" s="24" t="s">
        <v>240</v>
      </c>
      <c r="D473" s="24" t="s">
        <v>353</v>
      </c>
      <c r="E473" s="8" t="s">
        <v>234</v>
      </c>
      <c r="F473" s="25" t="s">
        <v>235</v>
      </c>
      <c r="G473" s="10">
        <v>2873.6</v>
      </c>
      <c r="H473" s="10">
        <v>2873.6</v>
      </c>
      <c r="I473" s="10">
        <v>2873.6</v>
      </c>
      <c r="J473" s="10"/>
      <c r="K473" s="10"/>
      <c r="L473" s="10"/>
      <c r="M473" s="10">
        <f t="shared" si="362"/>
        <v>2873.6</v>
      </c>
      <c r="N473" s="10">
        <f t="shared" si="363"/>
        <v>2873.6</v>
      </c>
      <c r="O473" s="10">
        <f t="shared" si="364"/>
        <v>2873.6</v>
      </c>
      <c r="P473" s="10"/>
      <c r="Q473" s="26"/>
      <c r="R473" s="27"/>
    </row>
    <row r="474" spans="1:18" ht="62.4" x14ac:dyDescent="0.3">
      <c r="A474" s="24" t="s">
        <v>276</v>
      </c>
      <c r="B474" s="24" t="s">
        <v>143</v>
      </c>
      <c r="C474" s="24" t="s">
        <v>240</v>
      </c>
      <c r="D474" s="24" t="s">
        <v>350</v>
      </c>
      <c r="E474" s="9"/>
      <c r="F474" s="25" t="s">
        <v>201</v>
      </c>
      <c r="G474" s="10">
        <f t="shared" ref="G474:L474" si="412">G475</f>
        <v>1995.8</v>
      </c>
      <c r="H474" s="10">
        <f t="shared" si="412"/>
        <v>1995.8</v>
      </c>
      <c r="I474" s="10">
        <f t="shared" si="412"/>
        <v>1995.8</v>
      </c>
      <c r="J474" s="10">
        <f t="shared" si="412"/>
        <v>0</v>
      </c>
      <c r="K474" s="10">
        <f t="shared" si="412"/>
        <v>0</v>
      </c>
      <c r="L474" s="10">
        <f t="shared" si="412"/>
        <v>0</v>
      </c>
      <c r="M474" s="10">
        <f t="shared" si="362"/>
        <v>1995.8</v>
      </c>
      <c r="N474" s="10">
        <f t="shared" si="363"/>
        <v>1995.8</v>
      </c>
      <c r="O474" s="10">
        <f t="shared" si="364"/>
        <v>1995.8</v>
      </c>
      <c r="P474" s="10">
        <f>P475</f>
        <v>0</v>
      </c>
      <c r="Q474" s="26"/>
      <c r="R474" s="27"/>
    </row>
    <row r="475" spans="1:18" ht="31.2" x14ac:dyDescent="0.3">
      <c r="A475" s="24" t="s">
        <v>276</v>
      </c>
      <c r="B475" s="24" t="s">
        <v>143</v>
      </c>
      <c r="C475" s="24" t="s">
        <v>240</v>
      </c>
      <c r="D475" s="24" t="s">
        <v>350</v>
      </c>
      <c r="E475" s="8" t="s">
        <v>114</v>
      </c>
      <c r="F475" s="25" t="s">
        <v>115</v>
      </c>
      <c r="G475" s="10">
        <v>1995.8</v>
      </c>
      <c r="H475" s="10">
        <v>1995.8</v>
      </c>
      <c r="I475" s="10">
        <v>1995.8</v>
      </c>
      <c r="J475" s="10"/>
      <c r="K475" s="10"/>
      <c r="L475" s="10"/>
      <c r="M475" s="10">
        <f t="shared" si="362"/>
        <v>1995.8</v>
      </c>
      <c r="N475" s="10">
        <f t="shared" si="363"/>
        <v>1995.8</v>
      </c>
      <c r="O475" s="10">
        <f t="shared" si="364"/>
        <v>1995.8</v>
      </c>
      <c r="P475" s="10"/>
      <c r="Q475" s="26"/>
      <c r="R475" s="27"/>
    </row>
    <row r="476" spans="1:18" ht="46.8" x14ac:dyDescent="0.3">
      <c r="A476" s="24" t="s">
        <v>276</v>
      </c>
      <c r="B476" s="24" t="s">
        <v>143</v>
      </c>
      <c r="C476" s="24" t="s">
        <v>240</v>
      </c>
      <c r="D476" s="24" t="s">
        <v>289</v>
      </c>
      <c r="E476" s="9"/>
      <c r="F476" s="25" t="s">
        <v>290</v>
      </c>
      <c r="G476" s="10">
        <f t="shared" ref="G476:L476" si="413">G477</f>
        <v>1255.0999999999999</v>
      </c>
      <c r="H476" s="10">
        <f t="shared" si="413"/>
        <v>1278.4000000000001</v>
      </c>
      <c r="I476" s="10">
        <f t="shared" si="413"/>
        <v>1278.4000000000001</v>
      </c>
      <c r="J476" s="10">
        <f t="shared" si="413"/>
        <v>0</v>
      </c>
      <c r="K476" s="10">
        <f t="shared" si="413"/>
        <v>0</v>
      </c>
      <c r="L476" s="10">
        <f t="shared" si="413"/>
        <v>0</v>
      </c>
      <c r="M476" s="10">
        <f t="shared" si="362"/>
        <v>1255.0999999999999</v>
      </c>
      <c r="N476" s="10">
        <f t="shared" si="363"/>
        <v>1278.4000000000001</v>
      </c>
      <c r="O476" s="10">
        <f t="shared" si="364"/>
        <v>1278.4000000000001</v>
      </c>
      <c r="P476" s="10">
        <f>P477</f>
        <v>0</v>
      </c>
      <c r="Q476" s="26"/>
      <c r="R476" s="27"/>
    </row>
    <row r="477" spans="1:18" ht="31.2" x14ac:dyDescent="0.3">
      <c r="A477" s="24" t="s">
        <v>276</v>
      </c>
      <c r="B477" s="24" t="s">
        <v>143</v>
      </c>
      <c r="C477" s="24" t="s">
        <v>240</v>
      </c>
      <c r="D477" s="24" t="s">
        <v>291</v>
      </c>
      <c r="E477" s="9"/>
      <c r="F477" s="25" t="s">
        <v>286</v>
      </c>
      <c r="G477" s="10">
        <f t="shared" ref="G477:L477" si="414">G478+G479</f>
        <v>1255.0999999999999</v>
      </c>
      <c r="H477" s="10">
        <f t="shared" si="414"/>
        <v>1278.4000000000001</v>
      </c>
      <c r="I477" s="10">
        <f t="shared" si="414"/>
        <v>1278.4000000000001</v>
      </c>
      <c r="J477" s="10">
        <f t="shared" si="414"/>
        <v>0</v>
      </c>
      <c r="K477" s="10">
        <f t="shared" si="414"/>
        <v>0</v>
      </c>
      <c r="L477" s="10">
        <f t="shared" si="414"/>
        <v>0</v>
      </c>
      <c r="M477" s="10">
        <f t="shared" si="362"/>
        <v>1255.0999999999999</v>
      </c>
      <c r="N477" s="10">
        <f t="shared" si="363"/>
        <v>1278.4000000000001</v>
      </c>
      <c r="O477" s="10">
        <f t="shared" si="364"/>
        <v>1278.4000000000001</v>
      </c>
      <c r="P477" s="10">
        <f>P478+P479</f>
        <v>0</v>
      </c>
      <c r="Q477" s="26"/>
      <c r="R477" s="27"/>
    </row>
    <row r="478" spans="1:18" ht="78" x14ac:dyDescent="0.3">
      <c r="A478" s="24" t="s">
        <v>276</v>
      </c>
      <c r="B478" s="24" t="s">
        <v>143</v>
      </c>
      <c r="C478" s="24" t="s">
        <v>240</v>
      </c>
      <c r="D478" s="24" t="s">
        <v>291</v>
      </c>
      <c r="E478" s="8" t="s">
        <v>44</v>
      </c>
      <c r="F478" s="25" t="s">
        <v>45</v>
      </c>
      <c r="G478" s="10">
        <v>755.1</v>
      </c>
      <c r="H478" s="10">
        <v>778.4</v>
      </c>
      <c r="I478" s="10">
        <v>778.4</v>
      </c>
      <c r="J478" s="10"/>
      <c r="K478" s="10"/>
      <c r="L478" s="10"/>
      <c r="M478" s="10">
        <f t="shared" si="362"/>
        <v>755.1</v>
      </c>
      <c r="N478" s="10">
        <f t="shared" si="363"/>
        <v>778.4</v>
      </c>
      <c r="O478" s="10">
        <f t="shared" si="364"/>
        <v>778.4</v>
      </c>
      <c r="P478" s="10"/>
      <c r="Q478" s="26"/>
      <c r="R478" s="27"/>
    </row>
    <row r="479" spans="1:18" ht="31.2" x14ac:dyDescent="0.3">
      <c r="A479" s="24" t="s">
        <v>276</v>
      </c>
      <c r="B479" s="24" t="s">
        <v>143</v>
      </c>
      <c r="C479" s="24" t="s">
        <v>240</v>
      </c>
      <c r="D479" s="24" t="s">
        <v>291</v>
      </c>
      <c r="E479" s="8" t="s">
        <v>32</v>
      </c>
      <c r="F479" s="25" t="s">
        <v>33</v>
      </c>
      <c r="G479" s="10">
        <v>500</v>
      </c>
      <c r="H479" s="10">
        <v>500</v>
      </c>
      <c r="I479" s="10">
        <v>500</v>
      </c>
      <c r="J479" s="10"/>
      <c r="K479" s="10"/>
      <c r="L479" s="10"/>
      <c r="M479" s="10">
        <f t="shared" si="362"/>
        <v>500</v>
      </c>
      <c r="N479" s="10">
        <f t="shared" si="363"/>
        <v>500</v>
      </c>
      <c r="O479" s="10">
        <f t="shared" si="364"/>
        <v>500</v>
      </c>
      <c r="P479" s="10"/>
      <c r="Q479" s="26"/>
      <c r="R479" s="27"/>
    </row>
    <row r="480" spans="1:18" ht="62.4" x14ac:dyDescent="0.3">
      <c r="A480" s="24" t="s">
        <v>276</v>
      </c>
      <c r="B480" s="24" t="s">
        <v>143</v>
      </c>
      <c r="C480" s="24" t="s">
        <v>240</v>
      </c>
      <c r="D480" s="24" t="s">
        <v>294</v>
      </c>
      <c r="E480" s="9"/>
      <c r="F480" s="25" t="s">
        <v>295</v>
      </c>
      <c r="G480" s="10">
        <f t="shared" ref="G480:L480" si="415">G481+G483</f>
        <v>40142</v>
      </c>
      <c r="H480" s="10">
        <f t="shared" si="415"/>
        <v>47966.400000000001</v>
      </c>
      <c r="I480" s="10">
        <f t="shared" si="415"/>
        <v>25504</v>
      </c>
      <c r="J480" s="10">
        <f t="shared" si="415"/>
        <v>0</v>
      </c>
      <c r="K480" s="10">
        <f t="shared" si="415"/>
        <v>0</v>
      </c>
      <c r="L480" s="10">
        <f t="shared" si="415"/>
        <v>0</v>
      </c>
      <c r="M480" s="10">
        <f t="shared" si="362"/>
        <v>40142</v>
      </c>
      <c r="N480" s="10">
        <f t="shared" si="363"/>
        <v>47966.400000000001</v>
      </c>
      <c r="O480" s="10">
        <f t="shared" si="364"/>
        <v>25504</v>
      </c>
      <c r="P480" s="10">
        <f>P481+P483</f>
        <v>0</v>
      </c>
      <c r="Q480" s="26"/>
      <c r="R480" s="27"/>
    </row>
    <row r="481" spans="1:18" ht="31.2" x14ac:dyDescent="0.3">
      <c r="A481" s="24" t="s">
        <v>276</v>
      </c>
      <c r="B481" s="24" t="s">
        <v>143</v>
      </c>
      <c r="C481" s="24" t="s">
        <v>240</v>
      </c>
      <c r="D481" s="24" t="s">
        <v>296</v>
      </c>
      <c r="E481" s="9"/>
      <c r="F481" s="25" t="s">
        <v>190</v>
      </c>
      <c r="G481" s="10">
        <f t="shared" ref="G481:L481" si="416">G482</f>
        <v>142</v>
      </c>
      <c r="H481" s="10">
        <f t="shared" si="416"/>
        <v>142</v>
      </c>
      <c r="I481" s="10">
        <f t="shared" si="416"/>
        <v>142</v>
      </c>
      <c r="J481" s="10">
        <f t="shared" si="416"/>
        <v>0</v>
      </c>
      <c r="K481" s="10">
        <f t="shared" si="416"/>
        <v>0</v>
      </c>
      <c r="L481" s="10">
        <f t="shared" si="416"/>
        <v>0</v>
      </c>
      <c r="M481" s="10">
        <f t="shared" si="362"/>
        <v>142</v>
      </c>
      <c r="N481" s="10">
        <f t="shared" si="363"/>
        <v>142</v>
      </c>
      <c r="O481" s="10">
        <f t="shared" si="364"/>
        <v>142</v>
      </c>
      <c r="P481" s="10">
        <f>P482</f>
        <v>0</v>
      </c>
      <c r="Q481" s="26"/>
      <c r="R481" s="27"/>
    </row>
    <row r="482" spans="1:18" ht="31.2" x14ac:dyDescent="0.3">
      <c r="A482" s="24" t="s">
        <v>276</v>
      </c>
      <c r="B482" s="24" t="s">
        <v>143</v>
      </c>
      <c r="C482" s="24" t="s">
        <v>240</v>
      </c>
      <c r="D482" s="24" t="s">
        <v>296</v>
      </c>
      <c r="E482" s="8" t="s">
        <v>114</v>
      </c>
      <c r="F482" s="25" t="s">
        <v>115</v>
      </c>
      <c r="G482" s="10">
        <v>142</v>
      </c>
      <c r="H482" s="10">
        <v>142</v>
      </c>
      <c r="I482" s="10">
        <v>142</v>
      </c>
      <c r="J482" s="10"/>
      <c r="K482" s="10"/>
      <c r="L482" s="10"/>
      <c r="M482" s="10">
        <f t="shared" si="362"/>
        <v>142</v>
      </c>
      <c r="N482" s="10">
        <f t="shared" si="363"/>
        <v>142</v>
      </c>
      <c r="O482" s="10">
        <f t="shared" si="364"/>
        <v>142</v>
      </c>
      <c r="P482" s="10"/>
      <c r="Q482" s="26"/>
      <c r="R482" s="27"/>
    </row>
    <row r="483" spans="1:18" ht="31.2" x14ac:dyDescent="0.3">
      <c r="A483" s="24" t="s">
        <v>276</v>
      </c>
      <c r="B483" s="24" t="s">
        <v>143</v>
      </c>
      <c r="C483" s="24" t="s">
        <v>240</v>
      </c>
      <c r="D483" s="24" t="s">
        <v>297</v>
      </c>
      <c r="E483" s="9"/>
      <c r="F483" s="25" t="s">
        <v>298</v>
      </c>
      <c r="G483" s="10">
        <f t="shared" ref="G483:L483" si="417">G484+G485</f>
        <v>40000</v>
      </c>
      <c r="H483" s="10">
        <f t="shared" si="417"/>
        <v>47824.4</v>
      </c>
      <c r="I483" s="10">
        <f t="shared" si="417"/>
        <v>25362</v>
      </c>
      <c r="J483" s="10">
        <f t="shared" si="417"/>
        <v>0</v>
      </c>
      <c r="K483" s="10">
        <f t="shared" si="417"/>
        <v>0</v>
      </c>
      <c r="L483" s="10">
        <f t="shared" si="417"/>
        <v>0</v>
      </c>
      <c r="M483" s="10">
        <f t="shared" si="362"/>
        <v>40000</v>
      </c>
      <c r="N483" s="10">
        <f t="shared" si="363"/>
        <v>47824.4</v>
      </c>
      <c r="O483" s="10">
        <f t="shared" si="364"/>
        <v>25362</v>
      </c>
      <c r="P483" s="10">
        <f>P484+P485</f>
        <v>0</v>
      </c>
      <c r="Q483" s="26"/>
      <c r="R483" s="27"/>
    </row>
    <row r="484" spans="1:18" ht="31.2" x14ac:dyDescent="0.3">
      <c r="A484" s="24" t="s">
        <v>276</v>
      </c>
      <c r="B484" s="24" t="s">
        <v>143</v>
      </c>
      <c r="C484" s="24" t="s">
        <v>240</v>
      </c>
      <c r="D484" s="24" t="s">
        <v>297</v>
      </c>
      <c r="E484" s="8" t="s">
        <v>32</v>
      </c>
      <c r="F484" s="25" t="s">
        <v>33</v>
      </c>
      <c r="G484" s="10">
        <v>0</v>
      </c>
      <c r="H484" s="10">
        <v>0</v>
      </c>
      <c r="I484" s="10">
        <v>25362</v>
      </c>
      <c r="J484" s="10"/>
      <c r="K484" s="10"/>
      <c r="L484" s="10"/>
      <c r="M484" s="10">
        <f t="shared" ref="M484:M547" si="418">G484+J484</f>
        <v>0</v>
      </c>
      <c r="N484" s="10">
        <f t="shared" ref="N484:N547" si="419">H484+K484</f>
        <v>0</v>
      </c>
      <c r="O484" s="10">
        <f t="shared" ref="O484:O547" si="420">I484+L484</f>
        <v>25362</v>
      </c>
      <c r="P484" s="10"/>
      <c r="Q484" s="26"/>
      <c r="R484" s="27"/>
    </row>
    <row r="485" spans="1:18" ht="31.2" x14ac:dyDescent="0.3">
      <c r="A485" s="24" t="s">
        <v>276</v>
      </c>
      <c r="B485" s="24" t="s">
        <v>143</v>
      </c>
      <c r="C485" s="24" t="s">
        <v>240</v>
      </c>
      <c r="D485" s="24" t="s">
        <v>297</v>
      </c>
      <c r="E485" s="8" t="s">
        <v>114</v>
      </c>
      <c r="F485" s="25" t="s">
        <v>115</v>
      </c>
      <c r="G485" s="10">
        <v>40000</v>
      </c>
      <c r="H485" s="10">
        <v>47824.4</v>
      </c>
      <c r="I485" s="10">
        <v>0</v>
      </c>
      <c r="J485" s="10"/>
      <c r="K485" s="10"/>
      <c r="L485" s="10"/>
      <c r="M485" s="10">
        <f t="shared" si="418"/>
        <v>40000</v>
      </c>
      <c r="N485" s="10">
        <f t="shared" si="419"/>
        <v>47824.4</v>
      </c>
      <c r="O485" s="10">
        <f t="shared" si="420"/>
        <v>0</v>
      </c>
      <c r="P485" s="10"/>
      <c r="Q485" s="26"/>
      <c r="R485" s="27"/>
    </row>
    <row r="486" spans="1:18" ht="46.8" x14ac:dyDescent="0.3">
      <c r="A486" s="24" t="s">
        <v>276</v>
      </c>
      <c r="B486" s="24" t="s">
        <v>143</v>
      </c>
      <c r="C486" s="24" t="s">
        <v>240</v>
      </c>
      <c r="D486" s="24" t="s">
        <v>355</v>
      </c>
      <c r="E486" s="9"/>
      <c r="F486" s="25" t="s">
        <v>356</v>
      </c>
      <c r="G486" s="10">
        <f t="shared" ref="G486:L486" si="421">G487+G490+G493</f>
        <v>627059</v>
      </c>
      <c r="H486" s="10">
        <f t="shared" si="421"/>
        <v>630600</v>
      </c>
      <c r="I486" s="10">
        <f t="shared" si="421"/>
        <v>628084.5</v>
      </c>
      <c r="J486" s="10">
        <f t="shared" si="421"/>
        <v>271.8</v>
      </c>
      <c r="K486" s="10">
        <f t="shared" si="421"/>
        <v>280.2</v>
      </c>
      <c r="L486" s="10">
        <f t="shared" si="421"/>
        <v>280.2</v>
      </c>
      <c r="M486" s="10">
        <f t="shared" si="418"/>
        <v>627330.80000000005</v>
      </c>
      <c r="N486" s="10">
        <f t="shared" si="419"/>
        <v>630880.19999999995</v>
      </c>
      <c r="O486" s="10">
        <f t="shared" si="420"/>
        <v>628364.69999999995</v>
      </c>
      <c r="P486" s="10">
        <f>P487+P490+P493</f>
        <v>0</v>
      </c>
      <c r="Q486" s="26"/>
      <c r="R486" s="27"/>
    </row>
    <row r="487" spans="1:18" x14ac:dyDescent="0.3">
      <c r="A487" s="24" t="s">
        <v>276</v>
      </c>
      <c r="B487" s="24" t="s">
        <v>143</v>
      </c>
      <c r="C487" s="24" t="s">
        <v>240</v>
      </c>
      <c r="D487" s="24" t="s">
        <v>357</v>
      </c>
      <c r="E487" s="9"/>
      <c r="F487" s="25" t="s">
        <v>43</v>
      </c>
      <c r="G487" s="10">
        <f t="shared" ref="G487:L487" si="422">G488+G489</f>
        <v>106375.6</v>
      </c>
      <c r="H487" s="10">
        <f t="shared" si="422"/>
        <v>109500.8</v>
      </c>
      <c r="I487" s="10">
        <f t="shared" si="422"/>
        <v>109500.8</v>
      </c>
      <c r="J487" s="10">
        <f t="shared" si="422"/>
        <v>271.8</v>
      </c>
      <c r="K487" s="10">
        <f t="shared" si="422"/>
        <v>280.2</v>
      </c>
      <c r="L487" s="10">
        <f t="shared" si="422"/>
        <v>280.2</v>
      </c>
      <c r="M487" s="10">
        <f t="shared" si="418"/>
        <v>106647.40000000001</v>
      </c>
      <c r="N487" s="10">
        <f t="shared" si="419"/>
        <v>109781</v>
      </c>
      <c r="O487" s="10">
        <f t="shared" si="420"/>
        <v>109781</v>
      </c>
      <c r="P487" s="10">
        <f>P488+P489</f>
        <v>0</v>
      </c>
      <c r="Q487" s="26"/>
      <c r="R487" s="27"/>
    </row>
    <row r="488" spans="1:18" ht="78" x14ac:dyDescent="0.3">
      <c r="A488" s="24" t="s">
        <v>276</v>
      </c>
      <c r="B488" s="24" t="s">
        <v>143</v>
      </c>
      <c r="C488" s="24" t="s">
        <v>240</v>
      </c>
      <c r="D488" s="24" t="s">
        <v>357</v>
      </c>
      <c r="E488" s="8" t="s">
        <v>44</v>
      </c>
      <c r="F488" s="25" t="s">
        <v>45</v>
      </c>
      <c r="G488" s="10">
        <v>101860.6</v>
      </c>
      <c r="H488" s="10">
        <v>104985.8</v>
      </c>
      <c r="I488" s="10">
        <v>104985.8</v>
      </c>
      <c r="J488" s="10">
        <v>271.8</v>
      </c>
      <c r="K488" s="10">
        <v>280.2</v>
      </c>
      <c r="L488" s="10">
        <v>280.2</v>
      </c>
      <c r="M488" s="10">
        <f t="shared" si="418"/>
        <v>102132.40000000001</v>
      </c>
      <c r="N488" s="10">
        <f t="shared" si="419"/>
        <v>105266</v>
      </c>
      <c r="O488" s="10">
        <f t="shared" si="420"/>
        <v>105266</v>
      </c>
      <c r="P488" s="10"/>
      <c r="Q488" s="26"/>
      <c r="R488" s="27">
        <v>39</v>
      </c>
    </row>
    <row r="489" spans="1:18" ht="31.2" x14ac:dyDescent="0.3">
      <c r="A489" s="24" t="s">
        <v>276</v>
      </c>
      <c r="B489" s="24" t="s">
        <v>143</v>
      </c>
      <c r="C489" s="24" t="s">
        <v>240</v>
      </c>
      <c r="D489" s="24" t="s">
        <v>357</v>
      </c>
      <c r="E489" s="8" t="s">
        <v>32</v>
      </c>
      <c r="F489" s="25" t="s">
        <v>33</v>
      </c>
      <c r="G489" s="10">
        <v>4515</v>
      </c>
      <c r="H489" s="10">
        <v>4515</v>
      </c>
      <c r="I489" s="10">
        <v>4515</v>
      </c>
      <c r="J489" s="10"/>
      <c r="K489" s="10"/>
      <c r="L489" s="10"/>
      <c r="M489" s="10">
        <f t="shared" si="418"/>
        <v>4515</v>
      </c>
      <c r="N489" s="10">
        <f t="shared" si="419"/>
        <v>4515</v>
      </c>
      <c r="O489" s="10">
        <f t="shared" si="420"/>
        <v>4515</v>
      </c>
      <c r="P489" s="10"/>
      <c r="Q489" s="26"/>
      <c r="R489" s="27"/>
    </row>
    <row r="490" spans="1:18" ht="46.8" x14ac:dyDescent="0.3">
      <c r="A490" s="24" t="s">
        <v>276</v>
      </c>
      <c r="B490" s="24" t="s">
        <v>143</v>
      </c>
      <c r="C490" s="24" t="s">
        <v>240</v>
      </c>
      <c r="D490" s="24" t="s">
        <v>358</v>
      </c>
      <c r="E490" s="9"/>
      <c r="F490" s="25" t="s">
        <v>47</v>
      </c>
      <c r="G490" s="10">
        <f t="shared" ref="G490:L490" si="423">G491+G492</f>
        <v>74633.2</v>
      </c>
      <c r="H490" s="10">
        <f t="shared" si="423"/>
        <v>76068.800000000003</v>
      </c>
      <c r="I490" s="10">
        <f t="shared" si="423"/>
        <v>76068.800000000003</v>
      </c>
      <c r="J490" s="10">
        <f t="shared" si="423"/>
        <v>0</v>
      </c>
      <c r="K490" s="10">
        <f t="shared" si="423"/>
        <v>0</v>
      </c>
      <c r="L490" s="10">
        <f t="shared" si="423"/>
        <v>0</v>
      </c>
      <c r="M490" s="10">
        <f t="shared" si="418"/>
        <v>74633.2</v>
      </c>
      <c r="N490" s="10">
        <f t="shared" si="419"/>
        <v>76068.800000000003</v>
      </c>
      <c r="O490" s="10">
        <f t="shared" si="420"/>
        <v>76068.800000000003</v>
      </c>
      <c r="P490" s="10">
        <f>P491+P492</f>
        <v>0</v>
      </c>
      <c r="Q490" s="26"/>
      <c r="R490" s="27"/>
    </row>
    <row r="491" spans="1:18" ht="78" x14ac:dyDescent="0.3">
      <c r="A491" s="24" t="s">
        <v>276</v>
      </c>
      <c r="B491" s="24" t="s">
        <v>143</v>
      </c>
      <c r="C491" s="24" t="s">
        <v>240</v>
      </c>
      <c r="D491" s="24" t="s">
        <v>358</v>
      </c>
      <c r="E491" s="8" t="s">
        <v>44</v>
      </c>
      <c r="F491" s="25" t="s">
        <v>45</v>
      </c>
      <c r="G491" s="10">
        <v>46688.5</v>
      </c>
      <c r="H491" s="10">
        <v>48124.1</v>
      </c>
      <c r="I491" s="10">
        <v>48124.1</v>
      </c>
      <c r="J491" s="10"/>
      <c r="K491" s="10"/>
      <c r="L491" s="10"/>
      <c r="M491" s="10">
        <f t="shared" si="418"/>
        <v>46688.5</v>
      </c>
      <c r="N491" s="10">
        <f t="shared" si="419"/>
        <v>48124.1</v>
      </c>
      <c r="O491" s="10">
        <f t="shared" si="420"/>
        <v>48124.1</v>
      </c>
      <c r="P491" s="10"/>
      <c r="Q491" s="26"/>
      <c r="R491" s="27"/>
    </row>
    <row r="492" spans="1:18" ht="31.2" x14ac:dyDescent="0.3">
      <c r="A492" s="24" t="s">
        <v>276</v>
      </c>
      <c r="B492" s="24" t="s">
        <v>143</v>
      </c>
      <c r="C492" s="24" t="s">
        <v>240</v>
      </c>
      <c r="D492" s="24" t="s">
        <v>358</v>
      </c>
      <c r="E492" s="8" t="s">
        <v>32</v>
      </c>
      <c r="F492" s="25" t="s">
        <v>33</v>
      </c>
      <c r="G492" s="10">
        <v>27944.7</v>
      </c>
      <c r="H492" s="10">
        <v>27944.7</v>
      </c>
      <c r="I492" s="10">
        <v>27944.7</v>
      </c>
      <c r="J492" s="10"/>
      <c r="K492" s="10"/>
      <c r="L492" s="10"/>
      <c r="M492" s="10">
        <f t="shared" si="418"/>
        <v>27944.7</v>
      </c>
      <c r="N492" s="10">
        <f t="shared" si="419"/>
        <v>27944.7</v>
      </c>
      <c r="O492" s="10">
        <f t="shared" si="420"/>
        <v>27944.7</v>
      </c>
      <c r="P492" s="10"/>
      <c r="Q492" s="26"/>
      <c r="R492" s="27"/>
    </row>
    <row r="493" spans="1:18" ht="31.2" x14ac:dyDescent="0.3">
      <c r="A493" s="24" t="s">
        <v>276</v>
      </c>
      <c r="B493" s="24" t="s">
        <v>143</v>
      </c>
      <c r="C493" s="24" t="s">
        <v>240</v>
      </c>
      <c r="D493" s="24" t="s">
        <v>359</v>
      </c>
      <c r="E493" s="9"/>
      <c r="F493" s="25" t="s">
        <v>286</v>
      </c>
      <c r="G493" s="10">
        <f t="shared" ref="G493:L493" si="424">G494+G495</f>
        <v>446050.2</v>
      </c>
      <c r="H493" s="10">
        <f t="shared" si="424"/>
        <v>445030.40000000002</v>
      </c>
      <c r="I493" s="10">
        <f t="shared" si="424"/>
        <v>442514.9</v>
      </c>
      <c r="J493" s="10">
        <f t="shared" si="424"/>
        <v>0</v>
      </c>
      <c r="K493" s="10">
        <f t="shared" si="424"/>
        <v>0</v>
      </c>
      <c r="L493" s="10">
        <f t="shared" si="424"/>
        <v>0</v>
      </c>
      <c r="M493" s="10">
        <f t="shared" si="418"/>
        <v>446050.2</v>
      </c>
      <c r="N493" s="10">
        <f t="shared" si="419"/>
        <v>445030.40000000002</v>
      </c>
      <c r="O493" s="10">
        <f t="shared" si="420"/>
        <v>442514.9</v>
      </c>
      <c r="P493" s="10">
        <f>P494+P495</f>
        <v>0</v>
      </c>
      <c r="Q493" s="26"/>
      <c r="R493" s="27"/>
    </row>
    <row r="494" spans="1:18" ht="78" x14ac:dyDescent="0.3">
      <c r="A494" s="24" t="s">
        <v>276</v>
      </c>
      <c r="B494" s="24" t="s">
        <v>143</v>
      </c>
      <c r="C494" s="24" t="s">
        <v>240</v>
      </c>
      <c r="D494" s="24" t="s">
        <v>359</v>
      </c>
      <c r="E494" s="8" t="s">
        <v>44</v>
      </c>
      <c r="F494" s="25" t="s">
        <v>45</v>
      </c>
      <c r="G494" s="10">
        <v>441160.7</v>
      </c>
      <c r="H494" s="10">
        <v>440144</v>
      </c>
      <c r="I494" s="10">
        <v>437630</v>
      </c>
      <c r="J494" s="10"/>
      <c r="K494" s="10"/>
      <c r="L494" s="10"/>
      <c r="M494" s="10">
        <f t="shared" si="418"/>
        <v>441160.7</v>
      </c>
      <c r="N494" s="10">
        <f t="shared" si="419"/>
        <v>440144</v>
      </c>
      <c r="O494" s="10">
        <f t="shared" si="420"/>
        <v>437630</v>
      </c>
      <c r="P494" s="10"/>
      <c r="Q494" s="26"/>
      <c r="R494" s="27"/>
    </row>
    <row r="495" spans="1:18" ht="31.2" x14ac:dyDescent="0.3">
      <c r="A495" s="24" t="s">
        <v>276</v>
      </c>
      <c r="B495" s="24" t="s">
        <v>143</v>
      </c>
      <c r="C495" s="24" t="s">
        <v>240</v>
      </c>
      <c r="D495" s="24" t="s">
        <v>359</v>
      </c>
      <c r="E495" s="8" t="s">
        <v>32</v>
      </c>
      <c r="F495" s="25" t="s">
        <v>33</v>
      </c>
      <c r="G495" s="10">
        <v>4889.5</v>
      </c>
      <c r="H495" s="10">
        <v>4886.3999999999996</v>
      </c>
      <c r="I495" s="10">
        <v>4884.8999999999996</v>
      </c>
      <c r="J495" s="10"/>
      <c r="K495" s="10"/>
      <c r="L495" s="10"/>
      <c r="M495" s="10">
        <f t="shared" si="418"/>
        <v>4889.5</v>
      </c>
      <c r="N495" s="10">
        <f t="shared" si="419"/>
        <v>4886.3999999999996</v>
      </c>
      <c r="O495" s="10">
        <f t="shared" si="420"/>
        <v>4884.8999999999996</v>
      </c>
      <c r="P495" s="10"/>
      <c r="Q495" s="26"/>
      <c r="R495" s="27"/>
    </row>
    <row r="496" spans="1:18" s="12" customFormat="1" x14ac:dyDescent="0.3">
      <c r="A496" s="13" t="s">
        <v>276</v>
      </c>
      <c r="B496" s="13" t="s">
        <v>273</v>
      </c>
      <c r="C496" s="13"/>
      <c r="D496" s="13"/>
      <c r="E496" s="35"/>
      <c r="F496" s="14" t="s">
        <v>274</v>
      </c>
      <c r="G496" s="15">
        <f t="shared" ref="G496:L496" si="425">G497+G519+G512</f>
        <v>416545.1</v>
      </c>
      <c r="H496" s="15">
        <f t="shared" si="425"/>
        <v>414913.69999999995</v>
      </c>
      <c r="I496" s="15">
        <f t="shared" si="425"/>
        <v>414863.99999999994</v>
      </c>
      <c r="J496" s="15">
        <f t="shared" si="425"/>
        <v>-2144.6</v>
      </c>
      <c r="K496" s="15">
        <f t="shared" si="425"/>
        <v>-2162</v>
      </c>
      <c r="L496" s="15">
        <f t="shared" si="425"/>
        <v>-2162</v>
      </c>
      <c r="M496" s="15">
        <f t="shared" si="418"/>
        <v>414400.5</v>
      </c>
      <c r="N496" s="15">
        <f t="shared" si="419"/>
        <v>412751.69999999995</v>
      </c>
      <c r="O496" s="15">
        <f t="shared" si="420"/>
        <v>412701.99999999994</v>
      </c>
      <c r="P496" s="15">
        <f>P497+P519+P512</f>
        <v>0</v>
      </c>
      <c r="Q496" s="16"/>
      <c r="R496" s="17"/>
    </row>
    <row r="497" spans="1:18" s="18" customFormat="1" x14ac:dyDescent="0.3">
      <c r="A497" s="19" t="s">
        <v>276</v>
      </c>
      <c r="B497" s="19" t="s">
        <v>273</v>
      </c>
      <c r="C497" s="19" t="s">
        <v>125</v>
      </c>
      <c r="D497" s="19"/>
      <c r="E497" s="36"/>
      <c r="F497" s="20" t="s">
        <v>275</v>
      </c>
      <c r="G497" s="21">
        <f t="shared" ref="G497:G498" si="426">G498</f>
        <v>95095.599999999991</v>
      </c>
      <c r="H497" s="21">
        <f t="shared" ref="H497:H498" si="427">H498</f>
        <v>95095.599999999991</v>
      </c>
      <c r="I497" s="21">
        <f t="shared" ref="I497:I498" si="428">I498</f>
        <v>95095.599999999991</v>
      </c>
      <c r="J497" s="21">
        <f t="shared" ref="J497:J498" si="429">J498</f>
        <v>-100</v>
      </c>
      <c r="K497" s="21">
        <f t="shared" ref="K497:K498" si="430">K498</f>
        <v>-100</v>
      </c>
      <c r="L497" s="21">
        <f t="shared" ref="L497:L498" si="431">L498</f>
        <v>-100</v>
      </c>
      <c r="M497" s="21">
        <f t="shared" si="418"/>
        <v>94995.599999999991</v>
      </c>
      <c r="N497" s="21">
        <f t="shared" si="419"/>
        <v>94995.599999999991</v>
      </c>
      <c r="O497" s="21">
        <f t="shared" si="420"/>
        <v>94995.599999999991</v>
      </c>
      <c r="P497" s="21">
        <f t="shared" ref="P497:P498" si="432">P498</f>
        <v>0</v>
      </c>
      <c r="Q497" s="22"/>
      <c r="R497" s="23"/>
    </row>
    <row r="498" spans="1:18" ht="31.2" x14ac:dyDescent="0.3">
      <c r="A498" s="24" t="s">
        <v>276</v>
      </c>
      <c r="B498" s="24" t="s">
        <v>273</v>
      </c>
      <c r="C498" s="24" t="s">
        <v>125</v>
      </c>
      <c r="D498" s="24" t="s">
        <v>279</v>
      </c>
      <c r="E498" s="9"/>
      <c r="F498" s="25" t="s">
        <v>280</v>
      </c>
      <c r="G498" s="10">
        <f t="shared" si="426"/>
        <v>95095.599999999991</v>
      </c>
      <c r="H498" s="10">
        <f t="shared" si="427"/>
        <v>95095.599999999991</v>
      </c>
      <c r="I498" s="10">
        <f t="shared" si="428"/>
        <v>95095.599999999991</v>
      </c>
      <c r="J498" s="10">
        <f t="shared" si="429"/>
        <v>-100</v>
      </c>
      <c r="K498" s="10">
        <f t="shared" si="430"/>
        <v>-100</v>
      </c>
      <c r="L498" s="10">
        <f t="shared" si="431"/>
        <v>-100</v>
      </c>
      <c r="M498" s="10">
        <f t="shared" si="418"/>
        <v>94995.599999999991</v>
      </c>
      <c r="N498" s="10">
        <f t="shared" si="419"/>
        <v>94995.599999999991</v>
      </c>
      <c r="O498" s="10">
        <f t="shared" si="420"/>
        <v>94995.599999999991</v>
      </c>
      <c r="P498" s="10">
        <f t="shared" si="432"/>
        <v>0</v>
      </c>
      <c r="Q498" s="26"/>
      <c r="R498" s="27"/>
    </row>
    <row r="499" spans="1:18" x14ac:dyDescent="0.3">
      <c r="A499" s="24" t="s">
        <v>276</v>
      </c>
      <c r="B499" s="24" t="s">
        <v>273</v>
      </c>
      <c r="C499" s="24" t="s">
        <v>125</v>
      </c>
      <c r="D499" s="24" t="s">
        <v>281</v>
      </c>
      <c r="E499" s="9"/>
      <c r="F499" s="25" t="s">
        <v>27</v>
      </c>
      <c r="G499" s="10">
        <f t="shared" ref="G499:L499" si="433">G506+G500+G509</f>
        <v>95095.599999999991</v>
      </c>
      <c r="H499" s="10">
        <f t="shared" si="433"/>
        <v>95095.599999999991</v>
      </c>
      <c r="I499" s="10">
        <f t="shared" si="433"/>
        <v>95095.599999999991</v>
      </c>
      <c r="J499" s="10">
        <f t="shared" si="433"/>
        <v>-100</v>
      </c>
      <c r="K499" s="10">
        <f t="shared" si="433"/>
        <v>-100</v>
      </c>
      <c r="L499" s="10">
        <f t="shared" si="433"/>
        <v>-100</v>
      </c>
      <c r="M499" s="10">
        <f t="shared" si="418"/>
        <v>94995.599999999991</v>
      </c>
      <c r="N499" s="10">
        <f t="shared" si="419"/>
        <v>94995.599999999991</v>
      </c>
      <c r="O499" s="10">
        <f t="shared" si="420"/>
        <v>94995.599999999991</v>
      </c>
      <c r="P499" s="10">
        <f>P506+P500+P509</f>
        <v>0</v>
      </c>
      <c r="Q499" s="26"/>
      <c r="R499" s="27"/>
    </row>
    <row r="500" spans="1:18" ht="46.8" x14ac:dyDescent="0.3">
      <c r="A500" s="24" t="s">
        <v>276</v>
      </c>
      <c r="B500" s="24" t="s">
        <v>273</v>
      </c>
      <c r="C500" s="24" t="s">
        <v>125</v>
      </c>
      <c r="D500" s="24" t="s">
        <v>282</v>
      </c>
      <c r="E500" s="9"/>
      <c r="F500" s="25" t="s">
        <v>283</v>
      </c>
      <c r="G500" s="10">
        <f t="shared" ref="G500:L500" si="434">G501+G503</f>
        <v>93833.7</v>
      </c>
      <c r="H500" s="10">
        <f t="shared" si="434"/>
        <v>93833.7</v>
      </c>
      <c r="I500" s="10">
        <f t="shared" si="434"/>
        <v>93833.7</v>
      </c>
      <c r="J500" s="10">
        <f t="shared" si="434"/>
        <v>0</v>
      </c>
      <c r="K500" s="10">
        <f t="shared" si="434"/>
        <v>0</v>
      </c>
      <c r="L500" s="10">
        <f t="shared" si="434"/>
        <v>0</v>
      </c>
      <c r="M500" s="10">
        <f t="shared" si="418"/>
        <v>93833.7</v>
      </c>
      <c r="N500" s="10">
        <f t="shared" si="419"/>
        <v>93833.7</v>
      </c>
      <c r="O500" s="10">
        <f t="shared" si="420"/>
        <v>93833.7</v>
      </c>
      <c r="P500" s="10">
        <f>P501+P503</f>
        <v>0</v>
      </c>
      <c r="Q500" s="26"/>
      <c r="R500" s="27"/>
    </row>
    <row r="501" spans="1:18" ht="31.2" x14ac:dyDescent="0.3">
      <c r="A501" s="24" t="s">
        <v>276</v>
      </c>
      <c r="B501" s="24" t="s">
        <v>273</v>
      </c>
      <c r="C501" s="24" t="s">
        <v>125</v>
      </c>
      <c r="D501" s="24" t="s">
        <v>285</v>
      </c>
      <c r="E501" s="9"/>
      <c r="F501" s="25" t="s">
        <v>286</v>
      </c>
      <c r="G501" s="10">
        <f t="shared" ref="G501:L501" si="435">G502</f>
        <v>93477.7</v>
      </c>
      <c r="H501" s="10">
        <f t="shared" si="435"/>
        <v>93477.7</v>
      </c>
      <c r="I501" s="10">
        <f t="shared" si="435"/>
        <v>93477.7</v>
      </c>
      <c r="J501" s="10">
        <f t="shared" si="435"/>
        <v>0</v>
      </c>
      <c r="K501" s="10">
        <f t="shared" si="435"/>
        <v>0</v>
      </c>
      <c r="L501" s="10">
        <f t="shared" si="435"/>
        <v>0</v>
      </c>
      <c r="M501" s="10">
        <f t="shared" si="418"/>
        <v>93477.7</v>
      </c>
      <c r="N501" s="10">
        <f t="shared" si="419"/>
        <v>93477.7</v>
      </c>
      <c r="O501" s="10">
        <f t="shared" si="420"/>
        <v>93477.7</v>
      </c>
      <c r="P501" s="10">
        <f>P502</f>
        <v>0</v>
      </c>
      <c r="Q501" s="26"/>
      <c r="R501" s="27"/>
    </row>
    <row r="502" spans="1:18" ht="31.2" x14ac:dyDescent="0.3">
      <c r="A502" s="24" t="s">
        <v>276</v>
      </c>
      <c r="B502" s="24" t="s">
        <v>273</v>
      </c>
      <c r="C502" s="24" t="s">
        <v>125</v>
      </c>
      <c r="D502" s="24" t="s">
        <v>285</v>
      </c>
      <c r="E502" s="8" t="s">
        <v>114</v>
      </c>
      <c r="F502" s="25" t="s">
        <v>115</v>
      </c>
      <c r="G502" s="10">
        <v>93477.7</v>
      </c>
      <c r="H502" s="10">
        <v>93477.7</v>
      </c>
      <c r="I502" s="10">
        <v>93477.7</v>
      </c>
      <c r="J502" s="10"/>
      <c r="K502" s="10"/>
      <c r="L502" s="10"/>
      <c r="M502" s="10">
        <f t="shared" si="418"/>
        <v>93477.7</v>
      </c>
      <c r="N502" s="10">
        <f t="shared" si="419"/>
        <v>93477.7</v>
      </c>
      <c r="O502" s="10">
        <f t="shared" si="420"/>
        <v>93477.7</v>
      </c>
      <c r="P502" s="10"/>
      <c r="Q502" s="26"/>
      <c r="R502" s="27"/>
    </row>
    <row r="503" spans="1:18" ht="109.2" x14ac:dyDescent="0.3">
      <c r="A503" s="24" t="s">
        <v>276</v>
      </c>
      <c r="B503" s="24" t="s">
        <v>273</v>
      </c>
      <c r="C503" s="24" t="s">
        <v>125</v>
      </c>
      <c r="D503" s="24" t="s">
        <v>360</v>
      </c>
      <c r="E503" s="9"/>
      <c r="F503" s="25" t="s">
        <v>361</v>
      </c>
      <c r="G503" s="10">
        <f t="shared" ref="G503:L503" si="436">G504+G505</f>
        <v>356</v>
      </c>
      <c r="H503" s="10">
        <f t="shared" si="436"/>
        <v>356</v>
      </c>
      <c r="I503" s="10">
        <f t="shared" si="436"/>
        <v>356</v>
      </c>
      <c r="J503" s="10">
        <f t="shared" si="436"/>
        <v>0</v>
      </c>
      <c r="K503" s="10">
        <f t="shared" si="436"/>
        <v>0</v>
      </c>
      <c r="L503" s="10">
        <f t="shared" si="436"/>
        <v>0</v>
      </c>
      <c r="M503" s="10">
        <f t="shared" si="418"/>
        <v>356</v>
      </c>
      <c r="N503" s="10">
        <f t="shared" si="419"/>
        <v>356</v>
      </c>
      <c r="O503" s="10">
        <f t="shared" si="420"/>
        <v>356</v>
      </c>
      <c r="P503" s="10">
        <f>P504+P505</f>
        <v>0</v>
      </c>
      <c r="Q503" s="26"/>
      <c r="R503" s="27"/>
    </row>
    <row r="504" spans="1:18" x14ac:dyDescent="0.3">
      <c r="A504" s="24" t="s">
        <v>276</v>
      </c>
      <c r="B504" s="24" t="s">
        <v>273</v>
      </c>
      <c r="C504" s="24" t="s">
        <v>125</v>
      </c>
      <c r="D504" s="24" t="s">
        <v>360</v>
      </c>
      <c r="E504" s="8" t="s">
        <v>234</v>
      </c>
      <c r="F504" s="25" t="s">
        <v>235</v>
      </c>
      <c r="G504" s="10">
        <v>290</v>
      </c>
      <c r="H504" s="10">
        <v>290</v>
      </c>
      <c r="I504" s="10">
        <v>290</v>
      </c>
      <c r="J504" s="10"/>
      <c r="K504" s="10"/>
      <c r="L504" s="10"/>
      <c r="M504" s="10">
        <f t="shared" si="418"/>
        <v>290</v>
      </c>
      <c r="N504" s="10">
        <f t="shared" si="419"/>
        <v>290</v>
      </c>
      <c r="O504" s="10">
        <f t="shared" si="420"/>
        <v>290</v>
      </c>
      <c r="P504" s="10"/>
      <c r="Q504" s="26"/>
      <c r="R504" s="27"/>
    </row>
    <row r="505" spans="1:18" ht="31.2" x14ac:dyDescent="0.3">
      <c r="A505" s="24" t="s">
        <v>276</v>
      </c>
      <c r="B505" s="24" t="s">
        <v>273</v>
      </c>
      <c r="C505" s="24" t="s">
        <v>125</v>
      </c>
      <c r="D505" s="24" t="s">
        <v>360</v>
      </c>
      <c r="E505" s="8" t="s">
        <v>114</v>
      </c>
      <c r="F505" s="25" t="s">
        <v>115</v>
      </c>
      <c r="G505" s="10">
        <v>66</v>
      </c>
      <c r="H505" s="10">
        <v>66</v>
      </c>
      <c r="I505" s="10">
        <v>66</v>
      </c>
      <c r="J505" s="10"/>
      <c r="K505" s="10"/>
      <c r="L505" s="10"/>
      <c r="M505" s="10">
        <f t="shared" si="418"/>
        <v>66</v>
      </c>
      <c r="N505" s="10">
        <f t="shared" si="419"/>
        <v>66</v>
      </c>
      <c r="O505" s="10">
        <f t="shared" si="420"/>
        <v>66</v>
      </c>
      <c r="P505" s="10"/>
      <c r="Q505" s="26"/>
      <c r="R505" s="27"/>
    </row>
    <row r="506" spans="1:18" ht="46.8" x14ac:dyDescent="0.3">
      <c r="A506" s="24" t="s">
        <v>276</v>
      </c>
      <c r="B506" s="24" t="s">
        <v>273</v>
      </c>
      <c r="C506" s="24" t="s">
        <v>125</v>
      </c>
      <c r="D506" s="24" t="s">
        <v>325</v>
      </c>
      <c r="E506" s="9"/>
      <c r="F506" s="25" t="s">
        <v>326</v>
      </c>
      <c r="G506" s="10">
        <f t="shared" ref="G506:G515" si="437">G507</f>
        <v>800</v>
      </c>
      <c r="H506" s="10">
        <f t="shared" ref="H506:H515" si="438">H507</f>
        <v>800</v>
      </c>
      <c r="I506" s="10">
        <f t="shared" ref="I506:I515" si="439">I507</f>
        <v>800</v>
      </c>
      <c r="J506" s="10">
        <f t="shared" ref="J506:J515" si="440">J507</f>
        <v>-100</v>
      </c>
      <c r="K506" s="10">
        <f t="shared" ref="K506:K515" si="441">K507</f>
        <v>-100</v>
      </c>
      <c r="L506" s="10">
        <f t="shared" ref="L506:L515" si="442">L507</f>
        <v>-100</v>
      </c>
      <c r="M506" s="10">
        <f t="shared" si="418"/>
        <v>700</v>
      </c>
      <c r="N506" s="10">
        <f t="shared" si="419"/>
        <v>700</v>
      </c>
      <c r="O506" s="10">
        <f t="shared" si="420"/>
        <v>700</v>
      </c>
      <c r="P506" s="10">
        <f t="shared" ref="P506:P515" si="443">P507</f>
        <v>0</v>
      </c>
      <c r="Q506" s="26"/>
      <c r="R506" s="27"/>
    </row>
    <row r="507" spans="1:18" ht="62.4" x14ac:dyDescent="0.3">
      <c r="A507" s="24" t="s">
        <v>276</v>
      </c>
      <c r="B507" s="24" t="s">
        <v>273</v>
      </c>
      <c r="C507" s="24" t="s">
        <v>125</v>
      </c>
      <c r="D507" s="24" t="s">
        <v>340</v>
      </c>
      <c r="E507" s="9"/>
      <c r="F507" s="25" t="s">
        <v>201</v>
      </c>
      <c r="G507" s="10">
        <f t="shared" si="437"/>
        <v>800</v>
      </c>
      <c r="H507" s="10">
        <f t="shared" si="438"/>
        <v>800</v>
      </c>
      <c r="I507" s="10">
        <f t="shared" si="439"/>
        <v>800</v>
      </c>
      <c r="J507" s="10">
        <f t="shared" si="440"/>
        <v>-100</v>
      </c>
      <c r="K507" s="10">
        <f t="shared" si="441"/>
        <v>-100</v>
      </c>
      <c r="L507" s="10">
        <f t="shared" si="442"/>
        <v>-100</v>
      </c>
      <c r="M507" s="10">
        <f t="shared" si="418"/>
        <v>700</v>
      </c>
      <c r="N507" s="10">
        <f t="shared" si="419"/>
        <v>700</v>
      </c>
      <c r="O507" s="10">
        <f t="shared" si="420"/>
        <v>700</v>
      </c>
      <c r="P507" s="10">
        <f t="shared" si="443"/>
        <v>0</v>
      </c>
      <c r="Q507" s="26"/>
      <c r="R507" s="27"/>
    </row>
    <row r="508" spans="1:18" ht="31.2" x14ac:dyDescent="0.3">
      <c r="A508" s="24" t="s">
        <v>276</v>
      </c>
      <c r="B508" s="24" t="s">
        <v>273</v>
      </c>
      <c r="C508" s="24" t="s">
        <v>125</v>
      </c>
      <c r="D508" s="24" t="s">
        <v>340</v>
      </c>
      <c r="E508" s="8" t="s">
        <v>114</v>
      </c>
      <c r="F508" s="25" t="s">
        <v>115</v>
      </c>
      <c r="G508" s="10">
        <v>800</v>
      </c>
      <c r="H508" s="10">
        <v>800</v>
      </c>
      <c r="I508" s="10">
        <v>800</v>
      </c>
      <c r="J508" s="10">
        <v>-100</v>
      </c>
      <c r="K508" s="10">
        <v>-100</v>
      </c>
      <c r="L508" s="10">
        <v>-100</v>
      </c>
      <c r="M508" s="10">
        <f t="shared" si="418"/>
        <v>700</v>
      </c>
      <c r="N508" s="10">
        <f t="shared" si="419"/>
        <v>700</v>
      </c>
      <c r="O508" s="10">
        <f t="shared" si="420"/>
        <v>700</v>
      </c>
      <c r="P508" s="10"/>
      <c r="Q508" s="26"/>
      <c r="R508" s="27">
        <v>66</v>
      </c>
    </row>
    <row r="509" spans="1:18" ht="46.8" x14ac:dyDescent="0.3">
      <c r="A509" s="24" t="s">
        <v>276</v>
      </c>
      <c r="B509" s="24" t="s">
        <v>273</v>
      </c>
      <c r="C509" s="24" t="s">
        <v>125</v>
      </c>
      <c r="D509" s="24" t="s">
        <v>289</v>
      </c>
      <c r="E509" s="9"/>
      <c r="F509" s="25" t="s">
        <v>290</v>
      </c>
      <c r="G509" s="10">
        <f t="shared" si="437"/>
        <v>461.9</v>
      </c>
      <c r="H509" s="10">
        <f t="shared" si="438"/>
        <v>461.9</v>
      </c>
      <c r="I509" s="10">
        <f t="shared" si="439"/>
        <v>461.9</v>
      </c>
      <c r="J509" s="10">
        <f t="shared" si="440"/>
        <v>0</v>
      </c>
      <c r="K509" s="10">
        <f t="shared" si="441"/>
        <v>0</v>
      </c>
      <c r="L509" s="10">
        <f t="shared" si="442"/>
        <v>0</v>
      </c>
      <c r="M509" s="10">
        <f t="shared" si="418"/>
        <v>461.9</v>
      </c>
      <c r="N509" s="10">
        <f t="shared" si="419"/>
        <v>461.9</v>
      </c>
      <c r="O509" s="10">
        <f t="shared" si="420"/>
        <v>461.9</v>
      </c>
      <c r="P509" s="10">
        <f t="shared" si="443"/>
        <v>0</v>
      </c>
      <c r="Q509" s="26"/>
      <c r="R509" s="27"/>
    </row>
    <row r="510" spans="1:18" ht="31.2" x14ac:dyDescent="0.3">
      <c r="A510" s="24" t="s">
        <v>276</v>
      </c>
      <c r="B510" s="24" t="s">
        <v>273</v>
      </c>
      <c r="C510" s="24" t="s">
        <v>125</v>
      </c>
      <c r="D510" s="24" t="s">
        <v>291</v>
      </c>
      <c r="E510" s="9"/>
      <c r="F510" s="25" t="s">
        <v>286</v>
      </c>
      <c r="G510" s="10">
        <f t="shared" si="437"/>
        <v>461.9</v>
      </c>
      <c r="H510" s="10">
        <f t="shared" si="438"/>
        <v>461.9</v>
      </c>
      <c r="I510" s="10">
        <f t="shared" si="439"/>
        <v>461.9</v>
      </c>
      <c r="J510" s="10">
        <f t="shared" si="440"/>
        <v>0</v>
      </c>
      <c r="K510" s="10">
        <f t="shared" si="441"/>
        <v>0</v>
      </c>
      <c r="L510" s="10">
        <f t="shared" si="442"/>
        <v>0</v>
      </c>
      <c r="M510" s="10">
        <f t="shared" si="418"/>
        <v>461.9</v>
      </c>
      <c r="N510" s="10">
        <f t="shared" si="419"/>
        <v>461.9</v>
      </c>
      <c r="O510" s="10">
        <f t="shared" si="420"/>
        <v>461.9</v>
      </c>
      <c r="P510" s="10">
        <f t="shared" si="443"/>
        <v>0</v>
      </c>
      <c r="Q510" s="26"/>
      <c r="R510" s="27"/>
    </row>
    <row r="511" spans="1:18" ht="31.2" x14ac:dyDescent="0.3">
      <c r="A511" s="24" t="s">
        <v>276</v>
      </c>
      <c r="B511" s="24" t="s">
        <v>273</v>
      </c>
      <c r="C511" s="24" t="s">
        <v>125</v>
      </c>
      <c r="D511" s="24" t="s">
        <v>291</v>
      </c>
      <c r="E511" s="8" t="s">
        <v>114</v>
      </c>
      <c r="F511" s="25" t="s">
        <v>115</v>
      </c>
      <c r="G511" s="10">
        <v>461.9</v>
      </c>
      <c r="H511" s="10">
        <v>461.9</v>
      </c>
      <c r="I511" s="10">
        <v>461.9</v>
      </c>
      <c r="J511" s="10"/>
      <c r="K511" s="10"/>
      <c r="L511" s="10"/>
      <c r="M511" s="10">
        <f t="shared" si="418"/>
        <v>461.9</v>
      </c>
      <c r="N511" s="10">
        <f t="shared" si="419"/>
        <v>461.9</v>
      </c>
      <c r="O511" s="10">
        <f t="shared" si="420"/>
        <v>461.9</v>
      </c>
      <c r="P511" s="10"/>
      <c r="Q511" s="26"/>
      <c r="R511" s="27"/>
    </row>
    <row r="512" spans="1:18" s="18" customFormat="1" x14ac:dyDescent="0.3">
      <c r="A512" s="19" t="s">
        <v>276</v>
      </c>
      <c r="B512" s="19" t="s">
        <v>273</v>
      </c>
      <c r="C512" s="19" t="s">
        <v>101</v>
      </c>
      <c r="D512" s="19"/>
      <c r="E512" s="36"/>
      <c r="F512" s="20" t="s">
        <v>362</v>
      </c>
      <c r="G512" s="21">
        <f t="shared" si="437"/>
        <v>39882.400000000001</v>
      </c>
      <c r="H512" s="21">
        <f t="shared" si="438"/>
        <v>38108.5</v>
      </c>
      <c r="I512" s="21">
        <f t="shared" si="439"/>
        <v>38058.800000000003</v>
      </c>
      <c r="J512" s="21">
        <f t="shared" si="440"/>
        <v>0</v>
      </c>
      <c r="K512" s="21">
        <f t="shared" si="441"/>
        <v>0</v>
      </c>
      <c r="L512" s="21">
        <f t="shared" si="442"/>
        <v>0</v>
      </c>
      <c r="M512" s="21">
        <f t="shared" si="418"/>
        <v>39882.400000000001</v>
      </c>
      <c r="N512" s="21">
        <f t="shared" si="419"/>
        <v>38108.5</v>
      </c>
      <c r="O512" s="21">
        <f t="shared" si="420"/>
        <v>38058.800000000003</v>
      </c>
      <c r="P512" s="21">
        <f t="shared" si="443"/>
        <v>0</v>
      </c>
      <c r="Q512" s="22"/>
      <c r="R512" s="23"/>
    </row>
    <row r="513" spans="1:18" ht="31.2" x14ac:dyDescent="0.3">
      <c r="A513" s="24" t="s">
        <v>276</v>
      </c>
      <c r="B513" s="24" t="s">
        <v>273</v>
      </c>
      <c r="C513" s="24" t="s">
        <v>101</v>
      </c>
      <c r="D513" s="24" t="s">
        <v>279</v>
      </c>
      <c r="E513" s="9"/>
      <c r="F513" s="25" t="s">
        <v>280</v>
      </c>
      <c r="G513" s="10">
        <f t="shared" si="437"/>
        <v>39882.400000000001</v>
      </c>
      <c r="H513" s="10">
        <f t="shared" si="438"/>
        <v>38108.5</v>
      </c>
      <c r="I513" s="10">
        <f t="shared" si="439"/>
        <v>38058.800000000003</v>
      </c>
      <c r="J513" s="10">
        <f t="shared" si="440"/>
        <v>0</v>
      </c>
      <c r="K513" s="10">
        <f t="shared" si="441"/>
        <v>0</v>
      </c>
      <c r="L513" s="10">
        <f t="shared" si="442"/>
        <v>0</v>
      </c>
      <c r="M513" s="10">
        <f t="shared" si="418"/>
        <v>39882.400000000001</v>
      </c>
      <c r="N513" s="10">
        <f t="shared" si="419"/>
        <v>38108.5</v>
      </c>
      <c r="O513" s="10">
        <f t="shared" si="420"/>
        <v>38058.800000000003</v>
      </c>
      <c r="P513" s="10">
        <f t="shared" si="443"/>
        <v>0</v>
      </c>
      <c r="Q513" s="26"/>
      <c r="R513" s="27"/>
    </row>
    <row r="514" spans="1:18" x14ac:dyDescent="0.3">
      <c r="A514" s="24" t="s">
        <v>276</v>
      </c>
      <c r="B514" s="24" t="s">
        <v>273</v>
      </c>
      <c r="C514" s="24" t="s">
        <v>101</v>
      </c>
      <c r="D514" s="24" t="s">
        <v>281</v>
      </c>
      <c r="E514" s="9"/>
      <c r="F514" s="25" t="s">
        <v>27</v>
      </c>
      <c r="G514" s="10">
        <f t="shared" si="437"/>
        <v>39882.400000000001</v>
      </c>
      <c r="H514" s="10">
        <f t="shared" si="438"/>
        <v>38108.5</v>
      </c>
      <c r="I514" s="10">
        <f t="shared" si="439"/>
        <v>38058.800000000003</v>
      </c>
      <c r="J514" s="10">
        <f t="shared" si="440"/>
        <v>0</v>
      </c>
      <c r="K514" s="10">
        <f t="shared" si="441"/>
        <v>0</v>
      </c>
      <c r="L514" s="10">
        <f t="shared" si="442"/>
        <v>0</v>
      </c>
      <c r="M514" s="10">
        <f t="shared" si="418"/>
        <v>39882.400000000001</v>
      </c>
      <c r="N514" s="10">
        <f t="shared" si="419"/>
        <v>38108.5</v>
      </c>
      <c r="O514" s="10">
        <f t="shared" si="420"/>
        <v>38058.800000000003</v>
      </c>
      <c r="P514" s="10">
        <f t="shared" si="443"/>
        <v>0</v>
      </c>
      <c r="Q514" s="26"/>
      <c r="R514" s="27"/>
    </row>
    <row r="515" spans="1:18" ht="46.8" x14ac:dyDescent="0.3">
      <c r="A515" s="24" t="s">
        <v>276</v>
      </c>
      <c r="B515" s="24" t="s">
        <v>273</v>
      </c>
      <c r="C515" s="24" t="s">
        <v>101</v>
      </c>
      <c r="D515" s="24" t="s">
        <v>282</v>
      </c>
      <c r="E515" s="9"/>
      <c r="F515" s="25" t="s">
        <v>283</v>
      </c>
      <c r="G515" s="10">
        <f t="shared" si="437"/>
        <v>39882.400000000001</v>
      </c>
      <c r="H515" s="10">
        <f t="shared" si="438"/>
        <v>38108.5</v>
      </c>
      <c r="I515" s="10">
        <f t="shared" si="439"/>
        <v>38058.800000000003</v>
      </c>
      <c r="J515" s="10">
        <f t="shared" si="440"/>
        <v>0</v>
      </c>
      <c r="K515" s="10">
        <f t="shared" si="441"/>
        <v>0</v>
      </c>
      <c r="L515" s="10">
        <f t="shared" si="442"/>
        <v>0</v>
      </c>
      <c r="M515" s="10">
        <f t="shared" si="418"/>
        <v>39882.400000000001</v>
      </c>
      <c r="N515" s="10">
        <f t="shared" si="419"/>
        <v>38108.5</v>
      </c>
      <c r="O515" s="10">
        <f t="shared" si="420"/>
        <v>38058.800000000003</v>
      </c>
      <c r="P515" s="10">
        <f t="shared" si="443"/>
        <v>0</v>
      </c>
      <c r="Q515" s="26"/>
      <c r="R515" s="27"/>
    </row>
    <row r="516" spans="1:18" ht="31.2" x14ac:dyDescent="0.3">
      <c r="A516" s="24" t="s">
        <v>276</v>
      </c>
      <c r="B516" s="24" t="s">
        <v>273</v>
      </c>
      <c r="C516" s="24" t="s">
        <v>101</v>
      </c>
      <c r="D516" s="24" t="s">
        <v>285</v>
      </c>
      <c r="E516" s="9"/>
      <c r="F516" s="25" t="s">
        <v>286</v>
      </c>
      <c r="G516" s="10">
        <f t="shared" ref="G516:L516" si="444">G517+G518</f>
        <v>39882.400000000001</v>
      </c>
      <c r="H516" s="10">
        <f t="shared" si="444"/>
        <v>38108.5</v>
      </c>
      <c r="I516" s="10">
        <f t="shared" si="444"/>
        <v>38058.800000000003</v>
      </c>
      <c r="J516" s="10">
        <f t="shared" si="444"/>
        <v>0</v>
      </c>
      <c r="K516" s="10">
        <f t="shared" si="444"/>
        <v>0</v>
      </c>
      <c r="L516" s="10">
        <f t="shared" si="444"/>
        <v>0</v>
      </c>
      <c r="M516" s="10">
        <f t="shared" si="418"/>
        <v>39882.400000000001</v>
      </c>
      <c r="N516" s="10">
        <f t="shared" si="419"/>
        <v>38108.5</v>
      </c>
      <c r="O516" s="10">
        <f t="shared" si="420"/>
        <v>38058.800000000003</v>
      </c>
      <c r="P516" s="10">
        <f>P517+P518</f>
        <v>0</v>
      </c>
      <c r="Q516" s="26"/>
      <c r="R516" s="27"/>
    </row>
    <row r="517" spans="1:18" x14ac:dyDescent="0.3">
      <c r="A517" s="24" t="s">
        <v>276</v>
      </c>
      <c r="B517" s="24" t="s">
        <v>273</v>
      </c>
      <c r="C517" s="24" t="s">
        <v>101</v>
      </c>
      <c r="D517" s="24" t="s">
        <v>285</v>
      </c>
      <c r="E517" s="8" t="s">
        <v>234</v>
      </c>
      <c r="F517" s="25" t="s">
        <v>235</v>
      </c>
      <c r="G517" s="10">
        <v>41.8</v>
      </c>
      <c r="H517" s="10">
        <v>41.7</v>
      </c>
      <c r="I517" s="10">
        <v>41.8</v>
      </c>
      <c r="J517" s="10"/>
      <c r="K517" s="10"/>
      <c r="L517" s="10"/>
      <c r="M517" s="10">
        <f t="shared" si="418"/>
        <v>41.8</v>
      </c>
      <c r="N517" s="10">
        <f t="shared" si="419"/>
        <v>41.7</v>
      </c>
      <c r="O517" s="10">
        <f t="shared" si="420"/>
        <v>41.8</v>
      </c>
      <c r="P517" s="10"/>
      <c r="Q517" s="26"/>
      <c r="R517" s="27"/>
    </row>
    <row r="518" spans="1:18" ht="31.2" x14ac:dyDescent="0.3">
      <c r="A518" s="24" t="s">
        <v>276</v>
      </c>
      <c r="B518" s="24" t="s">
        <v>273</v>
      </c>
      <c r="C518" s="24" t="s">
        <v>101</v>
      </c>
      <c r="D518" s="24" t="s">
        <v>285</v>
      </c>
      <c r="E518" s="8" t="s">
        <v>114</v>
      </c>
      <c r="F518" s="25" t="s">
        <v>115</v>
      </c>
      <c r="G518" s="10">
        <v>39840.6</v>
      </c>
      <c r="H518" s="10">
        <v>38066.800000000003</v>
      </c>
      <c r="I518" s="10">
        <v>38017</v>
      </c>
      <c r="J518" s="10"/>
      <c r="K518" s="10"/>
      <c r="L518" s="10"/>
      <c r="M518" s="10">
        <f t="shared" si="418"/>
        <v>39840.6</v>
      </c>
      <c r="N518" s="10">
        <f t="shared" si="419"/>
        <v>38066.800000000003</v>
      </c>
      <c r="O518" s="10">
        <f t="shared" si="420"/>
        <v>38017</v>
      </c>
      <c r="P518" s="10"/>
      <c r="Q518" s="26"/>
      <c r="R518" s="27"/>
    </row>
    <row r="519" spans="1:18" s="18" customFormat="1" x14ac:dyDescent="0.3">
      <c r="A519" s="19" t="s">
        <v>276</v>
      </c>
      <c r="B519" s="19" t="s">
        <v>273</v>
      </c>
      <c r="C519" s="19" t="s">
        <v>69</v>
      </c>
      <c r="D519" s="19"/>
      <c r="E519" s="36"/>
      <c r="F519" s="20" t="s">
        <v>363</v>
      </c>
      <c r="G519" s="21">
        <f t="shared" ref="G519:G520" si="445">G520</f>
        <v>281567.09999999998</v>
      </c>
      <c r="H519" s="21">
        <f t="shared" ref="H519:H520" si="446">H520</f>
        <v>281709.59999999998</v>
      </c>
      <c r="I519" s="21">
        <f t="shared" ref="I519:I520" si="447">I520</f>
        <v>281709.59999999998</v>
      </c>
      <c r="J519" s="21">
        <f t="shared" ref="J519:J520" si="448">J520</f>
        <v>-2044.6</v>
      </c>
      <c r="K519" s="21">
        <f t="shared" ref="K519:K520" si="449">K520</f>
        <v>-2062</v>
      </c>
      <c r="L519" s="21">
        <f t="shared" ref="L519:L520" si="450">L520</f>
        <v>-2062</v>
      </c>
      <c r="M519" s="21">
        <f t="shared" si="418"/>
        <v>279522.5</v>
      </c>
      <c r="N519" s="21">
        <f t="shared" si="419"/>
        <v>279647.59999999998</v>
      </c>
      <c r="O519" s="21">
        <f t="shared" si="420"/>
        <v>279647.59999999998</v>
      </c>
      <c r="P519" s="21">
        <f t="shared" ref="P519:P520" si="451">P520</f>
        <v>0</v>
      </c>
      <c r="Q519" s="22"/>
      <c r="R519" s="23"/>
    </row>
    <row r="520" spans="1:18" ht="31.2" x14ac:dyDescent="0.3">
      <c r="A520" s="24" t="s">
        <v>276</v>
      </c>
      <c r="B520" s="24" t="s">
        <v>273</v>
      </c>
      <c r="C520" s="24" t="s">
        <v>69</v>
      </c>
      <c r="D520" s="24" t="s">
        <v>279</v>
      </c>
      <c r="E520" s="9"/>
      <c r="F520" s="25" t="s">
        <v>280</v>
      </c>
      <c r="G520" s="10">
        <f t="shared" si="445"/>
        <v>281567.09999999998</v>
      </c>
      <c r="H520" s="10">
        <f t="shared" si="446"/>
        <v>281709.59999999998</v>
      </c>
      <c r="I520" s="10">
        <f t="shared" si="447"/>
        <v>281709.59999999998</v>
      </c>
      <c r="J520" s="10">
        <f t="shared" si="448"/>
        <v>-2044.6</v>
      </c>
      <c r="K520" s="10">
        <f t="shared" si="449"/>
        <v>-2062</v>
      </c>
      <c r="L520" s="10">
        <f t="shared" si="450"/>
        <v>-2062</v>
      </c>
      <c r="M520" s="10">
        <f t="shared" si="418"/>
        <v>279522.5</v>
      </c>
      <c r="N520" s="10">
        <f t="shared" si="419"/>
        <v>279647.59999999998</v>
      </c>
      <c r="O520" s="10">
        <f t="shared" si="420"/>
        <v>279647.59999999998</v>
      </c>
      <c r="P520" s="10">
        <f t="shared" si="451"/>
        <v>0</v>
      </c>
      <c r="Q520" s="26"/>
      <c r="R520" s="27"/>
    </row>
    <row r="521" spans="1:18" x14ac:dyDescent="0.3">
      <c r="A521" s="24" t="s">
        <v>276</v>
      </c>
      <c r="B521" s="24" t="s">
        <v>273</v>
      </c>
      <c r="C521" s="24" t="s">
        <v>69</v>
      </c>
      <c r="D521" s="24" t="s">
        <v>281</v>
      </c>
      <c r="E521" s="9"/>
      <c r="F521" s="25" t="s">
        <v>27</v>
      </c>
      <c r="G521" s="10">
        <f t="shared" ref="G521:L521" si="452">G522+G529</f>
        <v>281567.09999999998</v>
      </c>
      <c r="H521" s="10">
        <f t="shared" si="452"/>
        <v>281709.59999999998</v>
      </c>
      <c r="I521" s="10">
        <f t="shared" si="452"/>
        <v>281709.59999999998</v>
      </c>
      <c r="J521" s="10">
        <f t="shared" si="452"/>
        <v>-2044.6</v>
      </c>
      <c r="K521" s="10">
        <f t="shared" si="452"/>
        <v>-2062</v>
      </c>
      <c r="L521" s="10">
        <f t="shared" si="452"/>
        <v>-2062</v>
      </c>
      <c r="M521" s="10">
        <f t="shared" si="418"/>
        <v>279522.5</v>
      </c>
      <c r="N521" s="10">
        <f t="shared" si="419"/>
        <v>279647.59999999998</v>
      </c>
      <c r="O521" s="10">
        <f t="shared" si="420"/>
        <v>279647.59999999998</v>
      </c>
      <c r="P521" s="10">
        <f>P522+P529</f>
        <v>0</v>
      </c>
      <c r="Q521" s="26"/>
      <c r="R521" s="27"/>
    </row>
    <row r="522" spans="1:18" ht="46.8" x14ac:dyDescent="0.3">
      <c r="A522" s="24" t="s">
        <v>276</v>
      </c>
      <c r="B522" s="24" t="s">
        <v>273</v>
      </c>
      <c r="C522" s="24" t="s">
        <v>69</v>
      </c>
      <c r="D522" s="24" t="s">
        <v>282</v>
      </c>
      <c r="E522" s="9"/>
      <c r="F522" s="25" t="s">
        <v>283</v>
      </c>
      <c r="G522" s="10">
        <f t="shared" ref="G522:L522" si="453">G523+G525+G527</f>
        <v>280026.09999999998</v>
      </c>
      <c r="H522" s="10">
        <f t="shared" si="453"/>
        <v>280168.59999999998</v>
      </c>
      <c r="I522" s="10">
        <f t="shared" si="453"/>
        <v>280168.59999999998</v>
      </c>
      <c r="J522" s="10">
        <f t="shared" si="453"/>
        <v>-2044.6</v>
      </c>
      <c r="K522" s="10">
        <f t="shared" si="453"/>
        <v>-2062</v>
      </c>
      <c r="L522" s="10">
        <f t="shared" si="453"/>
        <v>-2062</v>
      </c>
      <c r="M522" s="10">
        <f t="shared" si="418"/>
        <v>277981.5</v>
      </c>
      <c r="N522" s="10">
        <f t="shared" si="419"/>
        <v>278106.59999999998</v>
      </c>
      <c r="O522" s="10">
        <f t="shared" si="420"/>
        <v>278106.59999999998</v>
      </c>
      <c r="P522" s="10">
        <f>P523+P525+P527</f>
        <v>0</v>
      </c>
      <c r="Q522" s="26"/>
      <c r="R522" s="27"/>
    </row>
    <row r="523" spans="1:18" ht="31.2" x14ac:dyDescent="0.3">
      <c r="A523" s="24" t="s">
        <v>276</v>
      </c>
      <c r="B523" s="24" t="s">
        <v>273</v>
      </c>
      <c r="C523" s="24" t="s">
        <v>69</v>
      </c>
      <c r="D523" s="24" t="s">
        <v>364</v>
      </c>
      <c r="E523" s="9"/>
      <c r="F523" s="25" t="s">
        <v>365</v>
      </c>
      <c r="G523" s="10">
        <f>G524</f>
        <v>23589.200000000001</v>
      </c>
      <c r="H523" s="10">
        <f t="shared" ref="H523:H527" si="454">H524</f>
        <v>23731.7</v>
      </c>
      <c r="I523" s="10">
        <f>I524</f>
        <v>23731.7</v>
      </c>
      <c r="J523" s="10">
        <f>J524</f>
        <v>-2044.6</v>
      </c>
      <c r="K523" s="10">
        <f>K524</f>
        <v>-2062</v>
      </c>
      <c r="L523" s="10">
        <f>L524</f>
        <v>-2062</v>
      </c>
      <c r="M523" s="10">
        <f t="shared" si="418"/>
        <v>21544.600000000002</v>
      </c>
      <c r="N523" s="10">
        <f t="shared" si="419"/>
        <v>21669.7</v>
      </c>
      <c r="O523" s="10">
        <f t="shared" si="420"/>
        <v>21669.7</v>
      </c>
      <c r="P523" s="10">
        <f>P524</f>
        <v>0</v>
      </c>
      <c r="Q523" s="26"/>
      <c r="R523" s="27"/>
    </row>
    <row r="524" spans="1:18" ht="31.2" x14ac:dyDescent="0.3">
      <c r="A524" s="24" t="s">
        <v>276</v>
      </c>
      <c r="B524" s="24" t="s">
        <v>273</v>
      </c>
      <c r="C524" s="24" t="s">
        <v>69</v>
      </c>
      <c r="D524" s="24" t="s">
        <v>364</v>
      </c>
      <c r="E524" s="8" t="s">
        <v>114</v>
      </c>
      <c r="F524" s="25" t="s">
        <v>115</v>
      </c>
      <c r="G524" s="10">
        <v>23589.200000000001</v>
      </c>
      <c r="H524" s="10">
        <v>23731.7</v>
      </c>
      <c r="I524" s="10">
        <v>23731.7</v>
      </c>
      <c r="J524" s="10">
        <v>-2044.6</v>
      </c>
      <c r="K524" s="10">
        <v>-2062</v>
      </c>
      <c r="L524" s="10">
        <v>-2062</v>
      </c>
      <c r="M524" s="10">
        <f t="shared" si="418"/>
        <v>21544.600000000002</v>
      </c>
      <c r="N524" s="10">
        <f t="shared" si="419"/>
        <v>21669.7</v>
      </c>
      <c r="O524" s="10">
        <f t="shared" si="420"/>
        <v>21669.7</v>
      </c>
      <c r="P524" s="10"/>
      <c r="Q524" s="26"/>
      <c r="R524" s="27">
        <v>27</v>
      </c>
    </row>
    <row r="525" spans="1:18" ht="46.8" x14ac:dyDescent="0.3">
      <c r="A525" s="24" t="s">
        <v>276</v>
      </c>
      <c r="B525" s="24" t="s">
        <v>273</v>
      </c>
      <c r="C525" s="24" t="s">
        <v>69</v>
      </c>
      <c r="D525" s="24" t="s">
        <v>366</v>
      </c>
      <c r="E525" s="9"/>
      <c r="F525" s="25" t="s">
        <v>367</v>
      </c>
      <c r="G525" s="10">
        <f>G526</f>
        <v>172622.8</v>
      </c>
      <c r="H525" s="10">
        <f t="shared" si="454"/>
        <v>172622.8</v>
      </c>
      <c r="I525" s="10">
        <f>I526</f>
        <v>172622.8</v>
      </c>
      <c r="J525" s="10">
        <f>J526</f>
        <v>0</v>
      </c>
      <c r="K525" s="10">
        <f>K526</f>
        <v>0</v>
      </c>
      <c r="L525" s="10">
        <f>L526</f>
        <v>0</v>
      </c>
      <c r="M525" s="10">
        <f t="shared" si="418"/>
        <v>172622.8</v>
      </c>
      <c r="N525" s="10">
        <f t="shared" si="419"/>
        <v>172622.8</v>
      </c>
      <c r="O525" s="10">
        <f t="shared" si="420"/>
        <v>172622.8</v>
      </c>
      <c r="P525" s="10">
        <f>P526</f>
        <v>0</v>
      </c>
      <c r="Q525" s="26"/>
      <c r="R525" s="27"/>
    </row>
    <row r="526" spans="1:18" ht="31.2" x14ac:dyDescent="0.3">
      <c r="A526" s="24" t="s">
        <v>276</v>
      </c>
      <c r="B526" s="24" t="s">
        <v>273</v>
      </c>
      <c r="C526" s="24" t="s">
        <v>69</v>
      </c>
      <c r="D526" s="24" t="s">
        <v>366</v>
      </c>
      <c r="E526" s="8" t="s">
        <v>114</v>
      </c>
      <c r="F526" s="25" t="s">
        <v>115</v>
      </c>
      <c r="G526" s="10">
        <v>172622.8</v>
      </c>
      <c r="H526" s="10">
        <v>172622.8</v>
      </c>
      <c r="I526" s="10">
        <v>172622.8</v>
      </c>
      <c r="J526" s="10"/>
      <c r="K526" s="10"/>
      <c r="L526" s="10"/>
      <c r="M526" s="10">
        <f t="shared" si="418"/>
        <v>172622.8</v>
      </c>
      <c r="N526" s="10">
        <f t="shared" si="419"/>
        <v>172622.8</v>
      </c>
      <c r="O526" s="10">
        <f t="shared" si="420"/>
        <v>172622.8</v>
      </c>
      <c r="P526" s="10"/>
      <c r="Q526" s="26"/>
      <c r="R526" s="27"/>
    </row>
    <row r="527" spans="1:18" ht="62.4" x14ac:dyDescent="0.3">
      <c r="A527" s="24" t="s">
        <v>276</v>
      </c>
      <c r="B527" s="24" t="s">
        <v>273</v>
      </c>
      <c r="C527" s="24" t="s">
        <v>69</v>
      </c>
      <c r="D527" s="24" t="s">
        <v>368</v>
      </c>
      <c r="E527" s="9"/>
      <c r="F527" s="25" t="s">
        <v>369</v>
      </c>
      <c r="G527" s="10">
        <f>G528</f>
        <v>83814.099999999991</v>
      </c>
      <c r="H527" s="10">
        <f t="shared" si="454"/>
        <v>83814.099999999991</v>
      </c>
      <c r="I527" s="10">
        <f>I528</f>
        <v>83814.099999999991</v>
      </c>
      <c r="J527" s="10">
        <f>J528</f>
        <v>0</v>
      </c>
      <c r="K527" s="10">
        <f>K528</f>
        <v>0</v>
      </c>
      <c r="L527" s="10">
        <f>L528</f>
        <v>0</v>
      </c>
      <c r="M527" s="10">
        <f t="shared" si="418"/>
        <v>83814.099999999991</v>
      </c>
      <c r="N527" s="10">
        <f t="shared" si="419"/>
        <v>83814.099999999991</v>
      </c>
      <c r="O527" s="10">
        <f t="shared" si="420"/>
        <v>83814.099999999991</v>
      </c>
      <c r="P527" s="10">
        <f>P528</f>
        <v>0</v>
      </c>
      <c r="Q527" s="26"/>
      <c r="R527" s="27"/>
    </row>
    <row r="528" spans="1:18" ht="31.2" x14ac:dyDescent="0.3">
      <c r="A528" s="24" t="s">
        <v>276</v>
      </c>
      <c r="B528" s="24" t="s">
        <v>273</v>
      </c>
      <c r="C528" s="24" t="s">
        <v>69</v>
      </c>
      <c r="D528" s="24" t="s">
        <v>368</v>
      </c>
      <c r="E528" s="8" t="s">
        <v>114</v>
      </c>
      <c r="F528" s="25" t="s">
        <v>115</v>
      </c>
      <c r="G528" s="10">
        <v>83814.099999999991</v>
      </c>
      <c r="H528" s="10">
        <v>83814.099999999991</v>
      </c>
      <c r="I528" s="10">
        <v>83814.099999999991</v>
      </c>
      <c r="J528" s="10"/>
      <c r="K528" s="10"/>
      <c r="L528" s="10"/>
      <c r="M528" s="10">
        <f t="shared" si="418"/>
        <v>83814.099999999991</v>
      </c>
      <c r="N528" s="10">
        <f t="shared" si="419"/>
        <v>83814.099999999991</v>
      </c>
      <c r="O528" s="10">
        <f t="shared" si="420"/>
        <v>83814.099999999991</v>
      </c>
      <c r="P528" s="10"/>
      <c r="Q528" s="26"/>
      <c r="R528" s="27"/>
    </row>
    <row r="529" spans="1:18" ht="46.8" x14ac:dyDescent="0.3">
      <c r="A529" s="24" t="s">
        <v>276</v>
      </c>
      <c r="B529" s="24" t="s">
        <v>273</v>
      </c>
      <c r="C529" s="24" t="s">
        <v>69</v>
      </c>
      <c r="D529" s="24" t="s">
        <v>289</v>
      </c>
      <c r="E529" s="9"/>
      <c r="F529" s="25" t="s">
        <v>290</v>
      </c>
      <c r="G529" s="10">
        <f t="shared" ref="G529:L529" si="455">G530+G532</f>
        <v>1541</v>
      </c>
      <c r="H529" s="10">
        <f t="shared" si="455"/>
        <v>1541</v>
      </c>
      <c r="I529" s="10">
        <f t="shared" si="455"/>
        <v>1541</v>
      </c>
      <c r="J529" s="10">
        <f t="shared" si="455"/>
        <v>0</v>
      </c>
      <c r="K529" s="10">
        <f t="shared" si="455"/>
        <v>0</v>
      </c>
      <c r="L529" s="10">
        <f t="shared" si="455"/>
        <v>0</v>
      </c>
      <c r="M529" s="10">
        <f t="shared" si="418"/>
        <v>1541</v>
      </c>
      <c r="N529" s="10">
        <f t="shared" si="419"/>
        <v>1541</v>
      </c>
      <c r="O529" s="10">
        <f t="shared" si="420"/>
        <v>1541</v>
      </c>
      <c r="P529" s="10">
        <f>P530+P532</f>
        <v>0</v>
      </c>
      <c r="Q529" s="26"/>
      <c r="R529" s="27"/>
    </row>
    <row r="530" spans="1:18" ht="62.4" x14ac:dyDescent="0.3">
      <c r="A530" s="24" t="s">
        <v>276</v>
      </c>
      <c r="B530" s="24" t="s">
        <v>273</v>
      </c>
      <c r="C530" s="24" t="s">
        <v>69</v>
      </c>
      <c r="D530" s="24" t="s">
        <v>370</v>
      </c>
      <c r="E530" s="9"/>
      <c r="F530" s="25" t="s">
        <v>371</v>
      </c>
      <c r="G530" s="10">
        <f t="shared" ref="G530:L530" si="456">G531</f>
        <v>1520.3</v>
      </c>
      <c r="H530" s="10">
        <f t="shared" si="456"/>
        <v>1520.3</v>
      </c>
      <c r="I530" s="10">
        <f t="shared" si="456"/>
        <v>1520.3</v>
      </c>
      <c r="J530" s="10">
        <f t="shared" si="456"/>
        <v>0</v>
      </c>
      <c r="K530" s="10">
        <f t="shared" si="456"/>
        <v>0</v>
      </c>
      <c r="L530" s="10">
        <f t="shared" si="456"/>
        <v>0</v>
      </c>
      <c r="M530" s="10">
        <f t="shared" si="418"/>
        <v>1520.3</v>
      </c>
      <c r="N530" s="10">
        <f t="shared" si="419"/>
        <v>1520.3</v>
      </c>
      <c r="O530" s="10">
        <f t="shared" si="420"/>
        <v>1520.3</v>
      </c>
      <c r="P530" s="10">
        <f>P531</f>
        <v>0</v>
      </c>
      <c r="Q530" s="26"/>
      <c r="R530" s="27"/>
    </row>
    <row r="531" spans="1:18" ht="31.2" x14ac:dyDescent="0.3">
      <c r="A531" s="24" t="s">
        <v>276</v>
      </c>
      <c r="B531" s="24" t="s">
        <v>273</v>
      </c>
      <c r="C531" s="24" t="s">
        <v>69</v>
      </c>
      <c r="D531" s="24" t="s">
        <v>370</v>
      </c>
      <c r="E531" s="8" t="s">
        <v>114</v>
      </c>
      <c r="F531" s="25" t="s">
        <v>115</v>
      </c>
      <c r="G531" s="10">
        <v>1520.3</v>
      </c>
      <c r="H531" s="10">
        <v>1520.3</v>
      </c>
      <c r="I531" s="10">
        <v>1520.3</v>
      </c>
      <c r="J531" s="10"/>
      <c r="K531" s="10"/>
      <c r="L531" s="10"/>
      <c r="M531" s="10">
        <f t="shared" si="418"/>
        <v>1520.3</v>
      </c>
      <c r="N531" s="10">
        <f t="shared" si="419"/>
        <v>1520.3</v>
      </c>
      <c r="O531" s="10">
        <f t="shared" si="420"/>
        <v>1520.3</v>
      </c>
      <c r="P531" s="10"/>
      <c r="Q531" s="26"/>
      <c r="R531" s="27"/>
    </row>
    <row r="532" spans="1:18" ht="62.4" x14ac:dyDescent="0.3">
      <c r="A532" s="24" t="s">
        <v>276</v>
      </c>
      <c r="B532" s="24" t="s">
        <v>273</v>
      </c>
      <c r="C532" s="24" t="s">
        <v>69</v>
      </c>
      <c r="D532" s="24" t="s">
        <v>372</v>
      </c>
      <c r="E532" s="9"/>
      <c r="F532" s="25" t="s">
        <v>373</v>
      </c>
      <c r="G532" s="10">
        <f t="shared" ref="G532:L532" si="457">G533</f>
        <v>20.7</v>
      </c>
      <c r="H532" s="10">
        <f t="shared" si="457"/>
        <v>20.7</v>
      </c>
      <c r="I532" s="10">
        <f t="shared" si="457"/>
        <v>20.7</v>
      </c>
      <c r="J532" s="10">
        <f t="shared" si="457"/>
        <v>0</v>
      </c>
      <c r="K532" s="10">
        <f t="shared" si="457"/>
        <v>0</v>
      </c>
      <c r="L532" s="10">
        <f t="shared" si="457"/>
        <v>0</v>
      </c>
      <c r="M532" s="10">
        <f t="shared" si="418"/>
        <v>20.7</v>
      </c>
      <c r="N532" s="10">
        <f t="shared" si="419"/>
        <v>20.7</v>
      </c>
      <c r="O532" s="10">
        <f t="shared" si="420"/>
        <v>20.7</v>
      </c>
      <c r="P532" s="10">
        <f>P533</f>
        <v>0</v>
      </c>
      <c r="Q532" s="26"/>
      <c r="R532" s="27"/>
    </row>
    <row r="533" spans="1:18" ht="31.2" x14ac:dyDescent="0.3">
      <c r="A533" s="24" t="s">
        <v>276</v>
      </c>
      <c r="B533" s="24" t="s">
        <v>273</v>
      </c>
      <c r="C533" s="24" t="s">
        <v>69</v>
      </c>
      <c r="D533" s="24" t="s">
        <v>372</v>
      </c>
      <c r="E533" s="8" t="s">
        <v>114</v>
      </c>
      <c r="F533" s="25" t="s">
        <v>115</v>
      </c>
      <c r="G533" s="10">
        <v>20.7</v>
      </c>
      <c r="H533" s="10">
        <v>20.7</v>
      </c>
      <c r="I533" s="10">
        <v>20.7</v>
      </c>
      <c r="J533" s="10"/>
      <c r="K533" s="10"/>
      <c r="L533" s="10"/>
      <c r="M533" s="10">
        <f t="shared" si="418"/>
        <v>20.7</v>
      </c>
      <c r="N533" s="10">
        <f t="shared" si="419"/>
        <v>20.7</v>
      </c>
      <c r="O533" s="10">
        <f t="shared" si="420"/>
        <v>20.7</v>
      </c>
      <c r="P533" s="10"/>
      <c r="Q533" s="26"/>
      <c r="R533" s="27"/>
    </row>
    <row r="534" spans="1:18" s="12" customFormat="1" x14ac:dyDescent="0.3">
      <c r="A534" s="13" t="s">
        <v>276</v>
      </c>
      <c r="B534" s="13" t="s">
        <v>76</v>
      </c>
      <c r="C534" s="13"/>
      <c r="D534" s="13"/>
      <c r="E534" s="35"/>
      <c r="F534" s="14" t="s">
        <v>374</v>
      </c>
      <c r="G534" s="15">
        <f t="shared" ref="G534:G537" si="458">G535</f>
        <v>59546</v>
      </c>
      <c r="H534" s="15">
        <f>H535</f>
        <v>67467</v>
      </c>
      <c r="I534" s="15">
        <f>I535</f>
        <v>55469</v>
      </c>
      <c r="J534" s="15">
        <f>J535</f>
        <v>0</v>
      </c>
      <c r="K534" s="15">
        <f>K535</f>
        <v>0</v>
      </c>
      <c r="L534" s="15">
        <f>L535</f>
        <v>0</v>
      </c>
      <c r="M534" s="15">
        <f t="shared" si="418"/>
        <v>59546</v>
      </c>
      <c r="N534" s="15">
        <f t="shared" si="419"/>
        <v>67467</v>
      </c>
      <c r="O534" s="15">
        <f t="shared" si="420"/>
        <v>55469</v>
      </c>
      <c r="P534" s="15">
        <f>P535</f>
        <v>0</v>
      </c>
      <c r="Q534" s="16"/>
      <c r="R534" s="17"/>
    </row>
    <row r="535" spans="1:18" s="18" customFormat="1" x14ac:dyDescent="0.3">
      <c r="A535" s="19" t="s">
        <v>276</v>
      </c>
      <c r="B535" s="19" t="s">
        <v>76</v>
      </c>
      <c r="C535" s="19" t="s">
        <v>125</v>
      </c>
      <c r="D535" s="19"/>
      <c r="E535" s="36"/>
      <c r="F535" s="20" t="s">
        <v>375</v>
      </c>
      <c r="G535" s="21">
        <f t="shared" ref="G535:L535" si="459">G536+G543</f>
        <v>59546</v>
      </c>
      <c r="H535" s="21">
        <f t="shared" si="459"/>
        <v>67467</v>
      </c>
      <c r="I535" s="21">
        <f t="shared" si="459"/>
        <v>55469</v>
      </c>
      <c r="J535" s="21">
        <f t="shared" si="459"/>
        <v>0</v>
      </c>
      <c r="K535" s="21">
        <f t="shared" si="459"/>
        <v>0</v>
      </c>
      <c r="L535" s="21">
        <f t="shared" si="459"/>
        <v>0</v>
      </c>
      <c r="M535" s="21">
        <f t="shared" si="418"/>
        <v>59546</v>
      </c>
      <c r="N535" s="21">
        <f t="shared" si="419"/>
        <v>67467</v>
      </c>
      <c r="O535" s="21">
        <f t="shared" si="420"/>
        <v>55469</v>
      </c>
      <c r="P535" s="21">
        <f>P536+P543</f>
        <v>0</v>
      </c>
      <c r="Q535" s="22"/>
      <c r="R535" s="23"/>
    </row>
    <row r="536" spans="1:18" ht="31.2" x14ac:dyDescent="0.3">
      <c r="A536" s="24" t="s">
        <v>276</v>
      </c>
      <c r="B536" s="24" t="s">
        <v>76</v>
      </c>
      <c r="C536" s="24" t="s">
        <v>125</v>
      </c>
      <c r="D536" s="9" t="s">
        <v>376</v>
      </c>
      <c r="E536" s="9"/>
      <c r="F536" s="25" t="s">
        <v>377</v>
      </c>
      <c r="G536" s="10">
        <f t="shared" si="458"/>
        <v>15768.7</v>
      </c>
      <c r="H536" s="10">
        <f t="shared" ref="H536:H537" si="460">H537</f>
        <v>15772.2</v>
      </c>
      <c r="I536" s="10">
        <f t="shared" ref="I536:I537" si="461">I537</f>
        <v>15772.2</v>
      </c>
      <c r="J536" s="10">
        <f t="shared" ref="J536:J537" si="462">J537</f>
        <v>0</v>
      </c>
      <c r="K536" s="10">
        <f t="shared" ref="K536:K537" si="463">K537</f>
        <v>0</v>
      </c>
      <c r="L536" s="10">
        <f t="shared" ref="L536:L537" si="464">L537</f>
        <v>0</v>
      </c>
      <c r="M536" s="10">
        <f t="shared" si="418"/>
        <v>15768.7</v>
      </c>
      <c r="N536" s="10">
        <f t="shared" si="419"/>
        <v>15772.2</v>
      </c>
      <c r="O536" s="10">
        <f t="shared" si="420"/>
        <v>15772.2</v>
      </c>
      <c r="P536" s="10">
        <f t="shared" ref="P536:P537" si="465">P537</f>
        <v>0</v>
      </c>
      <c r="Q536" s="26"/>
      <c r="R536" s="27"/>
    </row>
    <row r="537" spans="1:18" x14ac:dyDescent="0.3">
      <c r="A537" s="24" t="s">
        <v>276</v>
      </c>
      <c r="B537" s="24" t="s">
        <v>76</v>
      </c>
      <c r="C537" s="24" t="s">
        <v>125</v>
      </c>
      <c r="D537" s="9" t="s">
        <v>378</v>
      </c>
      <c r="E537" s="9"/>
      <c r="F537" s="25" t="s">
        <v>27</v>
      </c>
      <c r="G537" s="10">
        <f t="shared" si="458"/>
        <v>15768.7</v>
      </c>
      <c r="H537" s="10">
        <f t="shared" si="460"/>
        <v>15772.2</v>
      </c>
      <c r="I537" s="10">
        <f t="shared" si="461"/>
        <v>15772.2</v>
      </c>
      <c r="J537" s="10">
        <f t="shared" si="462"/>
        <v>0</v>
      </c>
      <c r="K537" s="10">
        <f t="shared" si="463"/>
        <v>0</v>
      </c>
      <c r="L537" s="10">
        <f t="shared" si="464"/>
        <v>0</v>
      </c>
      <c r="M537" s="10">
        <f t="shared" si="418"/>
        <v>15768.7</v>
      </c>
      <c r="N537" s="10">
        <f t="shared" si="419"/>
        <v>15772.2</v>
      </c>
      <c r="O537" s="10">
        <f t="shared" si="420"/>
        <v>15772.2</v>
      </c>
      <c r="P537" s="10">
        <f t="shared" si="465"/>
        <v>0</v>
      </c>
      <c r="Q537" s="26"/>
      <c r="R537" s="27"/>
    </row>
    <row r="538" spans="1:18" ht="31.2" x14ac:dyDescent="0.3">
      <c r="A538" s="24" t="s">
        <v>276</v>
      </c>
      <c r="B538" s="24" t="s">
        <v>76</v>
      </c>
      <c r="C538" s="24" t="s">
        <v>125</v>
      </c>
      <c r="D538" s="9" t="s">
        <v>379</v>
      </c>
      <c r="E538" s="9"/>
      <c r="F538" s="25" t="s">
        <v>380</v>
      </c>
      <c r="G538" s="10">
        <f t="shared" ref="G538:L538" si="466">G539+G541</f>
        <v>15768.7</v>
      </c>
      <c r="H538" s="10">
        <f t="shared" si="466"/>
        <v>15772.2</v>
      </c>
      <c r="I538" s="10">
        <f t="shared" si="466"/>
        <v>15772.2</v>
      </c>
      <c r="J538" s="10">
        <f t="shared" si="466"/>
        <v>0</v>
      </c>
      <c r="K538" s="10">
        <f t="shared" si="466"/>
        <v>0</v>
      </c>
      <c r="L538" s="10">
        <f t="shared" si="466"/>
        <v>0</v>
      </c>
      <c r="M538" s="10">
        <f t="shared" si="418"/>
        <v>15768.7</v>
      </c>
      <c r="N538" s="10">
        <f t="shared" si="419"/>
        <v>15772.2</v>
      </c>
      <c r="O538" s="10">
        <f t="shared" si="420"/>
        <v>15772.2</v>
      </c>
      <c r="P538" s="10">
        <f>P539+P541</f>
        <v>0</v>
      </c>
      <c r="Q538" s="26"/>
      <c r="R538" s="27"/>
    </row>
    <row r="539" spans="1:18" ht="46.8" x14ac:dyDescent="0.3">
      <c r="A539" s="24" t="s">
        <v>276</v>
      </c>
      <c r="B539" s="24" t="s">
        <v>76</v>
      </c>
      <c r="C539" s="24" t="s">
        <v>125</v>
      </c>
      <c r="D539" s="9" t="s">
        <v>381</v>
      </c>
      <c r="E539" s="9"/>
      <c r="F539" s="25" t="s">
        <v>47</v>
      </c>
      <c r="G539" s="10">
        <f t="shared" ref="G539:L539" si="467">G540</f>
        <v>15764.1</v>
      </c>
      <c r="H539" s="10">
        <f t="shared" si="467"/>
        <v>15772.2</v>
      </c>
      <c r="I539" s="10">
        <f t="shared" si="467"/>
        <v>15772.2</v>
      </c>
      <c r="J539" s="10">
        <f t="shared" si="467"/>
        <v>0</v>
      </c>
      <c r="K539" s="10">
        <f t="shared" si="467"/>
        <v>0</v>
      </c>
      <c r="L539" s="10">
        <f t="shared" si="467"/>
        <v>0</v>
      </c>
      <c r="M539" s="10">
        <f t="shared" si="418"/>
        <v>15764.1</v>
      </c>
      <c r="N539" s="10">
        <f t="shared" si="419"/>
        <v>15772.2</v>
      </c>
      <c r="O539" s="10">
        <f t="shared" si="420"/>
        <v>15772.2</v>
      </c>
      <c r="P539" s="10">
        <f>P540</f>
        <v>0</v>
      </c>
      <c r="Q539" s="26"/>
      <c r="R539" s="27"/>
    </row>
    <row r="540" spans="1:18" ht="31.2" x14ac:dyDescent="0.3">
      <c r="A540" s="24" t="s">
        <v>276</v>
      </c>
      <c r="B540" s="24" t="s">
        <v>76</v>
      </c>
      <c r="C540" s="24" t="s">
        <v>125</v>
      </c>
      <c r="D540" s="9" t="s">
        <v>381</v>
      </c>
      <c r="E540" s="8" t="s">
        <v>114</v>
      </c>
      <c r="F540" s="25" t="s">
        <v>115</v>
      </c>
      <c r="G540" s="10">
        <v>15764.1</v>
      </c>
      <c r="H540" s="10">
        <v>15772.2</v>
      </c>
      <c r="I540" s="10">
        <v>15772.2</v>
      </c>
      <c r="J540" s="10"/>
      <c r="K540" s="10"/>
      <c r="L540" s="10"/>
      <c r="M540" s="10">
        <f t="shared" si="418"/>
        <v>15764.1</v>
      </c>
      <c r="N540" s="10">
        <f t="shared" si="419"/>
        <v>15772.2</v>
      </c>
      <c r="O540" s="10">
        <f t="shared" si="420"/>
        <v>15772.2</v>
      </c>
      <c r="P540" s="10"/>
      <c r="Q540" s="26"/>
      <c r="R540" s="27"/>
    </row>
    <row r="541" spans="1:18" x14ac:dyDescent="0.3">
      <c r="A541" s="24" t="s">
        <v>276</v>
      </c>
      <c r="B541" s="24" t="s">
        <v>76</v>
      </c>
      <c r="C541" s="24" t="s">
        <v>125</v>
      </c>
      <c r="D541" s="9" t="s">
        <v>382</v>
      </c>
      <c r="E541" s="9"/>
      <c r="F541" s="25" t="s">
        <v>199</v>
      </c>
      <c r="G541" s="10">
        <f t="shared" ref="G541:L541" si="468">G542</f>
        <v>4.5999999999999996</v>
      </c>
      <c r="H541" s="10">
        <f t="shared" si="468"/>
        <v>0</v>
      </c>
      <c r="I541" s="10">
        <f t="shared" si="468"/>
        <v>0</v>
      </c>
      <c r="J541" s="10">
        <f t="shared" si="468"/>
        <v>0</v>
      </c>
      <c r="K541" s="10">
        <f t="shared" si="468"/>
        <v>0</v>
      </c>
      <c r="L541" s="10">
        <f t="shared" si="468"/>
        <v>0</v>
      </c>
      <c r="M541" s="10">
        <f t="shared" si="418"/>
        <v>4.5999999999999996</v>
      </c>
      <c r="N541" s="10">
        <f t="shared" si="419"/>
        <v>0</v>
      </c>
      <c r="O541" s="10">
        <f t="shared" si="420"/>
        <v>0</v>
      </c>
      <c r="P541" s="10">
        <f>P542</f>
        <v>0</v>
      </c>
      <c r="Q541" s="26"/>
      <c r="R541" s="27"/>
    </row>
    <row r="542" spans="1:18" ht="31.2" x14ac:dyDescent="0.3">
      <c r="A542" s="24" t="s">
        <v>276</v>
      </c>
      <c r="B542" s="24" t="s">
        <v>76</v>
      </c>
      <c r="C542" s="24" t="s">
        <v>125</v>
      </c>
      <c r="D542" s="9" t="s">
        <v>382</v>
      </c>
      <c r="E542" s="8" t="s">
        <v>114</v>
      </c>
      <c r="F542" s="25" t="s">
        <v>115</v>
      </c>
      <c r="G542" s="10">
        <v>4.5999999999999996</v>
      </c>
      <c r="H542" s="10">
        <v>0</v>
      </c>
      <c r="I542" s="10">
        <v>0</v>
      </c>
      <c r="J542" s="10"/>
      <c r="K542" s="10"/>
      <c r="L542" s="10"/>
      <c r="M542" s="10">
        <f t="shared" si="418"/>
        <v>4.5999999999999996</v>
      </c>
      <c r="N542" s="10">
        <f t="shared" si="419"/>
        <v>0</v>
      </c>
      <c r="O542" s="10">
        <f t="shared" si="420"/>
        <v>0</v>
      </c>
      <c r="P542" s="10"/>
      <c r="Q542" s="26"/>
      <c r="R542" s="27"/>
    </row>
    <row r="543" spans="1:18" ht="31.2" x14ac:dyDescent="0.3">
      <c r="A543" s="24" t="s">
        <v>276</v>
      </c>
      <c r="B543" s="24" t="s">
        <v>76</v>
      </c>
      <c r="C543" s="24" t="s">
        <v>125</v>
      </c>
      <c r="D543" s="9" t="s">
        <v>279</v>
      </c>
      <c r="E543" s="9"/>
      <c r="F543" s="25" t="s">
        <v>280</v>
      </c>
      <c r="G543" s="10">
        <f t="shared" ref="G543:L543" si="469">G544</f>
        <v>43777.299999999996</v>
      </c>
      <c r="H543" s="10">
        <f t="shared" si="469"/>
        <v>51694.8</v>
      </c>
      <c r="I543" s="10">
        <f t="shared" si="469"/>
        <v>39696.800000000003</v>
      </c>
      <c r="J543" s="10">
        <f t="shared" si="469"/>
        <v>0</v>
      </c>
      <c r="K543" s="10">
        <f t="shared" si="469"/>
        <v>0</v>
      </c>
      <c r="L543" s="10">
        <f t="shared" si="469"/>
        <v>0</v>
      </c>
      <c r="M543" s="10">
        <f t="shared" si="418"/>
        <v>43777.299999999996</v>
      </c>
      <c r="N543" s="10">
        <f t="shared" si="419"/>
        <v>51694.8</v>
      </c>
      <c r="O543" s="10">
        <f t="shared" si="420"/>
        <v>39696.800000000003</v>
      </c>
      <c r="P543" s="10">
        <f>P544</f>
        <v>0</v>
      </c>
      <c r="Q543" s="26"/>
      <c r="R543" s="27"/>
    </row>
    <row r="544" spans="1:18" x14ac:dyDescent="0.3">
      <c r="A544" s="24" t="s">
        <v>276</v>
      </c>
      <c r="B544" s="24" t="s">
        <v>76</v>
      </c>
      <c r="C544" s="24" t="s">
        <v>125</v>
      </c>
      <c r="D544" s="9" t="s">
        <v>281</v>
      </c>
      <c r="E544" s="9"/>
      <c r="F544" s="25" t="s">
        <v>27</v>
      </c>
      <c r="G544" s="10">
        <f t="shared" ref="G544:L544" si="470">G545+G552</f>
        <v>43777.299999999996</v>
      </c>
      <c r="H544" s="10">
        <f t="shared" si="470"/>
        <v>51694.8</v>
      </c>
      <c r="I544" s="10">
        <f t="shared" si="470"/>
        <v>39696.800000000003</v>
      </c>
      <c r="J544" s="10">
        <f t="shared" si="470"/>
        <v>0</v>
      </c>
      <c r="K544" s="10">
        <f t="shared" si="470"/>
        <v>0</v>
      </c>
      <c r="L544" s="10">
        <f t="shared" si="470"/>
        <v>0</v>
      </c>
      <c r="M544" s="10">
        <f t="shared" si="418"/>
        <v>43777.299999999996</v>
      </c>
      <c r="N544" s="10">
        <f t="shared" si="419"/>
        <v>51694.8</v>
      </c>
      <c r="O544" s="10">
        <f t="shared" si="420"/>
        <v>39696.800000000003</v>
      </c>
      <c r="P544" s="10">
        <f>P545+P552</f>
        <v>0</v>
      </c>
      <c r="Q544" s="26"/>
      <c r="R544" s="27"/>
    </row>
    <row r="545" spans="1:18" ht="46.8" x14ac:dyDescent="0.3">
      <c r="A545" s="24" t="s">
        <v>276</v>
      </c>
      <c r="B545" s="24" t="s">
        <v>76</v>
      </c>
      <c r="C545" s="24" t="s">
        <v>125</v>
      </c>
      <c r="D545" s="9" t="s">
        <v>325</v>
      </c>
      <c r="E545" s="9"/>
      <c r="F545" s="25" t="s">
        <v>326</v>
      </c>
      <c r="G545" s="10">
        <f t="shared" ref="G545:L545" si="471">G546+G548+G550</f>
        <v>35928.199999999997</v>
      </c>
      <c r="H545" s="10">
        <f t="shared" si="471"/>
        <v>35936.400000000001</v>
      </c>
      <c r="I545" s="10">
        <f t="shared" si="471"/>
        <v>35936.400000000001</v>
      </c>
      <c r="J545" s="10">
        <f t="shared" si="471"/>
        <v>0</v>
      </c>
      <c r="K545" s="10">
        <f t="shared" si="471"/>
        <v>0</v>
      </c>
      <c r="L545" s="10">
        <f t="shared" si="471"/>
        <v>0</v>
      </c>
      <c r="M545" s="10">
        <f t="shared" si="418"/>
        <v>35928.199999999997</v>
      </c>
      <c r="N545" s="10">
        <f t="shared" si="419"/>
        <v>35936.400000000001</v>
      </c>
      <c r="O545" s="10">
        <f t="shared" si="420"/>
        <v>35936.400000000001</v>
      </c>
      <c r="P545" s="10">
        <f>P546+P548+P550</f>
        <v>0</v>
      </c>
      <c r="Q545" s="26"/>
      <c r="R545" s="27"/>
    </row>
    <row r="546" spans="1:18" ht="46.8" x14ac:dyDescent="0.3">
      <c r="A546" s="24" t="s">
        <v>276</v>
      </c>
      <c r="B546" s="24" t="s">
        <v>76</v>
      </c>
      <c r="C546" s="24" t="s">
        <v>125</v>
      </c>
      <c r="D546" s="9" t="s">
        <v>338</v>
      </c>
      <c r="E546" s="9"/>
      <c r="F546" s="25" t="s">
        <v>47</v>
      </c>
      <c r="G546" s="10">
        <f t="shared" ref="G546:L546" si="472">G547</f>
        <v>35786.6</v>
      </c>
      <c r="H546" s="10">
        <f t="shared" si="472"/>
        <v>35805.9</v>
      </c>
      <c r="I546" s="10">
        <f t="shared" si="472"/>
        <v>35805.9</v>
      </c>
      <c r="J546" s="10">
        <f t="shared" si="472"/>
        <v>0</v>
      </c>
      <c r="K546" s="10">
        <f t="shared" si="472"/>
        <v>0</v>
      </c>
      <c r="L546" s="10">
        <f t="shared" si="472"/>
        <v>0</v>
      </c>
      <c r="M546" s="10">
        <f t="shared" si="418"/>
        <v>35786.6</v>
      </c>
      <c r="N546" s="10">
        <f t="shared" si="419"/>
        <v>35805.9</v>
      </c>
      <c r="O546" s="10">
        <f t="shared" si="420"/>
        <v>35805.9</v>
      </c>
      <c r="P546" s="10">
        <f>P547</f>
        <v>0</v>
      </c>
      <c r="Q546" s="26"/>
      <c r="R546" s="27"/>
    </row>
    <row r="547" spans="1:18" ht="31.2" x14ac:dyDescent="0.3">
      <c r="A547" s="24" t="s">
        <v>276</v>
      </c>
      <c r="B547" s="24" t="s">
        <v>76</v>
      </c>
      <c r="C547" s="24" t="s">
        <v>125</v>
      </c>
      <c r="D547" s="9" t="s">
        <v>338</v>
      </c>
      <c r="E547" s="8" t="s">
        <v>114</v>
      </c>
      <c r="F547" s="25" t="s">
        <v>115</v>
      </c>
      <c r="G547" s="10">
        <v>35786.6</v>
      </c>
      <c r="H547" s="10">
        <v>35805.9</v>
      </c>
      <c r="I547" s="10">
        <v>35805.9</v>
      </c>
      <c r="J547" s="10"/>
      <c r="K547" s="10"/>
      <c r="L547" s="10"/>
      <c r="M547" s="10">
        <f t="shared" si="418"/>
        <v>35786.6</v>
      </c>
      <c r="N547" s="10">
        <f t="shared" si="419"/>
        <v>35805.9</v>
      </c>
      <c r="O547" s="10">
        <f t="shared" si="420"/>
        <v>35805.9</v>
      </c>
      <c r="P547" s="10"/>
      <c r="Q547" s="26"/>
      <c r="R547" s="27"/>
    </row>
    <row r="548" spans="1:18" x14ac:dyDescent="0.3">
      <c r="A548" s="24" t="s">
        <v>276</v>
      </c>
      <c r="B548" s="24" t="s">
        <v>76</v>
      </c>
      <c r="C548" s="24" t="s">
        <v>125</v>
      </c>
      <c r="D548" s="9" t="s">
        <v>339</v>
      </c>
      <c r="E548" s="9"/>
      <c r="F548" s="25" t="s">
        <v>199</v>
      </c>
      <c r="G548" s="10">
        <f t="shared" ref="G548:L548" si="473">G549</f>
        <v>11.1</v>
      </c>
      <c r="H548" s="10">
        <f t="shared" si="473"/>
        <v>0</v>
      </c>
      <c r="I548" s="10">
        <f t="shared" si="473"/>
        <v>0</v>
      </c>
      <c r="J548" s="10">
        <f t="shared" si="473"/>
        <v>0</v>
      </c>
      <c r="K548" s="10">
        <f t="shared" si="473"/>
        <v>0</v>
      </c>
      <c r="L548" s="10">
        <f t="shared" si="473"/>
        <v>0</v>
      </c>
      <c r="M548" s="10">
        <f t="shared" ref="M548:M611" si="474">G548+J548</f>
        <v>11.1</v>
      </c>
      <c r="N548" s="10">
        <f t="shared" ref="N548:N611" si="475">H548+K548</f>
        <v>0</v>
      </c>
      <c r="O548" s="10">
        <f t="shared" ref="O548:O611" si="476">I548+L548</f>
        <v>0</v>
      </c>
      <c r="P548" s="10">
        <f>P549</f>
        <v>0</v>
      </c>
      <c r="Q548" s="26"/>
      <c r="R548" s="27"/>
    </row>
    <row r="549" spans="1:18" ht="31.2" x14ac:dyDescent="0.3">
      <c r="A549" s="24" t="s">
        <v>276</v>
      </c>
      <c r="B549" s="24" t="s">
        <v>76</v>
      </c>
      <c r="C549" s="24" t="s">
        <v>125</v>
      </c>
      <c r="D549" s="9" t="s">
        <v>339</v>
      </c>
      <c r="E549" s="8" t="s">
        <v>114</v>
      </c>
      <c r="F549" s="25" t="s">
        <v>115</v>
      </c>
      <c r="G549" s="10">
        <v>11.1</v>
      </c>
      <c r="H549" s="10">
        <v>0</v>
      </c>
      <c r="I549" s="10">
        <v>0</v>
      </c>
      <c r="J549" s="10"/>
      <c r="K549" s="10"/>
      <c r="L549" s="10"/>
      <c r="M549" s="10">
        <f t="shared" si="474"/>
        <v>11.1</v>
      </c>
      <c r="N549" s="10">
        <f t="shared" si="475"/>
        <v>0</v>
      </c>
      <c r="O549" s="10">
        <f t="shared" si="476"/>
        <v>0</v>
      </c>
      <c r="P549" s="10"/>
      <c r="Q549" s="26"/>
      <c r="R549" s="27"/>
    </row>
    <row r="550" spans="1:18" ht="62.4" x14ac:dyDescent="0.3">
      <c r="A550" s="24" t="s">
        <v>276</v>
      </c>
      <c r="B550" s="24" t="s">
        <v>76</v>
      </c>
      <c r="C550" s="24" t="s">
        <v>125</v>
      </c>
      <c r="D550" s="9" t="s">
        <v>340</v>
      </c>
      <c r="E550" s="9"/>
      <c r="F550" s="25" t="s">
        <v>201</v>
      </c>
      <c r="G550" s="10">
        <f t="shared" ref="G550:L550" si="477">G551</f>
        <v>130.5</v>
      </c>
      <c r="H550" s="10">
        <f t="shared" si="477"/>
        <v>130.5</v>
      </c>
      <c r="I550" s="10">
        <f t="shared" si="477"/>
        <v>130.5</v>
      </c>
      <c r="J550" s="10">
        <f t="shared" si="477"/>
        <v>0</v>
      </c>
      <c r="K550" s="10">
        <f t="shared" si="477"/>
        <v>0</v>
      </c>
      <c r="L550" s="10">
        <f t="shared" si="477"/>
        <v>0</v>
      </c>
      <c r="M550" s="10">
        <f t="shared" si="474"/>
        <v>130.5</v>
      </c>
      <c r="N550" s="10">
        <f t="shared" si="475"/>
        <v>130.5</v>
      </c>
      <c r="O550" s="10">
        <f t="shared" si="476"/>
        <v>130.5</v>
      </c>
      <c r="P550" s="10">
        <f>P551</f>
        <v>0</v>
      </c>
      <c r="Q550" s="26"/>
      <c r="R550" s="27"/>
    </row>
    <row r="551" spans="1:18" ht="31.2" x14ac:dyDescent="0.3">
      <c r="A551" s="24" t="s">
        <v>276</v>
      </c>
      <c r="B551" s="24" t="s">
        <v>76</v>
      </c>
      <c r="C551" s="24" t="s">
        <v>125</v>
      </c>
      <c r="D551" s="9" t="s">
        <v>340</v>
      </c>
      <c r="E551" s="8" t="s">
        <v>114</v>
      </c>
      <c r="F551" s="25" t="s">
        <v>115</v>
      </c>
      <c r="G551" s="10">
        <v>130.5</v>
      </c>
      <c r="H551" s="10">
        <v>130.5</v>
      </c>
      <c r="I551" s="10">
        <v>130.5</v>
      </c>
      <c r="J551" s="10"/>
      <c r="K551" s="10"/>
      <c r="L551" s="10"/>
      <c r="M551" s="10">
        <f t="shared" si="474"/>
        <v>130.5</v>
      </c>
      <c r="N551" s="10">
        <f t="shared" si="475"/>
        <v>130.5</v>
      </c>
      <c r="O551" s="10">
        <f t="shared" si="476"/>
        <v>130.5</v>
      </c>
      <c r="P551" s="10"/>
      <c r="Q551" s="26"/>
      <c r="R551" s="27"/>
    </row>
    <row r="552" spans="1:18" ht="62.4" x14ac:dyDescent="0.3">
      <c r="A552" s="24" t="s">
        <v>276</v>
      </c>
      <c r="B552" s="24" t="s">
        <v>76</v>
      </c>
      <c r="C552" s="24" t="s">
        <v>125</v>
      </c>
      <c r="D552" s="9" t="s">
        <v>294</v>
      </c>
      <c r="E552" s="9"/>
      <c r="F552" s="25" t="s">
        <v>295</v>
      </c>
      <c r="G552" s="10">
        <f t="shared" ref="G552:L552" si="478">G553+G555</f>
        <v>7849.0999999999995</v>
      </c>
      <c r="H552" s="10">
        <f t="shared" si="478"/>
        <v>15758.400000000001</v>
      </c>
      <c r="I552" s="10">
        <f t="shared" si="478"/>
        <v>3760.3999999999996</v>
      </c>
      <c r="J552" s="10">
        <f t="shared" si="478"/>
        <v>0</v>
      </c>
      <c r="K552" s="10">
        <f t="shared" si="478"/>
        <v>0</v>
      </c>
      <c r="L552" s="10">
        <f t="shared" si="478"/>
        <v>0</v>
      </c>
      <c r="M552" s="10">
        <f t="shared" si="474"/>
        <v>7849.0999999999995</v>
      </c>
      <c r="N552" s="10">
        <f t="shared" si="475"/>
        <v>15758.400000000001</v>
      </c>
      <c r="O552" s="10">
        <f t="shared" si="476"/>
        <v>3760.3999999999996</v>
      </c>
      <c r="P552" s="10">
        <f>P553+P555</f>
        <v>0</v>
      </c>
      <c r="Q552" s="26"/>
      <c r="R552" s="27"/>
    </row>
    <row r="553" spans="1:18" ht="31.2" x14ac:dyDescent="0.3">
      <c r="A553" s="24" t="s">
        <v>276</v>
      </c>
      <c r="B553" s="24" t="s">
        <v>76</v>
      </c>
      <c r="C553" s="24" t="s">
        <v>125</v>
      </c>
      <c r="D553" s="9" t="s">
        <v>296</v>
      </c>
      <c r="E553" s="9"/>
      <c r="F553" s="25" t="s">
        <v>190</v>
      </c>
      <c r="G553" s="10">
        <f t="shared" ref="G553:L553" si="479">G554</f>
        <v>100.2</v>
      </c>
      <c r="H553" s="10">
        <f t="shared" si="479"/>
        <v>100.2</v>
      </c>
      <c r="I553" s="10">
        <f t="shared" si="479"/>
        <v>100.2</v>
      </c>
      <c r="J553" s="10">
        <f t="shared" si="479"/>
        <v>0</v>
      </c>
      <c r="K553" s="10">
        <f t="shared" si="479"/>
        <v>0</v>
      </c>
      <c r="L553" s="10">
        <f t="shared" si="479"/>
        <v>0</v>
      </c>
      <c r="M553" s="10">
        <f t="shared" si="474"/>
        <v>100.2</v>
      </c>
      <c r="N553" s="10">
        <f t="shared" si="475"/>
        <v>100.2</v>
      </c>
      <c r="O553" s="10">
        <f t="shared" si="476"/>
        <v>100.2</v>
      </c>
      <c r="P553" s="10">
        <f>P554</f>
        <v>0</v>
      </c>
      <c r="Q553" s="26"/>
      <c r="R553" s="27"/>
    </row>
    <row r="554" spans="1:18" ht="31.2" x14ac:dyDescent="0.3">
      <c r="A554" s="24" t="s">
        <v>276</v>
      </c>
      <c r="B554" s="24" t="s">
        <v>76</v>
      </c>
      <c r="C554" s="24" t="s">
        <v>125</v>
      </c>
      <c r="D554" s="9" t="s">
        <v>296</v>
      </c>
      <c r="E554" s="8" t="s">
        <v>114</v>
      </c>
      <c r="F554" s="25" t="s">
        <v>115</v>
      </c>
      <c r="G554" s="10">
        <v>100.2</v>
      </c>
      <c r="H554" s="10">
        <v>100.2</v>
      </c>
      <c r="I554" s="10">
        <v>100.2</v>
      </c>
      <c r="J554" s="10"/>
      <c r="K554" s="10"/>
      <c r="L554" s="10"/>
      <c r="M554" s="10">
        <f t="shared" si="474"/>
        <v>100.2</v>
      </c>
      <c r="N554" s="10">
        <f t="shared" si="475"/>
        <v>100.2</v>
      </c>
      <c r="O554" s="10">
        <f t="shared" si="476"/>
        <v>100.2</v>
      </c>
      <c r="P554" s="10"/>
      <c r="Q554" s="26"/>
      <c r="R554" s="27"/>
    </row>
    <row r="555" spans="1:18" ht="31.2" x14ac:dyDescent="0.3">
      <c r="A555" s="24" t="s">
        <v>276</v>
      </c>
      <c r="B555" s="24" t="s">
        <v>76</v>
      </c>
      <c r="C555" s="24" t="s">
        <v>125</v>
      </c>
      <c r="D555" s="9" t="s">
        <v>297</v>
      </c>
      <c r="E555" s="9"/>
      <c r="F555" s="25" t="s">
        <v>298</v>
      </c>
      <c r="G555" s="10">
        <f t="shared" ref="G555:L555" si="480">G556</f>
        <v>7748.9</v>
      </c>
      <c r="H555" s="10">
        <f t="shared" si="480"/>
        <v>15658.2</v>
      </c>
      <c r="I555" s="10">
        <f t="shared" si="480"/>
        <v>3660.2</v>
      </c>
      <c r="J555" s="10">
        <f t="shared" si="480"/>
        <v>0</v>
      </c>
      <c r="K555" s="10">
        <f t="shared" si="480"/>
        <v>0</v>
      </c>
      <c r="L555" s="10">
        <f t="shared" si="480"/>
        <v>0</v>
      </c>
      <c r="M555" s="10">
        <f t="shared" si="474"/>
        <v>7748.9</v>
      </c>
      <c r="N555" s="10">
        <f t="shared" si="475"/>
        <v>15658.2</v>
      </c>
      <c r="O555" s="10">
        <f t="shared" si="476"/>
        <v>3660.2</v>
      </c>
      <c r="P555" s="10">
        <f>P556</f>
        <v>0</v>
      </c>
      <c r="Q555" s="26"/>
      <c r="R555" s="27"/>
    </row>
    <row r="556" spans="1:18" ht="31.2" x14ac:dyDescent="0.3">
      <c r="A556" s="24" t="s">
        <v>276</v>
      </c>
      <c r="B556" s="24" t="s">
        <v>76</v>
      </c>
      <c r="C556" s="24" t="s">
        <v>125</v>
      </c>
      <c r="D556" s="9" t="s">
        <v>297</v>
      </c>
      <c r="E556" s="8" t="s">
        <v>114</v>
      </c>
      <c r="F556" s="25" t="s">
        <v>115</v>
      </c>
      <c r="G556" s="10">
        <v>7748.9</v>
      </c>
      <c r="H556" s="10">
        <v>15658.2</v>
      </c>
      <c r="I556" s="10">
        <v>3660.2</v>
      </c>
      <c r="J556" s="10"/>
      <c r="K556" s="10"/>
      <c r="L556" s="10"/>
      <c r="M556" s="10">
        <f t="shared" si="474"/>
        <v>7748.9</v>
      </c>
      <c r="N556" s="10">
        <f t="shared" si="475"/>
        <v>15658.2</v>
      </c>
      <c r="O556" s="10">
        <f t="shared" si="476"/>
        <v>3660.2</v>
      </c>
      <c r="P556" s="10"/>
      <c r="Q556" s="26"/>
      <c r="R556" s="27"/>
    </row>
    <row r="557" spans="1:18" s="12" customFormat="1" x14ac:dyDescent="0.3">
      <c r="A557" s="13" t="s">
        <v>383</v>
      </c>
      <c r="B557" s="13"/>
      <c r="C557" s="13"/>
      <c r="D557" s="13"/>
      <c r="E557" s="13"/>
      <c r="F557" s="14" t="s">
        <v>384</v>
      </c>
      <c r="G557" s="15">
        <f t="shared" ref="G557:L557" si="481">G558+G604+G652+G664+G622+G586+G671+G645</f>
        <v>95307.8</v>
      </c>
      <c r="H557" s="15">
        <f t="shared" si="481"/>
        <v>94049.200000000012</v>
      </c>
      <c r="I557" s="15">
        <f t="shared" si="481"/>
        <v>92363.199999999997</v>
      </c>
      <c r="J557" s="15">
        <f t="shared" si="481"/>
        <v>4649.8</v>
      </c>
      <c r="K557" s="15">
        <f t="shared" si="481"/>
        <v>4671.7</v>
      </c>
      <c r="L557" s="15">
        <f t="shared" si="481"/>
        <v>4671.7</v>
      </c>
      <c r="M557" s="15">
        <f t="shared" si="474"/>
        <v>99957.6</v>
      </c>
      <c r="N557" s="15">
        <f t="shared" si="475"/>
        <v>98720.900000000009</v>
      </c>
      <c r="O557" s="15">
        <f t="shared" si="476"/>
        <v>97034.9</v>
      </c>
      <c r="P557" s="15">
        <f>P558+P604+P652+P664+P622+P586+P671+P645</f>
        <v>0</v>
      </c>
      <c r="Q557" s="16"/>
      <c r="R557" s="17"/>
    </row>
    <row r="558" spans="1:18" s="12" customFormat="1" x14ac:dyDescent="0.3">
      <c r="A558" s="13" t="s">
        <v>383</v>
      </c>
      <c r="B558" s="13" t="s">
        <v>20</v>
      </c>
      <c r="C558" s="13"/>
      <c r="D558" s="13"/>
      <c r="E558" s="13"/>
      <c r="F558" s="14" t="s">
        <v>21</v>
      </c>
      <c r="G558" s="15">
        <f t="shared" ref="G558:L558" si="482">G571+G559</f>
        <v>75402.899999999994</v>
      </c>
      <c r="H558" s="15">
        <f t="shared" si="482"/>
        <v>76899.7</v>
      </c>
      <c r="I558" s="15">
        <f t="shared" si="482"/>
        <v>76896.099999999991</v>
      </c>
      <c r="J558" s="15">
        <f t="shared" si="482"/>
        <v>709.5</v>
      </c>
      <c r="K558" s="15">
        <f t="shared" si="482"/>
        <v>731.4</v>
      </c>
      <c r="L558" s="15">
        <f t="shared" si="482"/>
        <v>731.4</v>
      </c>
      <c r="M558" s="15">
        <f t="shared" si="474"/>
        <v>76112.399999999994</v>
      </c>
      <c r="N558" s="15">
        <f t="shared" si="475"/>
        <v>77631.099999999991</v>
      </c>
      <c r="O558" s="15">
        <f t="shared" si="476"/>
        <v>77627.499999999985</v>
      </c>
      <c r="P558" s="15">
        <f>P571+P559</f>
        <v>0</v>
      </c>
      <c r="Q558" s="16"/>
      <c r="R558" s="17"/>
    </row>
    <row r="559" spans="1:18" s="18" customFormat="1" ht="62.4" x14ac:dyDescent="0.3">
      <c r="A559" s="19" t="s">
        <v>383</v>
      </c>
      <c r="B559" s="19" t="s">
        <v>20</v>
      </c>
      <c r="C559" s="19" t="s">
        <v>101</v>
      </c>
      <c r="D559" s="19"/>
      <c r="E559" s="19"/>
      <c r="F559" s="20" t="s">
        <v>385</v>
      </c>
      <c r="G559" s="21">
        <f t="shared" ref="G559:L559" si="483">G560+G566</f>
        <v>60091.7</v>
      </c>
      <c r="H559" s="21">
        <f t="shared" si="483"/>
        <v>61820.2</v>
      </c>
      <c r="I559" s="21">
        <f t="shared" si="483"/>
        <v>61820.2</v>
      </c>
      <c r="J559" s="21">
        <f t="shared" si="483"/>
        <v>709.5</v>
      </c>
      <c r="K559" s="21">
        <f t="shared" si="483"/>
        <v>731.4</v>
      </c>
      <c r="L559" s="21">
        <f t="shared" si="483"/>
        <v>731.4</v>
      </c>
      <c r="M559" s="21">
        <f t="shared" si="474"/>
        <v>60801.2</v>
      </c>
      <c r="N559" s="21">
        <f t="shared" si="475"/>
        <v>62551.6</v>
      </c>
      <c r="O559" s="21">
        <f t="shared" si="476"/>
        <v>62551.6</v>
      </c>
      <c r="P559" s="21">
        <f>P560+P566</f>
        <v>0</v>
      </c>
      <c r="Q559" s="22"/>
      <c r="R559" s="23"/>
    </row>
    <row r="560" spans="1:18" ht="46.8" x14ac:dyDescent="0.3">
      <c r="A560" s="24" t="s">
        <v>383</v>
      </c>
      <c r="B560" s="24" t="s">
        <v>20</v>
      </c>
      <c r="C560" s="24" t="s">
        <v>101</v>
      </c>
      <c r="D560" s="24" t="s">
        <v>202</v>
      </c>
      <c r="E560" s="28"/>
      <c r="F560" s="25" t="s">
        <v>203</v>
      </c>
      <c r="G560" s="10">
        <f t="shared" ref="G560:G562" si="484">G561</f>
        <v>2976.1</v>
      </c>
      <c r="H560" s="10">
        <f t="shared" ref="H560:H562" si="485">H561</f>
        <v>3064.7</v>
      </c>
      <c r="I560" s="10">
        <f t="shared" ref="I560:I562" si="486">I561</f>
        <v>3064.7</v>
      </c>
      <c r="J560" s="10">
        <f t="shared" ref="J560:J562" si="487">J561</f>
        <v>0</v>
      </c>
      <c r="K560" s="10">
        <f t="shared" ref="K560:K562" si="488">K561</f>
        <v>0</v>
      </c>
      <c r="L560" s="10">
        <f t="shared" ref="L560:L562" si="489">L561</f>
        <v>0</v>
      </c>
      <c r="M560" s="10">
        <f t="shared" si="474"/>
        <v>2976.1</v>
      </c>
      <c r="N560" s="10">
        <f t="shared" si="475"/>
        <v>3064.7</v>
      </c>
      <c r="O560" s="10">
        <f t="shared" si="476"/>
        <v>3064.7</v>
      </c>
      <c r="P560" s="10">
        <f t="shared" ref="P560:P562" si="490">P561</f>
        <v>0</v>
      </c>
      <c r="Q560" s="26"/>
      <c r="R560" s="27"/>
    </row>
    <row r="561" spans="1:19" hidden="1" x14ac:dyDescent="0.3">
      <c r="A561" s="24" t="s">
        <v>383</v>
      </c>
      <c r="B561" s="24" t="s">
        <v>20</v>
      </c>
      <c r="C561" s="24" t="s">
        <v>101</v>
      </c>
      <c r="D561" s="24" t="s">
        <v>204</v>
      </c>
      <c r="E561" s="28"/>
      <c r="F561" s="25" t="s">
        <v>27</v>
      </c>
      <c r="G561" s="10">
        <f t="shared" si="484"/>
        <v>2976.1</v>
      </c>
      <c r="H561" s="10">
        <f t="shared" si="485"/>
        <v>3064.7</v>
      </c>
      <c r="I561" s="10">
        <f t="shared" si="486"/>
        <v>3064.7</v>
      </c>
      <c r="J561" s="10">
        <f t="shared" si="487"/>
        <v>0</v>
      </c>
      <c r="K561" s="10">
        <f t="shared" si="488"/>
        <v>0</v>
      </c>
      <c r="L561" s="10">
        <f t="shared" si="489"/>
        <v>0</v>
      </c>
      <c r="M561" s="10">
        <f t="shared" si="474"/>
        <v>2976.1</v>
      </c>
      <c r="N561" s="10">
        <f t="shared" si="475"/>
        <v>3064.7</v>
      </c>
      <c r="O561" s="10">
        <f t="shared" si="476"/>
        <v>3064.7</v>
      </c>
      <c r="P561" s="10">
        <f t="shared" si="490"/>
        <v>0</v>
      </c>
      <c r="Q561" s="26">
        <v>0</v>
      </c>
      <c r="R561" s="27"/>
      <c r="S561" s="1" t="s">
        <v>386</v>
      </c>
    </row>
    <row r="562" spans="1:19" ht="78" x14ac:dyDescent="0.3">
      <c r="A562" s="24" t="s">
        <v>383</v>
      </c>
      <c r="B562" s="24" t="s">
        <v>20</v>
      </c>
      <c r="C562" s="24" t="s">
        <v>101</v>
      </c>
      <c r="D562" s="24" t="s">
        <v>387</v>
      </c>
      <c r="E562" s="28"/>
      <c r="F562" s="25" t="s">
        <v>388</v>
      </c>
      <c r="G562" s="10">
        <f t="shared" si="484"/>
        <v>2976.1</v>
      </c>
      <c r="H562" s="10">
        <f t="shared" si="485"/>
        <v>3064.7</v>
      </c>
      <c r="I562" s="10">
        <f t="shared" si="486"/>
        <v>3064.7</v>
      </c>
      <c r="J562" s="10">
        <f t="shared" si="487"/>
        <v>0</v>
      </c>
      <c r="K562" s="10">
        <f t="shared" si="488"/>
        <v>0</v>
      </c>
      <c r="L562" s="10">
        <f t="shared" si="489"/>
        <v>0</v>
      </c>
      <c r="M562" s="10">
        <f t="shared" si="474"/>
        <v>2976.1</v>
      </c>
      <c r="N562" s="10">
        <f t="shared" si="475"/>
        <v>3064.7</v>
      </c>
      <c r="O562" s="10">
        <f t="shared" si="476"/>
        <v>3064.7</v>
      </c>
      <c r="P562" s="10">
        <f t="shared" si="490"/>
        <v>0</v>
      </c>
      <c r="Q562" s="26"/>
      <c r="R562" s="27"/>
    </row>
    <row r="563" spans="1:19" ht="31.2" x14ac:dyDescent="0.3">
      <c r="A563" s="24" t="s">
        <v>383</v>
      </c>
      <c r="B563" s="24" t="s">
        <v>20</v>
      </c>
      <c r="C563" s="24" t="s">
        <v>101</v>
      </c>
      <c r="D563" s="24" t="s">
        <v>389</v>
      </c>
      <c r="E563" s="28"/>
      <c r="F563" s="25" t="s">
        <v>390</v>
      </c>
      <c r="G563" s="10">
        <f t="shared" ref="G563:L563" si="491">G564+G565</f>
        <v>2976.1</v>
      </c>
      <c r="H563" s="10">
        <f t="shared" si="491"/>
        <v>3064.7</v>
      </c>
      <c r="I563" s="10">
        <f t="shared" si="491"/>
        <v>3064.7</v>
      </c>
      <c r="J563" s="10">
        <f t="shared" si="491"/>
        <v>0</v>
      </c>
      <c r="K563" s="10">
        <f t="shared" si="491"/>
        <v>0</v>
      </c>
      <c r="L563" s="10">
        <f t="shared" si="491"/>
        <v>0</v>
      </c>
      <c r="M563" s="10">
        <f t="shared" si="474"/>
        <v>2976.1</v>
      </c>
      <c r="N563" s="10">
        <f t="shared" si="475"/>
        <v>3064.7</v>
      </c>
      <c r="O563" s="10">
        <f t="shared" si="476"/>
        <v>3064.7</v>
      </c>
      <c r="P563" s="10">
        <f>P564+P565</f>
        <v>0</v>
      </c>
      <c r="Q563" s="26"/>
      <c r="R563" s="27"/>
    </row>
    <row r="564" spans="1:19" ht="78" x14ac:dyDescent="0.3">
      <c r="A564" s="24" t="s">
        <v>383</v>
      </c>
      <c r="B564" s="24" t="s">
        <v>20</v>
      </c>
      <c r="C564" s="24" t="s">
        <v>101</v>
      </c>
      <c r="D564" s="24" t="s">
        <v>389</v>
      </c>
      <c r="E564" s="24" t="s">
        <v>44</v>
      </c>
      <c r="F564" s="25" t="s">
        <v>45</v>
      </c>
      <c r="G564" s="10">
        <v>2881.9</v>
      </c>
      <c r="H564" s="10">
        <v>2970.5</v>
      </c>
      <c r="I564" s="10">
        <v>2970.5</v>
      </c>
      <c r="J564" s="10"/>
      <c r="K564" s="10"/>
      <c r="L564" s="10"/>
      <c r="M564" s="10">
        <f t="shared" si="474"/>
        <v>2881.9</v>
      </c>
      <c r="N564" s="10">
        <f t="shared" si="475"/>
        <v>2970.5</v>
      </c>
      <c r="O564" s="10">
        <f t="shared" si="476"/>
        <v>2970.5</v>
      </c>
      <c r="P564" s="10"/>
      <c r="Q564" s="26"/>
      <c r="R564" s="27"/>
    </row>
    <row r="565" spans="1:19" ht="31.2" x14ac:dyDescent="0.3">
      <c r="A565" s="24" t="s">
        <v>383</v>
      </c>
      <c r="B565" s="24" t="s">
        <v>20</v>
      </c>
      <c r="C565" s="24" t="s">
        <v>101</v>
      </c>
      <c r="D565" s="24" t="s">
        <v>389</v>
      </c>
      <c r="E565" s="24" t="s">
        <v>32</v>
      </c>
      <c r="F565" s="25" t="s">
        <v>33</v>
      </c>
      <c r="G565" s="10">
        <v>94.2</v>
      </c>
      <c r="H565" s="10">
        <v>94.2</v>
      </c>
      <c r="I565" s="10">
        <v>94.2</v>
      </c>
      <c r="J565" s="10"/>
      <c r="K565" s="10"/>
      <c r="L565" s="10"/>
      <c r="M565" s="10">
        <f t="shared" si="474"/>
        <v>94.2</v>
      </c>
      <c r="N565" s="10">
        <f t="shared" si="475"/>
        <v>94.2</v>
      </c>
      <c r="O565" s="10">
        <f t="shared" si="476"/>
        <v>94.2</v>
      </c>
      <c r="P565" s="10"/>
      <c r="Q565" s="26"/>
      <c r="R565" s="27"/>
    </row>
    <row r="566" spans="1:19" ht="31.2" x14ac:dyDescent="0.3">
      <c r="A566" s="24" t="s">
        <v>383</v>
      </c>
      <c r="B566" s="24" t="s">
        <v>20</v>
      </c>
      <c r="C566" s="24" t="s">
        <v>101</v>
      </c>
      <c r="D566" s="24" t="s">
        <v>71</v>
      </c>
      <c r="E566" s="28"/>
      <c r="F566" s="25" t="s">
        <v>72</v>
      </c>
      <c r="G566" s="10">
        <f t="shared" ref="G566:G567" si="492">G567</f>
        <v>57115.6</v>
      </c>
      <c r="H566" s="10">
        <f t="shared" ref="H566:H567" si="493">H567</f>
        <v>58755.5</v>
      </c>
      <c r="I566" s="10">
        <f t="shared" ref="I566:I567" si="494">I567</f>
        <v>58755.5</v>
      </c>
      <c r="J566" s="10">
        <f t="shared" ref="J566:J567" si="495">J567</f>
        <v>709.5</v>
      </c>
      <c r="K566" s="10">
        <f t="shared" ref="K566:K567" si="496">K567</f>
        <v>731.4</v>
      </c>
      <c r="L566" s="10">
        <f t="shared" ref="L566:L567" si="497">L567</f>
        <v>731.4</v>
      </c>
      <c r="M566" s="10">
        <f t="shared" si="474"/>
        <v>57825.1</v>
      </c>
      <c r="N566" s="10">
        <f t="shared" si="475"/>
        <v>59486.9</v>
      </c>
      <c r="O566" s="10">
        <f t="shared" si="476"/>
        <v>59486.9</v>
      </c>
      <c r="P566" s="10">
        <f t="shared" ref="P566:P567" si="498">P567</f>
        <v>0</v>
      </c>
      <c r="Q566" s="26"/>
      <c r="R566" s="27"/>
    </row>
    <row r="567" spans="1:19" ht="31.2" x14ac:dyDescent="0.3">
      <c r="A567" s="24" t="s">
        <v>383</v>
      </c>
      <c r="B567" s="24" t="s">
        <v>20</v>
      </c>
      <c r="C567" s="24" t="s">
        <v>101</v>
      </c>
      <c r="D567" s="24" t="s">
        <v>391</v>
      </c>
      <c r="E567" s="28"/>
      <c r="F567" s="25" t="s">
        <v>392</v>
      </c>
      <c r="G567" s="10">
        <f t="shared" si="492"/>
        <v>57115.6</v>
      </c>
      <c r="H567" s="10">
        <f t="shared" si="493"/>
        <v>58755.5</v>
      </c>
      <c r="I567" s="10">
        <f t="shared" si="494"/>
        <v>58755.5</v>
      </c>
      <c r="J567" s="10">
        <f t="shared" si="495"/>
        <v>709.5</v>
      </c>
      <c r="K567" s="10">
        <f t="shared" si="496"/>
        <v>731.4</v>
      </c>
      <c r="L567" s="10">
        <f t="shared" si="497"/>
        <v>731.4</v>
      </c>
      <c r="M567" s="10">
        <f t="shared" si="474"/>
        <v>57825.1</v>
      </c>
      <c r="N567" s="10">
        <f t="shared" si="475"/>
        <v>59486.9</v>
      </c>
      <c r="O567" s="10">
        <f t="shared" si="476"/>
        <v>59486.9</v>
      </c>
      <c r="P567" s="10">
        <f t="shared" si="498"/>
        <v>0</v>
      </c>
      <c r="Q567" s="26"/>
      <c r="R567" s="27"/>
    </row>
    <row r="568" spans="1:19" x14ac:dyDescent="0.3">
      <c r="A568" s="24" t="s">
        <v>383</v>
      </c>
      <c r="B568" s="24" t="s">
        <v>20</v>
      </c>
      <c r="C568" s="24" t="s">
        <v>101</v>
      </c>
      <c r="D568" s="24" t="s">
        <v>393</v>
      </c>
      <c r="E568" s="28"/>
      <c r="F568" s="25" t="s">
        <v>43</v>
      </c>
      <c r="G568" s="10">
        <f t="shared" ref="G568:L568" si="499">G569+G570</f>
        <v>57115.6</v>
      </c>
      <c r="H568" s="10">
        <f t="shared" si="499"/>
        <v>58755.5</v>
      </c>
      <c r="I568" s="10">
        <f t="shared" si="499"/>
        <v>58755.5</v>
      </c>
      <c r="J568" s="10">
        <f t="shared" si="499"/>
        <v>709.5</v>
      </c>
      <c r="K568" s="10">
        <f t="shared" si="499"/>
        <v>731.4</v>
      </c>
      <c r="L568" s="10">
        <f t="shared" si="499"/>
        <v>731.4</v>
      </c>
      <c r="M568" s="10">
        <f t="shared" si="474"/>
        <v>57825.1</v>
      </c>
      <c r="N568" s="10">
        <f t="shared" si="475"/>
        <v>59486.9</v>
      </c>
      <c r="O568" s="10">
        <f t="shared" si="476"/>
        <v>59486.9</v>
      </c>
      <c r="P568" s="10">
        <f>P569+P570</f>
        <v>0</v>
      </c>
      <c r="Q568" s="26"/>
      <c r="R568" s="27"/>
    </row>
    <row r="569" spans="1:19" ht="78" x14ac:dyDescent="0.3">
      <c r="A569" s="24" t="s">
        <v>383</v>
      </c>
      <c r="B569" s="24" t="s">
        <v>20</v>
      </c>
      <c r="C569" s="24" t="s">
        <v>101</v>
      </c>
      <c r="D569" s="24" t="s">
        <v>393</v>
      </c>
      <c r="E569" s="24" t="s">
        <v>44</v>
      </c>
      <c r="F569" s="25" t="s">
        <v>45</v>
      </c>
      <c r="G569" s="10">
        <v>53317.5</v>
      </c>
      <c r="H569" s="10">
        <v>54957.4</v>
      </c>
      <c r="I569" s="10">
        <v>54957.4</v>
      </c>
      <c r="J569" s="10">
        <v>709.5</v>
      </c>
      <c r="K569" s="10">
        <v>731.4</v>
      </c>
      <c r="L569" s="10">
        <v>731.4</v>
      </c>
      <c r="M569" s="10">
        <f t="shared" si="474"/>
        <v>54027</v>
      </c>
      <c r="N569" s="10">
        <f t="shared" si="475"/>
        <v>55688.800000000003</v>
      </c>
      <c r="O569" s="10">
        <f t="shared" si="476"/>
        <v>55688.800000000003</v>
      </c>
      <c r="P569" s="10"/>
      <c r="Q569" s="26"/>
      <c r="R569" s="27">
        <v>45</v>
      </c>
    </row>
    <row r="570" spans="1:19" ht="31.2" x14ac:dyDescent="0.3">
      <c r="A570" s="24" t="s">
        <v>383</v>
      </c>
      <c r="B570" s="24" t="s">
        <v>20</v>
      </c>
      <c r="C570" s="24" t="s">
        <v>101</v>
      </c>
      <c r="D570" s="24" t="s">
        <v>393</v>
      </c>
      <c r="E570" s="24" t="s">
        <v>32</v>
      </c>
      <c r="F570" s="25" t="s">
        <v>33</v>
      </c>
      <c r="G570" s="10">
        <v>3798.1</v>
      </c>
      <c r="H570" s="10">
        <v>3798.1</v>
      </c>
      <c r="I570" s="10">
        <v>3798.1</v>
      </c>
      <c r="J570" s="10"/>
      <c r="K570" s="10"/>
      <c r="L570" s="10"/>
      <c r="M570" s="10">
        <f t="shared" si="474"/>
        <v>3798.1</v>
      </c>
      <c r="N570" s="10">
        <f t="shared" si="475"/>
        <v>3798.1</v>
      </c>
      <c r="O570" s="10">
        <f t="shared" si="476"/>
        <v>3798.1</v>
      </c>
      <c r="P570" s="10"/>
      <c r="Q570" s="26"/>
      <c r="R570" s="27"/>
    </row>
    <row r="571" spans="1:19" s="18" customFormat="1" x14ac:dyDescent="0.3">
      <c r="A571" s="19" t="s">
        <v>383</v>
      </c>
      <c r="B571" s="19" t="s">
        <v>20</v>
      </c>
      <c r="C571" s="19" t="s">
        <v>22</v>
      </c>
      <c r="D571" s="19"/>
      <c r="E571" s="19"/>
      <c r="F571" s="20" t="s">
        <v>23</v>
      </c>
      <c r="G571" s="21">
        <f t="shared" ref="G571:G573" si="500">G572</f>
        <v>15311.199999999999</v>
      </c>
      <c r="H571" s="21">
        <f t="shared" ref="H571:H573" si="501">H572</f>
        <v>15079.499999999998</v>
      </c>
      <c r="I571" s="21">
        <f t="shared" ref="I571:I573" si="502">I572</f>
        <v>15075.9</v>
      </c>
      <c r="J571" s="21">
        <f t="shared" ref="J571:J573" si="503">J572</f>
        <v>0</v>
      </c>
      <c r="K571" s="21">
        <f t="shared" ref="K571:K573" si="504">K572</f>
        <v>0</v>
      </c>
      <c r="L571" s="21">
        <f t="shared" ref="L571:L573" si="505">L572</f>
        <v>0</v>
      </c>
      <c r="M571" s="21">
        <f t="shared" si="474"/>
        <v>15311.199999999999</v>
      </c>
      <c r="N571" s="21">
        <f t="shared" si="475"/>
        <v>15079.499999999998</v>
      </c>
      <c r="O571" s="21">
        <f t="shared" si="476"/>
        <v>15075.9</v>
      </c>
      <c r="P571" s="21">
        <f t="shared" ref="P571:P573" si="506">P572</f>
        <v>0</v>
      </c>
      <c r="Q571" s="22"/>
      <c r="R571" s="23"/>
    </row>
    <row r="572" spans="1:19" x14ac:dyDescent="0.3">
      <c r="A572" s="24" t="s">
        <v>383</v>
      </c>
      <c r="B572" s="24" t="s">
        <v>20</v>
      </c>
      <c r="C572" s="24" t="s">
        <v>22</v>
      </c>
      <c r="D572" s="24" t="s">
        <v>210</v>
      </c>
      <c r="E572" s="24"/>
      <c r="F572" s="25" t="s">
        <v>211</v>
      </c>
      <c r="G572" s="10">
        <f t="shared" si="500"/>
        <v>15311.199999999999</v>
      </c>
      <c r="H572" s="10">
        <f t="shared" si="501"/>
        <v>15079.499999999998</v>
      </c>
      <c r="I572" s="10">
        <f t="shared" si="502"/>
        <v>15075.9</v>
      </c>
      <c r="J572" s="10">
        <f t="shared" si="503"/>
        <v>0</v>
      </c>
      <c r="K572" s="10">
        <f t="shared" si="504"/>
        <v>0</v>
      </c>
      <c r="L572" s="10">
        <f t="shared" si="505"/>
        <v>0</v>
      </c>
      <c r="M572" s="10">
        <f t="shared" si="474"/>
        <v>15311.199999999999</v>
      </c>
      <c r="N572" s="10">
        <f t="shared" si="475"/>
        <v>15079.499999999998</v>
      </c>
      <c r="O572" s="10">
        <f t="shared" si="476"/>
        <v>15075.9</v>
      </c>
      <c r="P572" s="10">
        <f t="shared" si="506"/>
        <v>0</v>
      </c>
      <c r="Q572" s="26"/>
      <c r="R572" s="27"/>
    </row>
    <row r="573" spans="1:19" hidden="1" x14ac:dyDescent="0.3">
      <c r="A573" s="24" t="s">
        <v>383</v>
      </c>
      <c r="B573" s="24" t="s">
        <v>20</v>
      </c>
      <c r="C573" s="24" t="s">
        <v>22</v>
      </c>
      <c r="D573" s="24" t="s">
        <v>212</v>
      </c>
      <c r="E573" s="24"/>
      <c r="F573" s="25" t="s">
        <v>27</v>
      </c>
      <c r="G573" s="10">
        <f t="shared" si="500"/>
        <v>15311.199999999999</v>
      </c>
      <c r="H573" s="10">
        <f t="shared" si="501"/>
        <v>15079.499999999998</v>
      </c>
      <c r="I573" s="10">
        <f t="shared" si="502"/>
        <v>15075.9</v>
      </c>
      <c r="J573" s="10">
        <f t="shared" si="503"/>
        <v>0</v>
      </c>
      <c r="K573" s="10">
        <f t="shared" si="504"/>
        <v>0</v>
      </c>
      <c r="L573" s="10">
        <f t="shared" si="505"/>
        <v>0</v>
      </c>
      <c r="M573" s="10">
        <f t="shared" si="474"/>
        <v>15311.199999999999</v>
      </c>
      <c r="N573" s="10">
        <f t="shared" si="475"/>
        <v>15079.499999999998</v>
      </c>
      <c r="O573" s="10">
        <f t="shared" si="476"/>
        <v>15075.9</v>
      </c>
      <c r="P573" s="10">
        <f t="shared" si="506"/>
        <v>0</v>
      </c>
      <c r="Q573" s="26">
        <v>0</v>
      </c>
      <c r="R573" s="27"/>
      <c r="S573" s="1" t="s">
        <v>386</v>
      </c>
    </row>
    <row r="574" spans="1:19" ht="46.8" x14ac:dyDescent="0.3">
      <c r="A574" s="24" t="s">
        <v>383</v>
      </c>
      <c r="B574" s="24" t="s">
        <v>20</v>
      </c>
      <c r="C574" s="24" t="s">
        <v>22</v>
      </c>
      <c r="D574" s="24" t="s">
        <v>213</v>
      </c>
      <c r="E574" s="24"/>
      <c r="F574" s="25" t="s">
        <v>214</v>
      </c>
      <c r="G574" s="10">
        <f t="shared" ref="G574:L574" si="507">G575+G578+G584+G580+G582</f>
        <v>15311.199999999999</v>
      </c>
      <c r="H574" s="10">
        <f t="shared" si="507"/>
        <v>15079.499999999998</v>
      </c>
      <c r="I574" s="10">
        <f t="shared" si="507"/>
        <v>15075.9</v>
      </c>
      <c r="J574" s="10">
        <f t="shared" si="507"/>
        <v>0</v>
      </c>
      <c r="K574" s="10">
        <f t="shared" si="507"/>
        <v>0</v>
      </c>
      <c r="L574" s="10">
        <f t="shared" si="507"/>
        <v>0</v>
      </c>
      <c r="M574" s="10">
        <f t="shared" si="474"/>
        <v>15311.199999999999</v>
      </c>
      <c r="N574" s="10">
        <f t="shared" si="475"/>
        <v>15079.499999999998</v>
      </c>
      <c r="O574" s="10">
        <f t="shared" si="476"/>
        <v>15075.9</v>
      </c>
      <c r="P574" s="10">
        <f>P575+P578+P584+P580+P582</f>
        <v>0</v>
      </c>
      <c r="Q574" s="26"/>
      <c r="R574" s="27"/>
    </row>
    <row r="575" spans="1:19" ht="31.2" x14ac:dyDescent="0.3">
      <c r="A575" s="24" t="s">
        <v>383</v>
      </c>
      <c r="B575" s="24" t="s">
        <v>20</v>
      </c>
      <c r="C575" s="24" t="s">
        <v>22</v>
      </c>
      <c r="D575" s="24" t="s">
        <v>394</v>
      </c>
      <c r="E575" s="28"/>
      <c r="F575" s="25" t="s">
        <v>395</v>
      </c>
      <c r="G575" s="10">
        <f t="shared" ref="G575:L575" si="508">G576+G577</f>
        <v>3925.9</v>
      </c>
      <c r="H575" s="10">
        <f t="shared" si="508"/>
        <v>3694.2</v>
      </c>
      <c r="I575" s="10">
        <f t="shared" si="508"/>
        <v>3690.6</v>
      </c>
      <c r="J575" s="10">
        <f t="shared" si="508"/>
        <v>0</v>
      </c>
      <c r="K575" s="10">
        <f t="shared" si="508"/>
        <v>0</v>
      </c>
      <c r="L575" s="10">
        <f t="shared" si="508"/>
        <v>0</v>
      </c>
      <c r="M575" s="10">
        <f t="shared" si="474"/>
        <v>3925.9</v>
      </c>
      <c r="N575" s="10">
        <f t="shared" si="475"/>
        <v>3694.2</v>
      </c>
      <c r="O575" s="10">
        <f t="shared" si="476"/>
        <v>3690.6</v>
      </c>
      <c r="P575" s="10">
        <f>P576+P577</f>
        <v>0</v>
      </c>
      <c r="Q575" s="26"/>
      <c r="R575" s="27"/>
    </row>
    <row r="576" spans="1:19" ht="31.2" x14ac:dyDescent="0.3">
      <c r="A576" s="24" t="s">
        <v>383</v>
      </c>
      <c r="B576" s="24" t="s">
        <v>20</v>
      </c>
      <c r="C576" s="24" t="s">
        <v>22</v>
      </c>
      <c r="D576" s="24" t="s">
        <v>394</v>
      </c>
      <c r="E576" s="24" t="s">
        <v>32</v>
      </c>
      <c r="F576" s="25" t="s">
        <v>33</v>
      </c>
      <c r="G576" s="10">
        <v>3833.9</v>
      </c>
      <c r="H576" s="10">
        <v>3603.2</v>
      </c>
      <c r="I576" s="10">
        <v>3600.6</v>
      </c>
      <c r="J576" s="10"/>
      <c r="K576" s="10"/>
      <c r="L576" s="10"/>
      <c r="M576" s="10">
        <f t="shared" si="474"/>
        <v>3833.9</v>
      </c>
      <c r="N576" s="10">
        <f t="shared" si="475"/>
        <v>3603.2</v>
      </c>
      <c r="O576" s="10">
        <f t="shared" si="476"/>
        <v>3600.6</v>
      </c>
      <c r="P576" s="10"/>
      <c r="Q576" s="26"/>
      <c r="R576" s="27"/>
    </row>
    <row r="577" spans="1:19" x14ac:dyDescent="0.3">
      <c r="A577" s="24" t="s">
        <v>383</v>
      </c>
      <c r="B577" s="24" t="s">
        <v>20</v>
      </c>
      <c r="C577" s="24" t="s">
        <v>22</v>
      </c>
      <c r="D577" s="24" t="s">
        <v>394</v>
      </c>
      <c r="E577" s="24" t="s">
        <v>34</v>
      </c>
      <c r="F577" s="25" t="s">
        <v>35</v>
      </c>
      <c r="G577" s="10">
        <v>92</v>
      </c>
      <c r="H577" s="10">
        <v>91</v>
      </c>
      <c r="I577" s="10">
        <v>90</v>
      </c>
      <c r="J577" s="10"/>
      <c r="K577" s="10"/>
      <c r="L577" s="10"/>
      <c r="M577" s="10">
        <f t="shared" si="474"/>
        <v>92</v>
      </c>
      <c r="N577" s="10">
        <f t="shared" si="475"/>
        <v>91</v>
      </c>
      <c r="O577" s="10">
        <f t="shared" si="476"/>
        <v>90</v>
      </c>
      <c r="P577" s="10"/>
      <c r="Q577" s="26"/>
      <c r="R577" s="27"/>
    </row>
    <row r="578" spans="1:19" ht="31.2" x14ac:dyDescent="0.3">
      <c r="A578" s="24" t="s">
        <v>383</v>
      </c>
      <c r="B578" s="24" t="s">
        <v>20</v>
      </c>
      <c r="C578" s="24" t="s">
        <v>22</v>
      </c>
      <c r="D578" s="24" t="s">
        <v>396</v>
      </c>
      <c r="E578" s="28"/>
      <c r="F578" s="25" t="s">
        <v>397</v>
      </c>
      <c r="G578" s="10">
        <f t="shared" ref="G578:L578" si="509">G579</f>
        <v>3610.2</v>
      </c>
      <c r="H578" s="10">
        <f t="shared" si="509"/>
        <v>3610.2</v>
      </c>
      <c r="I578" s="10">
        <f t="shared" si="509"/>
        <v>3610.2</v>
      </c>
      <c r="J578" s="10">
        <f t="shared" si="509"/>
        <v>0</v>
      </c>
      <c r="K578" s="10">
        <f t="shared" si="509"/>
        <v>0</v>
      </c>
      <c r="L578" s="10">
        <f t="shared" si="509"/>
        <v>0</v>
      </c>
      <c r="M578" s="10">
        <f t="shared" si="474"/>
        <v>3610.2</v>
      </c>
      <c r="N578" s="10">
        <f t="shared" si="475"/>
        <v>3610.2</v>
      </c>
      <c r="O578" s="10">
        <f t="shared" si="476"/>
        <v>3610.2</v>
      </c>
      <c r="P578" s="10">
        <f>P579</f>
        <v>0</v>
      </c>
      <c r="Q578" s="26"/>
      <c r="R578" s="27"/>
    </row>
    <row r="579" spans="1:19" ht="31.2" x14ac:dyDescent="0.3">
      <c r="A579" s="24" t="s">
        <v>383</v>
      </c>
      <c r="B579" s="24" t="s">
        <v>20</v>
      </c>
      <c r="C579" s="24" t="s">
        <v>22</v>
      </c>
      <c r="D579" s="24" t="s">
        <v>396</v>
      </c>
      <c r="E579" s="24" t="s">
        <v>114</v>
      </c>
      <c r="F579" s="25" t="s">
        <v>115</v>
      </c>
      <c r="G579" s="10">
        <v>3610.2</v>
      </c>
      <c r="H579" s="10">
        <v>3610.2</v>
      </c>
      <c r="I579" s="10">
        <v>3610.2</v>
      </c>
      <c r="J579" s="10"/>
      <c r="K579" s="10"/>
      <c r="L579" s="10"/>
      <c r="M579" s="10">
        <f t="shared" si="474"/>
        <v>3610.2</v>
      </c>
      <c r="N579" s="10">
        <f t="shared" si="475"/>
        <v>3610.2</v>
      </c>
      <c r="O579" s="10">
        <f t="shared" si="476"/>
        <v>3610.2</v>
      </c>
      <c r="P579" s="10"/>
      <c r="Q579" s="26"/>
      <c r="R579" s="27"/>
    </row>
    <row r="580" spans="1:19" ht="46.8" x14ac:dyDescent="0.3">
      <c r="A580" s="24" t="s">
        <v>383</v>
      </c>
      <c r="B580" s="24" t="s">
        <v>20</v>
      </c>
      <c r="C580" s="24" t="s">
        <v>22</v>
      </c>
      <c r="D580" s="24" t="s">
        <v>398</v>
      </c>
      <c r="E580" s="24"/>
      <c r="F580" s="25" t="s">
        <v>399</v>
      </c>
      <c r="G580" s="10">
        <f t="shared" ref="G580:L580" si="510">G581</f>
        <v>6230.7</v>
      </c>
      <c r="H580" s="10">
        <f t="shared" si="510"/>
        <v>6230.7</v>
      </c>
      <c r="I580" s="10">
        <f t="shared" si="510"/>
        <v>6230.7</v>
      </c>
      <c r="J580" s="10">
        <f t="shared" si="510"/>
        <v>0</v>
      </c>
      <c r="K580" s="10">
        <f t="shared" si="510"/>
        <v>0</v>
      </c>
      <c r="L580" s="10">
        <f t="shared" si="510"/>
        <v>0</v>
      </c>
      <c r="M580" s="10">
        <f t="shared" si="474"/>
        <v>6230.7</v>
      </c>
      <c r="N580" s="10">
        <f t="shared" si="475"/>
        <v>6230.7</v>
      </c>
      <c r="O580" s="10">
        <f t="shared" si="476"/>
        <v>6230.7</v>
      </c>
      <c r="P580" s="10">
        <f>P581</f>
        <v>0</v>
      </c>
      <c r="Q580" s="26"/>
      <c r="R580" s="27"/>
    </row>
    <row r="581" spans="1:19" ht="31.2" x14ac:dyDescent="0.3">
      <c r="A581" s="24" t="s">
        <v>383</v>
      </c>
      <c r="B581" s="24" t="s">
        <v>20</v>
      </c>
      <c r="C581" s="24" t="s">
        <v>22</v>
      </c>
      <c r="D581" s="24" t="s">
        <v>398</v>
      </c>
      <c r="E581" s="24" t="s">
        <v>114</v>
      </c>
      <c r="F581" s="25" t="s">
        <v>115</v>
      </c>
      <c r="G581" s="10">
        <v>6230.7</v>
      </c>
      <c r="H581" s="10">
        <v>6230.7</v>
      </c>
      <c r="I581" s="10">
        <v>6230.7</v>
      </c>
      <c r="J581" s="10"/>
      <c r="K581" s="10"/>
      <c r="L581" s="10"/>
      <c r="M581" s="10">
        <f t="shared" si="474"/>
        <v>6230.7</v>
      </c>
      <c r="N581" s="10">
        <f t="shared" si="475"/>
        <v>6230.7</v>
      </c>
      <c r="O581" s="10">
        <f t="shared" si="476"/>
        <v>6230.7</v>
      </c>
      <c r="P581" s="10"/>
      <c r="Q581" s="26"/>
      <c r="R581" s="27"/>
    </row>
    <row r="582" spans="1:19" ht="62.4" x14ac:dyDescent="0.3">
      <c r="A582" s="24" t="s">
        <v>383</v>
      </c>
      <c r="B582" s="24" t="s">
        <v>20</v>
      </c>
      <c r="C582" s="24" t="s">
        <v>22</v>
      </c>
      <c r="D582" s="24" t="s">
        <v>400</v>
      </c>
      <c r="E582" s="24"/>
      <c r="F582" s="25" t="s">
        <v>401</v>
      </c>
      <c r="G582" s="10">
        <f t="shared" ref="G582:L582" si="511">G583</f>
        <v>718.4</v>
      </c>
      <c r="H582" s="10">
        <f t="shared" si="511"/>
        <v>718.4</v>
      </c>
      <c r="I582" s="10">
        <f t="shared" si="511"/>
        <v>718.4</v>
      </c>
      <c r="J582" s="10">
        <f t="shared" si="511"/>
        <v>0</v>
      </c>
      <c r="K582" s="10">
        <f t="shared" si="511"/>
        <v>0</v>
      </c>
      <c r="L582" s="10">
        <f t="shared" si="511"/>
        <v>0</v>
      </c>
      <c r="M582" s="10">
        <f t="shared" si="474"/>
        <v>718.4</v>
      </c>
      <c r="N582" s="10">
        <f t="shared" si="475"/>
        <v>718.4</v>
      </c>
      <c r="O582" s="10">
        <f t="shared" si="476"/>
        <v>718.4</v>
      </c>
      <c r="P582" s="10">
        <f>P583</f>
        <v>0</v>
      </c>
      <c r="Q582" s="26"/>
      <c r="R582" s="27"/>
    </row>
    <row r="583" spans="1:19" ht="31.2" x14ac:dyDescent="0.3">
      <c r="A583" s="24" t="s">
        <v>383</v>
      </c>
      <c r="B583" s="24" t="s">
        <v>20</v>
      </c>
      <c r="C583" s="24" t="s">
        <v>22</v>
      </c>
      <c r="D583" s="24" t="s">
        <v>400</v>
      </c>
      <c r="E583" s="24" t="s">
        <v>114</v>
      </c>
      <c r="F583" s="25" t="s">
        <v>115</v>
      </c>
      <c r="G583" s="10">
        <v>718.4</v>
      </c>
      <c r="H583" s="10">
        <v>718.4</v>
      </c>
      <c r="I583" s="10">
        <v>718.4</v>
      </c>
      <c r="J583" s="10"/>
      <c r="K583" s="10"/>
      <c r="L583" s="10"/>
      <c r="M583" s="10">
        <f t="shared" si="474"/>
        <v>718.4</v>
      </c>
      <c r="N583" s="10">
        <f t="shared" si="475"/>
        <v>718.4</v>
      </c>
      <c r="O583" s="10">
        <f t="shared" si="476"/>
        <v>718.4</v>
      </c>
      <c r="P583" s="10"/>
      <c r="Q583" s="26"/>
      <c r="R583" s="27"/>
    </row>
    <row r="584" spans="1:19" ht="62.4" x14ac:dyDescent="0.3">
      <c r="A584" s="24" t="s">
        <v>383</v>
      </c>
      <c r="B584" s="24" t="s">
        <v>20</v>
      </c>
      <c r="C584" s="24" t="s">
        <v>22</v>
      </c>
      <c r="D584" s="24" t="s">
        <v>217</v>
      </c>
      <c r="E584" s="28"/>
      <c r="F584" s="25" t="s">
        <v>218</v>
      </c>
      <c r="G584" s="10">
        <f t="shared" ref="G584:L584" si="512">G585</f>
        <v>826</v>
      </c>
      <c r="H584" s="10">
        <f t="shared" si="512"/>
        <v>826</v>
      </c>
      <c r="I584" s="10">
        <f t="shared" si="512"/>
        <v>826</v>
      </c>
      <c r="J584" s="10">
        <f t="shared" si="512"/>
        <v>0</v>
      </c>
      <c r="K584" s="10">
        <f t="shared" si="512"/>
        <v>0</v>
      </c>
      <c r="L584" s="10">
        <f t="shared" si="512"/>
        <v>0</v>
      </c>
      <c r="M584" s="10">
        <f t="shared" si="474"/>
        <v>826</v>
      </c>
      <c r="N584" s="10">
        <f t="shared" si="475"/>
        <v>826</v>
      </c>
      <c r="O584" s="10">
        <f t="shared" si="476"/>
        <v>826</v>
      </c>
      <c r="P584" s="10">
        <f>P585</f>
        <v>0</v>
      </c>
      <c r="Q584" s="26"/>
      <c r="R584" s="27"/>
    </row>
    <row r="585" spans="1:19" ht="31.2" x14ac:dyDescent="0.3">
      <c r="A585" s="24" t="s">
        <v>383</v>
      </c>
      <c r="B585" s="24" t="s">
        <v>20</v>
      </c>
      <c r="C585" s="24" t="s">
        <v>22</v>
      </c>
      <c r="D585" s="24" t="s">
        <v>217</v>
      </c>
      <c r="E585" s="24" t="s">
        <v>114</v>
      </c>
      <c r="F585" s="25" t="s">
        <v>115</v>
      </c>
      <c r="G585" s="10">
        <v>826</v>
      </c>
      <c r="H585" s="10">
        <v>826</v>
      </c>
      <c r="I585" s="10">
        <v>826</v>
      </c>
      <c r="J585" s="10"/>
      <c r="K585" s="10"/>
      <c r="L585" s="10"/>
      <c r="M585" s="10">
        <f t="shared" si="474"/>
        <v>826</v>
      </c>
      <c r="N585" s="10">
        <f t="shared" si="475"/>
        <v>826</v>
      </c>
      <c r="O585" s="10">
        <f t="shared" si="476"/>
        <v>826</v>
      </c>
      <c r="P585" s="10"/>
      <c r="Q585" s="26"/>
      <c r="R585" s="27"/>
    </row>
    <row r="586" spans="1:19" s="12" customFormat="1" ht="31.2" x14ac:dyDescent="0.3">
      <c r="A586" s="13" t="s">
        <v>383</v>
      </c>
      <c r="B586" s="13" t="s">
        <v>125</v>
      </c>
      <c r="C586" s="13"/>
      <c r="D586" s="13"/>
      <c r="E586" s="29"/>
      <c r="F586" s="14" t="s">
        <v>126</v>
      </c>
      <c r="G586" s="15">
        <f t="shared" ref="G586:L586" si="513">G587+G596</f>
        <v>2983.8</v>
      </c>
      <c r="H586" s="15">
        <f t="shared" si="513"/>
        <v>3075.0999999999995</v>
      </c>
      <c r="I586" s="15">
        <f t="shared" si="513"/>
        <v>3075.0999999999995</v>
      </c>
      <c r="J586" s="15">
        <f t="shared" si="513"/>
        <v>0</v>
      </c>
      <c r="K586" s="15">
        <f t="shared" si="513"/>
        <v>0</v>
      </c>
      <c r="L586" s="15">
        <f t="shared" si="513"/>
        <v>0</v>
      </c>
      <c r="M586" s="15">
        <f t="shared" si="474"/>
        <v>2983.8</v>
      </c>
      <c r="N586" s="15">
        <f t="shared" si="475"/>
        <v>3075.0999999999995</v>
      </c>
      <c r="O586" s="15">
        <f t="shared" si="476"/>
        <v>3075.0999999999995</v>
      </c>
      <c r="P586" s="15">
        <f>P587+P596</f>
        <v>0</v>
      </c>
      <c r="Q586" s="16"/>
      <c r="R586" s="17"/>
    </row>
    <row r="587" spans="1:19" s="18" customFormat="1" ht="46.8" x14ac:dyDescent="0.3">
      <c r="A587" s="19" t="s">
        <v>383</v>
      </c>
      <c r="B587" s="19" t="s">
        <v>125</v>
      </c>
      <c r="C587" s="19" t="s">
        <v>273</v>
      </c>
      <c r="D587" s="19"/>
      <c r="E587" s="30"/>
      <c r="F587" s="20" t="s">
        <v>402</v>
      </c>
      <c r="G587" s="21">
        <f t="shared" ref="G587:G589" si="514">G588</f>
        <v>512.79999999999995</v>
      </c>
      <c r="H587" s="21">
        <f t="shared" ref="H587:H589" si="515">H588</f>
        <v>512.79999999999995</v>
      </c>
      <c r="I587" s="21">
        <f t="shared" ref="I587:I589" si="516">I588</f>
        <v>512.79999999999995</v>
      </c>
      <c r="J587" s="21">
        <f t="shared" ref="J587:J589" si="517">J588</f>
        <v>0</v>
      </c>
      <c r="K587" s="21">
        <f t="shared" ref="K587:K589" si="518">K588</f>
        <v>0</v>
      </c>
      <c r="L587" s="21">
        <f t="shared" ref="L587:L589" si="519">L588</f>
        <v>0</v>
      </c>
      <c r="M587" s="21">
        <f t="shared" si="474"/>
        <v>512.79999999999995</v>
      </c>
      <c r="N587" s="21">
        <f t="shared" si="475"/>
        <v>512.79999999999995</v>
      </c>
      <c r="O587" s="21">
        <f t="shared" si="476"/>
        <v>512.79999999999995</v>
      </c>
      <c r="P587" s="21">
        <f t="shared" ref="P587:P589" si="520">P588</f>
        <v>0</v>
      </c>
      <c r="Q587" s="22"/>
      <c r="R587" s="23"/>
    </row>
    <row r="588" spans="1:19" x14ac:dyDescent="0.3">
      <c r="A588" s="24" t="s">
        <v>383</v>
      </c>
      <c r="B588" s="24" t="s">
        <v>125</v>
      </c>
      <c r="C588" s="24" t="s">
        <v>273</v>
      </c>
      <c r="D588" s="24" t="s">
        <v>219</v>
      </c>
      <c r="E588" s="28"/>
      <c r="F588" s="25" t="s">
        <v>220</v>
      </c>
      <c r="G588" s="10">
        <f t="shared" si="514"/>
        <v>512.79999999999995</v>
      </c>
      <c r="H588" s="10">
        <f t="shared" si="515"/>
        <v>512.79999999999995</v>
      </c>
      <c r="I588" s="10">
        <f t="shared" si="516"/>
        <v>512.79999999999995</v>
      </c>
      <c r="J588" s="10">
        <f t="shared" si="517"/>
        <v>0</v>
      </c>
      <c r="K588" s="10">
        <f t="shared" si="518"/>
        <v>0</v>
      </c>
      <c r="L588" s="10">
        <f t="shared" si="519"/>
        <v>0</v>
      </c>
      <c r="M588" s="10">
        <f t="shared" si="474"/>
        <v>512.79999999999995</v>
      </c>
      <c r="N588" s="10">
        <f t="shared" si="475"/>
        <v>512.79999999999995</v>
      </c>
      <c r="O588" s="10">
        <f t="shared" si="476"/>
        <v>512.79999999999995</v>
      </c>
      <c r="P588" s="10">
        <f t="shared" si="520"/>
        <v>0</v>
      </c>
      <c r="Q588" s="26"/>
      <c r="R588" s="27"/>
    </row>
    <row r="589" spans="1:19" hidden="1" x14ac:dyDescent="0.3">
      <c r="A589" s="24" t="s">
        <v>383</v>
      </c>
      <c r="B589" s="24" t="s">
        <v>125</v>
      </c>
      <c r="C589" s="24" t="s">
        <v>273</v>
      </c>
      <c r="D589" s="24" t="s">
        <v>221</v>
      </c>
      <c r="E589" s="28"/>
      <c r="F589" s="25" t="s">
        <v>27</v>
      </c>
      <c r="G589" s="10">
        <f t="shared" si="514"/>
        <v>512.79999999999995</v>
      </c>
      <c r="H589" s="10">
        <f t="shared" si="515"/>
        <v>512.79999999999995</v>
      </c>
      <c r="I589" s="10">
        <f t="shared" si="516"/>
        <v>512.79999999999995</v>
      </c>
      <c r="J589" s="10">
        <f t="shared" si="517"/>
        <v>0</v>
      </c>
      <c r="K589" s="10">
        <f t="shared" si="518"/>
        <v>0</v>
      </c>
      <c r="L589" s="10">
        <f t="shared" si="519"/>
        <v>0</v>
      </c>
      <c r="M589" s="10">
        <f t="shared" si="474"/>
        <v>512.79999999999995</v>
      </c>
      <c r="N589" s="10">
        <f t="shared" si="475"/>
        <v>512.79999999999995</v>
      </c>
      <c r="O589" s="10">
        <f t="shared" si="476"/>
        <v>512.79999999999995</v>
      </c>
      <c r="P589" s="10">
        <f t="shared" si="520"/>
        <v>0</v>
      </c>
      <c r="Q589" s="26">
        <v>0</v>
      </c>
      <c r="R589" s="27"/>
      <c r="S589" s="1" t="s">
        <v>386</v>
      </c>
    </row>
    <row r="590" spans="1:19" ht="93.6" x14ac:dyDescent="0.3">
      <c r="A590" s="24" t="s">
        <v>383</v>
      </c>
      <c r="B590" s="24" t="s">
        <v>125</v>
      </c>
      <c r="C590" s="24" t="s">
        <v>273</v>
      </c>
      <c r="D590" s="24" t="s">
        <v>403</v>
      </c>
      <c r="E590" s="28"/>
      <c r="F590" s="25" t="s">
        <v>404</v>
      </c>
      <c r="G590" s="10">
        <f t="shared" ref="G590:L590" si="521">G591+G593</f>
        <v>512.79999999999995</v>
      </c>
      <c r="H590" s="10">
        <f t="shared" si="521"/>
        <v>512.79999999999995</v>
      </c>
      <c r="I590" s="10">
        <f t="shared" si="521"/>
        <v>512.79999999999995</v>
      </c>
      <c r="J590" s="10">
        <f t="shared" si="521"/>
        <v>0</v>
      </c>
      <c r="K590" s="10">
        <f t="shared" si="521"/>
        <v>0</v>
      </c>
      <c r="L590" s="10">
        <f t="shared" si="521"/>
        <v>0</v>
      </c>
      <c r="M590" s="10">
        <f t="shared" si="474"/>
        <v>512.79999999999995</v>
      </c>
      <c r="N590" s="10">
        <f t="shared" si="475"/>
        <v>512.79999999999995</v>
      </c>
      <c r="O590" s="10">
        <f t="shared" si="476"/>
        <v>512.79999999999995</v>
      </c>
      <c r="P590" s="10">
        <f>P591+P593</f>
        <v>0</v>
      </c>
      <c r="Q590" s="26"/>
      <c r="R590" s="27"/>
    </row>
    <row r="591" spans="1:19" ht="46.8" x14ac:dyDescent="0.3">
      <c r="A591" s="24" t="s">
        <v>383</v>
      </c>
      <c r="B591" s="24" t="s">
        <v>125</v>
      </c>
      <c r="C591" s="24" t="s">
        <v>273</v>
      </c>
      <c r="D591" s="24" t="s">
        <v>405</v>
      </c>
      <c r="E591" s="28"/>
      <c r="F591" s="25" t="s">
        <v>406</v>
      </c>
      <c r="G591" s="10">
        <f t="shared" ref="G591:L591" si="522">G592</f>
        <v>24.2</v>
      </c>
      <c r="H591" s="10">
        <f t="shared" si="522"/>
        <v>24.2</v>
      </c>
      <c r="I591" s="10">
        <f t="shared" si="522"/>
        <v>24.2</v>
      </c>
      <c r="J591" s="10">
        <f t="shared" si="522"/>
        <v>0</v>
      </c>
      <c r="K591" s="10">
        <f t="shared" si="522"/>
        <v>0</v>
      </c>
      <c r="L591" s="10">
        <f t="shared" si="522"/>
        <v>0</v>
      </c>
      <c r="M591" s="10">
        <f t="shared" si="474"/>
        <v>24.2</v>
      </c>
      <c r="N591" s="10">
        <f t="shared" si="475"/>
        <v>24.2</v>
      </c>
      <c r="O591" s="10">
        <f t="shared" si="476"/>
        <v>24.2</v>
      </c>
      <c r="P591" s="10">
        <f>P592</f>
        <v>0</v>
      </c>
      <c r="Q591" s="26"/>
      <c r="R591" s="27"/>
    </row>
    <row r="592" spans="1:19" ht="31.2" x14ac:dyDescent="0.3">
      <c r="A592" s="24" t="s">
        <v>383</v>
      </c>
      <c r="B592" s="24" t="s">
        <v>125</v>
      </c>
      <c r="C592" s="24" t="s">
        <v>273</v>
      </c>
      <c r="D592" s="24" t="s">
        <v>405</v>
      </c>
      <c r="E592" s="24" t="s">
        <v>32</v>
      </c>
      <c r="F592" s="25" t="s">
        <v>33</v>
      </c>
      <c r="G592" s="10">
        <v>24.2</v>
      </c>
      <c r="H592" s="10">
        <v>24.2</v>
      </c>
      <c r="I592" s="10">
        <v>24.2</v>
      </c>
      <c r="J592" s="10"/>
      <c r="K592" s="10"/>
      <c r="L592" s="10"/>
      <c r="M592" s="10">
        <f t="shared" si="474"/>
        <v>24.2</v>
      </c>
      <c r="N592" s="10">
        <f t="shared" si="475"/>
        <v>24.2</v>
      </c>
      <c r="O592" s="10">
        <f t="shared" si="476"/>
        <v>24.2</v>
      </c>
      <c r="P592" s="10"/>
      <c r="Q592" s="26"/>
      <c r="R592" s="27"/>
    </row>
    <row r="593" spans="1:19" ht="46.8" x14ac:dyDescent="0.3">
      <c r="A593" s="24" t="s">
        <v>383</v>
      </c>
      <c r="B593" s="24" t="s">
        <v>125</v>
      </c>
      <c r="C593" s="24" t="s">
        <v>273</v>
      </c>
      <c r="D593" s="24" t="s">
        <v>407</v>
      </c>
      <c r="E593" s="28"/>
      <c r="F593" s="25" t="s">
        <v>408</v>
      </c>
      <c r="G593" s="10">
        <f t="shared" ref="G593:L593" si="523">G594+G595</f>
        <v>488.59999999999997</v>
      </c>
      <c r="H593" s="10">
        <f t="shared" si="523"/>
        <v>488.59999999999997</v>
      </c>
      <c r="I593" s="10">
        <f t="shared" si="523"/>
        <v>488.59999999999997</v>
      </c>
      <c r="J593" s="10">
        <f t="shared" si="523"/>
        <v>0</v>
      </c>
      <c r="K593" s="10">
        <f t="shared" si="523"/>
        <v>0</v>
      </c>
      <c r="L593" s="10">
        <f t="shared" si="523"/>
        <v>0</v>
      </c>
      <c r="M593" s="10">
        <f t="shared" si="474"/>
        <v>488.59999999999997</v>
      </c>
      <c r="N593" s="10">
        <f t="shared" si="475"/>
        <v>488.59999999999997</v>
      </c>
      <c r="O593" s="10">
        <f t="shared" si="476"/>
        <v>488.59999999999997</v>
      </c>
      <c r="P593" s="10">
        <f>P594+P595</f>
        <v>0</v>
      </c>
      <c r="Q593" s="26"/>
      <c r="R593" s="27"/>
    </row>
    <row r="594" spans="1:19" ht="31.2" x14ac:dyDescent="0.3">
      <c r="A594" s="24" t="s">
        <v>383</v>
      </c>
      <c r="B594" s="24" t="s">
        <v>125</v>
      </c>
      <c r="C594" s="24" t="s">
        <v>273</v>
      </c>
      <c r="D594" s="24" t="s">
        <v>407</v>
      </c>
      <c r="E594" s="24" t="s">
        <v>32</v>
      </c>
      <c r="F594" s="25" t="s">
        <v>33</v>
      </c>
      <c r="G594" s="10">
        <v>481.2</v>
      </c>
      <c r="H594" s="10">
        <v>481.2</v>
      </c>
      <c r="I594" s="10">
        <v>481.2</v>
      </c>
      <c r="J594" s="10"/>
      <c r="K594" s="10"/>
      <c r="L594" s="10"/>
      <c r="M594" s="10">
        <f t="shared" si="474"/>
        <v>481.2</v>
      </c>
      <c r="N594" s="10">
        <f t="shared" si="475"/>
        <v>481.2</v>
      </c>
      <c r="O594" s="10">
        <f t="shared" si="476"/>
        <v>481.2</v>
      </c>
      <c r="P594" s="10"/>
      <c r="Q594" s="26"/>
      <c r="R594" s="27"/>
    </row>
    <row r="595" spans="1:19" x14ac:dyDescent="0.3">
      <c r="A595" s="24" t="s">
        <v>383</v>
      </c>
      <c r="B595" s="24" t="s">
        <v>125</v>
      </c>
      <c r="C595" s="24" t="s">
        <v>273</v>
      </c>
      <c r="D595" s="24" t="s">
        <v>407</v>
      </c>
      <c r="E595" s="24" t="s">
        <v>34</v>
      </c>
      <c r="F595" s="25" t="s">
        <v>35</v>
      </c>
      <c r="G595" s="10">
        <v>7.4</v>
      </c>
      <c r="H595" s="10">
        <v>7.4</v>
      </c>
      <c r="I595" s="10">
        <v>7.4</v>
      </c>
      <c r="J595" s="10"/>
      <c r="K595" s="10"/>
      <c r="L595" s="10"/>
      <c r="M595" s="10">
        <f t="shared" si="474"/>
        <v>7.4</v>
      </c>
      <c r="N595" s="10">
        <f t="shared" si="475"/>
        <v>7.4</v>
      </c>
      <c r="O595" s="10">
        <f t="shared" si="476"/>
        <v>7.4</v>
      </c>
      <c r="P595" s="10"/>
      <c r="Q595" s="26"/>
      <c r="R595" s="27"/>
    </row>
    <row r="596" spans="1:19" s="18" customFormat="1" ht="31.2" x14ac:dyDescent="0.3">
      <c r="A596" s="19" t="s">
        <v>383</v>
      </c>
      <c r="B596" s="19" t="s">
        <v>125</v>
      </c>
      <c r="C596" s="19" t="s">
        <v>127</v>
      </c>
      <c r="D596" s="19"/>
      <c r="E596" s="30"/>
      <c r="F596" s="20" t="s">
        <v>128</v>
      </c>
      <c r="G596" s="21">
        <f t="shared" ref="G596:G597" si="524">G597</f>
        <v>2471</v>
      </c>
      <c r="H596" s="21">
        <f t="shared" ref="H596:H597" si="525">H597</f>
        <v>2562.2999999999997</v>
      </c>
      <c r="I596" s="21">
        <f t="shared" ref="I596:I597" si="526">I597</f>
        <v>2562.2999999999997</v>
      </c>
      <c r="J596" s="21">
        <f t="shared" ref="J596:J597" si="527">J597</f>
        <v>0</v>
      </c>
      <c r="K596" s="21">
        <f t="shared" ref="K596:K597" si="528">K597</f>
        <v>0</v>
      </c>
      <c r="L596" s="21">
        <f t="shared" ref="L596:L597" si="529">L597</f>
        <v>0</v>
      </c>
      <c r="M596" s="21">
        <f t="shared" si="474"/>
        <v>2471</v>
      </c>
      <c r="N596" s="21">
        <f t="shared" si="475"/>
        <v>2562.2999999999997</v>
      </c>
      <c r="O596" s="21">
        <f t="shared" si="476"/>
        <v>2562.2999999999997</v>
      </c>
      <c r="P596" s="21">
        <f t="shared" ref="P596:P597" si="530">P597</f>
        <v>0</v>
      </c>
      <c r="Q596" s="22"/>
      <c r="R596" s="23"/>
    </row>
    <row r="597" spans="1:19" ht="31.2" x14ac:dyDescent="0.3">
      <c r="A597" s="24" t="s">
        <v>383</v>
      </c>
      <c r="B597" s="24" t="s">
        <v>125</v>
      </c>
      <c r="C597" s="24" t="s">
        <v>127</v>
      </c>
      <c r="D597" s="24" t="s">
        <v>48</v>
      </c>
      <c r="E597" s="28"/>
      <c r="F597" s="25" t="s">
        <v>49</v>
      </c>
      <c r="G597" s="10">
        <f t="shared" si="524"/>
        <v>2471</v>
      </c>
      <c r="H597" s="10">
        <f t="shared" si="525"/>
        <v>2562.2999999999997</v>
      </c>
      <c r="I597" s="10">
        <f t="shared" si="526"/>
        <v>2562.2999999999997</v>
      </c>
      <c r="J597" s="10">
        <f t="shared" si="527"/>
        <v>0</v>
      </c>
      <c r="K597" s="10">
        <f t="shared" si="528"/>
        <v>0</v>
      </c>
      <c r="L597" s="10">
        <f t="shared" si="529"/>
        <v>0</v>
      </c>
      <c r="M597" s="10">
        <f t="shared" si="474"/>
        <v>2471</v>
      </c>
      <c r="N597" s="10">
        <f t="shared" si="475"/>
        <v>2562.2999999999997</v>
      </c>
      <c r="O597" s="10">
        <f t="shared" si="476"/>
        <v>2562.2999999999997</v>
      </c>
      <c r="P597" s="10">
        <f t="shared" si="530"/>
        <v>0</v>
      </c>
      <c r="Q597" s="26"/>
      <c r="R597" s="27"/>
    </row>
    <row r="598" spans="1:19" x14ac:dyDescent="0.3">
      <c r="A598" s="24" t="s">
        <v>383</v>
      </c>
      <c r="B598" s="24" t="s">
        <v>125</v>
      </c>
      <c r="C598" s="24" t="s">
        <v>127</v>
      </c>
      <c r="D598" s="24" t="s">
        <v>50</v>
      </c>
      <c r="E598" s="28"/>
      <c r="F598" s="25" t="s">
        <v>51</v>
      </c>
      <c r="G598" s="10">
        <f t="shared" ref="G598:L598" si="531">G599+G601</f>
        <v>2471</v>
      </c>
      <c r="H598" s="10">
        <f t="shared" si="531"/>
        <v>2562.2999999999997</v>
      </c>
      <c r="I598" s="10">
        <f t="shared" si="531"/>
        <v>2562.2999999999997</v>
      </c>
      <c r="J598" s="10">
        <f t="shared" si="531"/>
        <v>0</v>
      </c>
      <c r="K598" s="10">
        <f t="shared" si="531"/>
        <v>0</v>
      </c>
      <c r="L598" s="10">
        <f t="shared" si="531"/>
        <v>0</v>
      </c>
      <c r="M598" s="10">
        <f t="shared" si="474"/>
        <v>2471</v>
      </c>
      <c r="N598" s="10">
        <f t="shared" si="475"/>
        <v>2562.2999999999997</v>
      </c>
      <c r="O598" s="10">
        <f t="shared" si="476"/>
        <v>2562.2999999999997</v>
      </c>
      <c r="P598" s="10">
        <f>P599+P601</f>
        <v>0</v>
      </c>
      <c r="Q598" s="26"/>
      <c r="R598" s="27"/>
    </row>
    <row r="599" spans="1:19" ht="31.2" x14ac:dyDescent="0.3">
      <c r="A599" s="24" t="s">
        <v>383</v>
      </c>
      <c r="B599" s="24" t="s">
        <v>125</v>
      </c>
      <c r="C599" s="24" t="s">
        <v>127</v>
      </c>
      <c r="D599" s="24" t="s">
        <v>129</v>
      </c>
      <c r="E599" s="28"/>
      <c r="F599" s="25" t="s">
        <v>130</v>
      </c>
      <c r="G599" s="10">
        <f t="shared" ref="G599:L599" si="532">G600</f>
        <v>193.7</v>
      </c>
      <c r="H599" s="10">
        <f t="shared" si="532"/>
        <v>193.7</v>
      </c>
      <c r="I599" s="10">
        <f t="shared" si="532"/>
        <v>193.7</v>
      </c>
      <c r="J599" s="10">
        <f t="shared" si="532"/>
        <v>0</v>
      </c>
      <c r="K599" s="10">
        <f t="shared" si="532"/>
        <v>0</v>
      </c>
      <c r="L599" s="10">
        <f t="shared" si="532"/>
        <v>0</v>
      </c>
      <c r="M599" s="10">
        <f t="shared" si="474"/>
        <v>193.7</v>
      </c>
      <c r="N599" s="10">
        <f t="shared" si="475"/>
        <v>193.7</v>
      </c>
      <c r="O599" s="10">
        <f t="shared" si="476"/>
        <v>193.7</v>
      </c>
      <c r="P599" s="10">
        <f>P600</f>
        <v>0</v>
      </c>
      <c r="Q599" s="26"/>
      <c r="R599" s="27"/>
    </row>
    <row r="600" spans="1:19" ht="31.2" x14ac:dyDescent="0.3">
      <c r="A600" s="24" t="s">
        <v>383</v>
      </c>
      <c r="B600" s="24" t="s">
        <v>125</v>
      </c>
      <c r="C600" s="24" t="s">
        <v>127</v>
      </c>
      <c r="D600" s="24" t="s">
        <v>129</v>
      </c>
      <c r="E600" s="24" t="s">
        <v>32</v>
      </c>
      <c r="F600" s="25" t="s">
        <v>33</v>
      </c>
      <c r="G600" s="10">
        <v>193.7</v>
      </c>
      <c r="H600" s="10">
        <v>193.7</v>
      </c>
      <c r="I600" s="10">
        <v>193.7</v>
      </c>
      <c r="J600" s="10"/>
      <c r="K600" s="10"/>
      <c r="L600" s="10"/>
      <c r="M600" s="10">
        <f t="shared" si="474"/>
        <v>193.7</v>
      </c>
      <c r="N600" s="10">
        <f t="shared" si="475"/>
        <v>193.7</v>
      </c>
      <c r="O600" s="10">
        <f t="shared" si="476"/>
        <v>193.7</v>
      </c>
      <c r="P600" s="10"/>
      <c r="Q600" s="26"/>
      <c r="R600" s="27"/>
    </row>
    <row r="601" spans="1:19" ht="46.8" x14ac:dyDescent="0.3">
      <c r="A601" s="24" t="s">
        <v>383</v>
      </c>
      <c r="B601" s="24" t="s">
        <v>125</v>
      </c>
      <c r="C601" s="24" t="s">
        <v>127</v>
      </c>
      <c r="D601" s="24" t="s">
        <v>409</v>
      </c>
      <c r="E601" s="28"/>
      <c r="F601" s="25" t="s">
        <v>410</v>
      </c>
      <c r="G601" s="10">
        <f t="shared" ref="G601:L601" si="533">G602+G603</f>
        <v>2277.3000000000002</v>
      </c>
      <c r="H601" s="10">
        <f t="shared" si="533"/>
        <v>2368.6</v>
      </c>
      <c r="I601" s="10">
        <f t="shared" si="533"/>
        <v>2368.6</v>
      </c>
      <c r="J601" s="10">
        <f t="shared" si="533"/>
        <v>0</v>
      </c>
      <c r="K601" s="10">
        <f t="shared" si="533"/>
        <v>0</v>
      </c>
      <c r="L601" s="10">
        <f t="shared" si="533"/>
        <v>0</v>
      </c>
      <c r="M601" s="10">
        <f t="shared" si="474"/>
        <v>2277.3000000000002</v>
      </c>
      <c r="N601" s="10">
        <f t="shared" si="475"/>
        <v>2368.6</v>
      </c>
      <c r="O601" s="10">
        <f t="shared" si="476"/>
        <v>2368.6</v>
      </c>
      <c r="P601" s="10">
        <f>P602+P603</f>
        <v>0</v>
      </c>
      <c r="Q601" s="26"/>
      <c r="R601" s="27"/>
    </row>
    <row r="602" spans="1:19" ht="78" x14ac:dyDescent="0.3">
      <c r="A602" s="24" t="s">
        <v>383</v>
      </c>
      <c r="B602" s="24" t="s">
        <v>125</v>
      </c>
      <c r="C602" s="24" t="s">
        <v>127</v>
      </c>
      <c r="D602" s="24" t="s">
        <v>409</v>
      </c>
      <c r="E602" s="24" t="s">
        <v>44</v>
      </c>
      <c r="F602" s="25" t="s">
        <v>45</v>
      </c>
      <c r="G602" s="10">
        <v>1048.8</v>
      </c>
      <c r="H602" s="10">
        <v>1140</v>
      </c>
      <c r="I602" s="10">
        <v>1140</v>
      </c>
      <c r="J602" s="10"/>
      <c r="K602" s="10"/>
      <c r="L602" s="10"/>
      <c r="M602" s="10">
        <f t="shared" si="474"/>
        <v>1048.8</v>
      </c>
      <c r="N602" s="10">
        <f t="shared" si="475"/>
        <v>1140</v>
      </c>
      <c r="O602" s="10">
        <f t="shared" si="476"/>
        <v>1140</v>
      </c>
      <c r="P602" s="10"/>
      <c r="Q602" s="26"/>
      <c r="R602" s="27"/>
    </row>
    <row r="603" spans="1:19" ht="31.2" x14ac:dyDescent="0.3">
      <c r="A603" s="24" t="s">
        <v>383</v>
      </c>
      <c r="B603" s="24" t="s">
        <v>125</v>
      </c>
      <c r="C603" s="24" t="s">
        <v>127</v>
      </c>
      <c r="D603" s="24" t="s">
        <v>409</v>
      </c>
      <c r="E603" s="24" t="s">
        <v>32</v>
      </c>
      <c r="F603" s="25" t="s">
        <v>33</v>
      </c>
      <c r="G603" s="10">
        <v>1228.5</v>
      </c>
      <c r="H603" s="10">
        <v>1228.5999999999999</v>
      </c>
      <c r="I603" s="10">
        <v>1228.5999999999999</v>
      </c>
      <c r="J603" s="10"/>
      <c r="K603" s="10"/>
      <c r="L603" s="10"/>
      <c r="M603" s="10">
        <f t="shared" si="474"/>
        <v>1228.5</v>
      </c>
      <c r="N603" s="10">
        <f t="shared" si="475"/>
        <v>1228.5999999999999</v>
      </c>
      <c r="O603" s="10">
        <f t="shared" si="476"/>
        <v>1228.5999999999999</v>
      </c>
      <c r="P603" s="10"/>
      <c r="Q603" s="26"/>
      <c r="R603" s="27"/>
    </row>
    <row r="604" spans="1:19" s="12" customFormat="1" x14ac:dyDescent="0.3">
      <c r="A604" s="13" t="s">
        <v>383</v>
      </c>
      <c r="B604" s="13" t="s">
        <v>101</v>
      </c>
      <c r="C604" s="13"/>
      <c r="D604" s="13"/>
      <c r="E604" s="13"/>
      <c r="F604" s="14" t="s">
        <v>102</v>
      </c>
      <c r="G604" s="15">
        <f t="shared" ref="G604:L604" si="534">G616+G605</f>
        <v>5408.7000000000007</v>
      </c>
      <c r="H604" s="15">
        <f t="shared" si="534"/>
        <v>5336.7000000000007</v>
      </c>
      <c r="I604" s="15">
        <f t="shared" si="534"/>
        <v>5336.7000000000007</v>
      </c>
      <c r="J604" s="15">
        <f t="shared" si="534"/>
        <v>0</v>
      </c>
      <c r="K604" s="15">
        <f t="shared" si="534"/>
        <v>0</v>
      </c>
      <c r="L604" s="15">
        <f t="shared" si="534"/>
        <v>0</v>
      </c>
      <c r="M604" s="15">
        <f t="shared" si="474"/>
        <v>5408.7000000000007</v>
      </c>
      <c r="N604" s="15">
        <f t="shared" si="475"/>
        <v>5336.7000000000007</v>
      </c>
      <c r="O604" s="15">
        <f t="shared" si="476"/>
        <v>5336.7000000000007</v>
      </c>
      <c r="P604" s="15">
        <f>P616+P605</f>
        <v>0</v>
      </c>
      <c r="Q604" s="16"/>
      <c r="R604" s="17"/>
    </row>
    <row r="605" spans="1:19" s="18" customFormat="1" x14ac:dyDescent="0.3">
      <c r="A605" s="19" t="s">
        <v>383</v>
      </c>
      <c r="B605" s="19" t="s">
        <v>101</v>
      </c>
      <c r="C605" s="19" t="s">
        <v>240</v>
      </c>
      <c r="D605" s="19"/>
      <c r="E605" s="30"/>
      <c r="F605" s="20" t="s">
        <v>411</v>
      </c>
      <c r="G605" s="21">
        <f t="shared" ref="G605:L605" si="535">G606+G611</f>
        <v>5048.7000000000007</v>
      </c>
      <c r="H605" s="21">
        <f t="shared" si="535"/>
        <v>5048.7000000000007</v>
      </c>
      <c r="I605" s="21">
        <f t="shared" si="535"/>
        <v>5048.7000000000007</v>
      </c>
      <c r="J605" s="21">
        <f t="shared" si="535"/>
        <v>0</v>
      </c>
      <c r="K605" s="21">
        <f t="shared" si="535"/>
        <v>0</v>
      </c>
      <c r="L605" s="21">
        <f t="shared" si="535"/>
        <v>0</v>
      </c>
      <c r="M605" s="21">
        <f t="shared" si="474"/>
        <v>5048.7000000000007</v>
      </c>
      <c r="N605" s="21">
        <f t="shared" si="475"/>
        <v>5048.7000000000007</v>
      </c>
      <c r="O605" s="21">
        <f t="shared" si="476"/>
        <v>5048.7000000000007</v>
      </c>
      <c r="P605" s="21">
        <f>P606+P611</f>
        <v>0</v>
      </c>
      <c r="Q605" s="22"/>
      <c r="R605" s="23"/>
    </row>
    <row r="606" spans="1:19" ht="31.2" x14ac:dyDescent="0.3">
      <c r="A606" s="24" t="s">
        <v>383</v>
      </c>
      <c r="B606" s="24" t="s">
        <v>101</v>
      </c>
      <c r="C606" s="24" t="s">
        <v>240</v>
      </c>
      <c r="D606" s="24" t="s">
        <v>412</v>
      </c>
      <c r="E606" s="28"/>
      <c r="F606" s="25" t="s">
        <v>413</v>
      </c>
      <c r="G606" s="10">
        <f t="shared" ref="G606:G652" si="536">G607</f>
        <v>639.6</v>
      </c>
      <c r="H606" s="10">
        <f t="shared" ref="H606:H669" si="537">H607</f>
        <v>639.6</v>
      </c>
      <c r="I606" s="10">
        <f t="shared" ref="I606:I652" si="538">I607</f>
        <v>639.6</v>
      </c>
      <c r="J606" s="10">
        <f t="shared" ref="J606:J622" si="539">J607</f>
        <v>0</v>
      </c>
      <c r="K606" s="10">
        <f t="shared" ref="K606:K622" si="540">K607</f>
        <v>0</v>
      </c>
      <c r="L606" s="10">
        <f t="shared" ref="L606:L622" si="541">L607</f>
        <v>0</v>
      </c>
      <c r="M606" s="10">
        <f t="shared" si="474"/>
        <v>639.6</v>
      </c>
      <c r="N606" s="10">
        <f t="shared" si="475"/>
        <v>639.6</v>
      </c>
      <c r="O606" s="10">
        <f t="shared" si="476"/>
        <v>639.6</v>
      </c>
      <c r="P606" s="10">
        <f t="shared" ref="P606:P622" si="542">P607</f>
        <v>0</v>
      </c>
      <c r="Q606" s="26"/>
      <c r="R606" s="27"/>
    </row>
    <row r="607" spans="1:19" hidden="1" x14ac:dyDescent="0.3">
      <c r="A607" s="24" t="s">
        <v>383</v>
      </c>
      <c r="B607" s="24" t="s">
        <v>101</v>
      </c>
      <c r="C607" s="24" t="s">
        <v>240</v>
      </c>
      <c r="D607" s="24" t="s">
        <v>414</v>
      </c>
      <c r="E607" s="28"/>
      <c r="F607" s="25" t="s">
        <v>27</v>
      </c>
      <c r="G607" s="10">
        <f t="shared" si="536"/>
        <v>639.6</v>
      </c>
      <c r="H607" s="10">
        <f t="shared" si="537"/>
        <v>639.6</v>
      </c>
      <c r="I607" s="10">
        <f t="shared" si="538"/>
        <v>639.6</v>
      </c>
      <c r="J607" s="10">
        <f t="shared" si="539"/>
        <v>0</v>
      </c>
      <c r="K607" s="10">
        <f t="shared" si="540"/>
        <v>0</v>
      </c>
      <c r="L607" s="10">
        <f t="shared" si="541"/>
        <v>0</v>
      </c>
      <c r="M607" s="10">
        <f t="shared" si="474"/>
        <v>639.6</v>
      </c>
      <c r="N607" s="10">
        <f t="shared" si="475"/>
        <v>639.6</v>
      </c>
      <c r="O607" s="10">
        <f t="shared" si="476"/>
        <v>639.6</v>
      </c>
      <c r="P607" s="10">
        <f t="shared" si="542"/>
        <v>0</v>
      </c>
      <c r="Q607" s="26">
        <v>0</v>
      </c>
      <c r="R607" s="27"/>
      <c r="S607" s="1" t="s">
        <v>386</v>
      </c>
    </row>
    <row r="608" spans="1:19" ht="31.2" x14ac:dyDescent="0.3">
      <c r="A608" s="24" t="s">
        <v>383</v>
      </c>
      <c r="B608" s="24" t="s">
        <v>101</v>
      </c>
      <c r="C608" s="24" t="s">
        <v>240</v>
      </c>
      <c r="D608" s="24" t="s">
        <v>415</v>
      </c>
      <c r="E608" s="28"/>
      <c r="F608" s="25" t="s">
        <v>416</v>
      </c>
      <c r="G608" s="10">
        <f t="shared" si="536"/>
        <v>639.6</v>
      </c>
      <c r="H608" s="10">
        <f t="shared" si="537"/>
        <v>639.6</v>
      </c>
      <c r="I608" s="10">
        <f t="shared" si="538"/>
        <v>639.6</v>
      </c>
      <c r="J608" s="10">
        <f t="shared" si="539"/>
        <v>0</v>
      </c>
      <c r="K608" s="10">
        <f t="shared" si="540"/>
        <v>0</v>
      </c>
      <c r="L608" s="10">
        <f t="shared" si="541"/>
        <v>0</v>
      </c>
      <c r="M608" s="10">
        <f t="shared" si="474"/>
        <v>639.6</v>
      </c>
      <c r="N608" s="10">
        <f t="shared" si="475"/>
        <v>639.6</v>
      </c>
      <c r="O608" s="10">
        <f t="shared" si="476"/>
        <v>639.6</v>
      </c>
      <c r="P608" s="10">
        <f t="shared" si="542"/>
        <v>0</v>
      </c>
      <c r="Q608" s="26"/>
      <c r="R608" s="27"/>
    </row>
    <row r="609" spans="1:19" ht="31.2" x14ac:dyDescent="0.3">
      <c r="A609" s="24" t="s">
        <v>383</v>
      </c>
      <c r="B609" s="24" t="s">
        <v>101</v>
      </c>
      <c r="C609" s="24" t="s">
        <v>240</v>
      </c>
      <c r="D609" s="24" t="s">
        <v>417</v>
      </c>
      <c r="E609" s="28"/>
      <c r="F609" s="25" t="s">
        <v>418</v>
      </c>
      <c r="G609" s="10">
        <f t="shared" si="536"/>
        <v>639.6</v>
      </c>
      <c r="H609" s="10">
        <f t="shared" si="537"/>
        <v>639.6</v>
      </c>
      <c r="I609" s="10">
        <f t="shared" si="538"/>
        <v>639.6</v>
      </c>
      <c r="J609" s="10">
        <f t="shared" si="539"/>
        <v>0</v>
      </c>
      <c r="K609" s="10">
        <f t="shared" si="540"/>
        <v>0</v>
      </c>
      <c r="L609" s="10">
        <f t="shared" si="541"/>
        <v>0</v>
      </c>
      <c r="M609" s="10">
        <f t="shared" si="474"/>
        <v>639.6</v>
      </c>
      <c r="N609" s="10">
        <f t="shared" si="475"/>
        <v>639.6</v>
      </c>
      <c r="O609" s="10">
        <f t="shared" si="476"/>
        <v>639.6</v>
      </c>
      <c r="P609" s="10">
        <f t="shared" si="542"/>
        <v>0</v>
      </c>
      <c r="Q609" s="26"/>
      <c r="R609" s="27"/>
    </row>
    <row r="610" spans="1:19" ht="31.2" x14ac:dyDescent="0.3">
      <c r="A610" s="24" t="s">
        <v>383</v>
      </c>
      <c r="B610" s="24" t="s">
        <v>101</v>
      </c>
      <c r="C610" s="24" t="s">
        <v>240</v>
      </c>
      <c r="D610" s="24" t="s">
        <v>417</v>
      </c>
      <c r="E610" s="24" t="s">
        <v>32</v>
      </c>
      <c r="F610" s="25" t="s">
        <v>33</v>
      </c>
      <c r="G610" s="10">
        <v>639.6</v>
      </c>
      <c r="H610" s="10">
        <v>639.6</v>
      </c>
      <c r="I610" s="10">
        <v>639.6</v>
      </c>
      <c r="J610" s="10"/>
      <c r="K610" s="10"/>
      <c r="L610" s="10"/>
      <c r="M610" s="10">
        <f t="shared" si="474"/>
        <v>639.6</v>
      </c>
      <c r="N610" s="10">
        <f t="shared" si="475"/>
        <v>639.6</v>
      </c>
      <c r="O610" s="10">
        <f t="shared" si="476"/>
        <v>639.6</v>
      </c>
      <c r="P610" s="10"/>
      <c r="Q610" s="26"/>
      <c r="R610" s="27"/>
    </row>
    <row r="611" spans="1:19" ht="31.2" x14ac:dyDescent="0.3">
      <c r="A611" s="24" t="s">
        <v>383</v>
      </c>
      <c r="B611" s="24" t="s">
        <v>101</v>
      </c>
      <c r="C611" s="24" t="s">
        <v>240</v>
      </c>
      <c r="D611" s="24" t="s">
        <v>419</v>
      </c>
      <c r="E611" s="28"/>
      <c r="F611" s="25" t="s">
        <v>420</v>
      </c>
      <c r="G611" s="10">
        <f t="shared" si="536"/>
        <v>4409.1000000000004</v>
      </c>
      <c r="H611" s="10">
        <f t="shared" si="537"/>
        <v>4409.1000000000004</v>
      </c>
      <c r="I611" s="10">
        <f t="shared" si="538"/>
        <v>4409.1000000000004</v>
      </c>
      <c r="J611" s="10">
        <f t="shared" si="539"/>
        <v>0</v>
      </c>
      <c r="K611" s="10">
        <f t="shared" si="540"/>
        <v>0</v>
      </c>
      <c r="L611" s="10">
        <f t="shared" si="541"/>
        <v>0</v>
      </c>
      <c r="M611" s="10">
        <f t="shared" si="474"/>
        <v>4409.1000000000004</v>
      </c>
      <c r="N611" s="10">
        <f t="shared" si="475"/>
        <v>4409.1000000000004</v>
      </c>
      <c r="O611" s="10">
        <f t="shared" si="476"/>
        <v>4409.1000000000004</v>
      </c>
      <c r="P611" s="10">
        <f t="shared" si="542"/>
        <v>0</v>
      </c>
      <c r="Q611" s="26"/>
      <c r="R611" s="27"/>
    </row>
    <row r="612" spans="1:19" x14ac:dyDescent="0.3">
      <c r="A612" s="24" t="s">
        <v>383</v>
      </c>
      <c r="B612" s="24" t="s">
        <v>101</v>
      </c>
      <c r="C612" s="24" t="s">
        <v>240</v>
      </c>
      <c r="D612" s="24" t="s">
        <v>421</v>
      </c>
      <c r="E612" s="28"/>
      <c r="F612" s="25" t="s">
        <v>60</v>
      </c>
      <c r="G612" s="10">
        <f t="shared" si="536"/>
        <v>4409.1000000000004</v>
      </c>
      <c r="H612" s="10">
        <f t="shared" si="537"/>
        <v>4409.1000000000004</v>
      </c>
      <c r="I612" s="10">
        <f t="shared" si="538"/>
        <v>4409.1000000000004</v>
      </c>
      <c r="J612" s="10">
        <f t="shared" si="539"/>
        <v>0</v>
      </c>
      <c r="K612" s="10">
        <f t="shared" si="540"/>
        <v>0</v>
      </c>
      <c r="L612" s="10">
        <f t="shared" si="541"/>
        <v>0</v>
      </c>
      <c r="M612" s="10">
        <f t="shared" ref="M612:M675" si="543">G612+J612</f>
        <v>4409.1000000000004</v>
      </c>
      <c r="N612" s="10">
        <f t="shared" ref="N612:N675" si="544">H612+K612</f>
        <v>4409.1000000000004</v>
      </c>
      <c r="O612" s="10">
        <f t="shared" ref="O612:O675" si="545">I612+L612</f>
        <v>4409.1000000000004</v>
      </c>
      <c r="P612" s="10">
        <f t="shared" si="542"/>
        <v>0</v>
      </c>
      <c r="Q612" s="26"/>
      <c r="R612" s="27"/>
    </row>
    <row r="613" spans="1:19" ht="31.2" x14ac:dyDescent="0.3">
      <c r="A613" s="24" t="s">
        <v>383</v>
      </c>
      <c r="B613" s="24" t="s">
        <v>101</v>
      </c>
      <c r="C613" s="24" t="s">
        <v>240</v>
      </c>
      <c r="D613" s="24" t="s">
        <v>422</v>
      </c>
      <c r="E613" s="28"/>
      <c r="F613" s="25" t="s">
        <v>423</v>
      </c>
      <c r="G613" s="10">
        <f t="shared" si="536"/>
        <v>4409.1000000000004</v>
      </c>
      <c r="H613" s="10">
        <f t="shared" si="537"/>
        <v>4409.1000000000004</v>
      </c>
      <c r="I613" s="10">
        <f t="shared" si="538"/>
        <v>4409.1000000000004</v>
      </c>
      <c r="J613" s="10">
        <f t="shared" si="539"/>
        <v>0</v>
      </c>
      <c r="K613" s="10">
        <f t="shared" si="540"/>
        <v>0</v>
      </c>
      <c r="L613" s="10">
        <f t="shared" si="541"/>
        <v>0</v>
      </c>
      <c r="M613" s="10">
        <f t="shared" si="543"/>
        <v>4409.1000000000004</v>
      </c>
      <c r="N613" s="10">
        <f t="shared" si="544"/>
        <v>4409.1000000000004</v>
      </c>
      <c r="O613" s="10">
        <f t="shared" si="545"/>
        <v>4409.1000000000004</v>
      </c>
      <c r="P613" s="10">
        <f t="shared" si="542"/>
        <v>0</v>
      </c>
      <c r="Q613" s="26"/>
      <c r="R613" s="27"/>
    </row>
    <row r="614" spans="1:19" ht="31.2" x14ac:dyDescent="0.3">
      <c r="A614" s="24" t="s">
        <v>383</v>
      </c>
      <c r="B614" s="24" t="s">
        <v>101</v>
      </c>
      <c r="C614" s="24" t="s">
        <v>240</v>
      </c>
      <c r="D614" s="24" t="s">
        <v>424</v>
      </c>
      <c r="E614" s="28"/>
      <c r="F614" s="25" t="s">
        <v>425</v>
      </c>
      <c r="G614" s="10">
        <f t="shared" si="536"/>
        <v>4409.1000000000004</v>
      </c>
      <c r="H614" s="10">
        <f t="shared" si="537"/>
        <v>4409.1000000000004</v>
      </c>
      <c r="I614" s="10">
        <f t="shared" si="538"/>
        <v>4409.1000000000004</v>
      </c>
      <c r="J614" s="10">
        <f t="shared" si="539"/>
        <v>0</v>
      </c>
      <c r="K614" s="10">
        <f t="shared" si="540"/>
        <v>0</v>
      </c>
      <c r="L614" s="10">
        <f t="shared" si="541"/>
        <v>0</v>
      </c>
      <c r="M614" s="10">
        <f t="shared" si="543"/>
        <v>4409.1000000000004</v>
      </c>
      <c r="N614" s="10">
        <f t="shared" si="544"/>
        <v>4409.1000000000004</v>
      </c>
      <c r="O614" s="10">
        <f t="shared" si="545"/>
        <v>4409.1000000000004</v>
      </c>
      <c r="P614" s="10">
        <f t="shared" si="542"/>
        <v>0</v>
      </c>
      <c r="Q614" s="26"/>
      <c r="R614" s="27"/>
    </row>
    <row r="615" spans="1:19" x14ac:dyDescent="0.3">
      <c r="A615" s="24" t="s">
        <v>383</v>
      </c>
      <c r="B615" s="24" t="s">
        <v>101</v>
      </c>
      <c r="C615" s="24" t="s">
        <v>240</v>
      </c>
      <c r="D615" s="24" t="s">
        <v>424</v>
      </c>
      <c r="E615" s="24" t="s">
        <v>34</v>
      </c>
      <c r="F615" s="25" t="s">
        <v>35</v>
      </c>
      <c r="G615" s="10">
        <v>4409.1000000000004</v>
      </c>
      <c r="H615" s="10">
        <v>4409.1000000000004</v>
      </c>
      <c r="I615" s="10">
        <v>4409.1000000000004</v>
      </c>
      <c r="J615" s="10"/>
      <c r="K615" s="10"/>
      <c r="L615" s="10"/>
      <c r="M615" s="10">
        <f t="shared" si="543"/>
        <v>4409.1000000000004</v>
      </c>
      <c r="N615" s="10">
        <f t="shared" si="544"/>
        <v>4409.1000000000004</v>
      </c>
      <c r="O615" s="10">
        <f t="shared" si="545"/>
        <v>4409.1000000000004</v>
      </c>
      <c r="P615" s="10"/>
      <c r="Q615" s="26"/>
      <c r="R615" s="27"/>
    </row>
    <row r="616" spans="1:19" s="18" customFormat="1" x14ac:dyDescent="0.3">
      <c r="A616" s="19" t="s">
        <v>383</v>
      </c>
      <c r="B616" s="19" t="s">
        <v>101</v>
      </c>
      <c r="C616" s="19" t="s">
        <v>103</v>
      </c>
      <c r="D616" s="19"/>
      <c r="E616" s="19"/>
      <c r="F616" s="20" t="s">
        <v>104</v>
      </c>
      <c r="G616" s="21">
        <f t="shared" si="536"/>
        <v>360</v>
      </c>
      <c r="H616" s="21">
        <f t="shared" si="537"/>
        <v>288</v>
      </c>
      <c r="I616" s="21">
        <f t="shared" si="538"/>
        <v>288</v>
      </c>
      <c r="J616" s="21">
        <f t="shared" si="539"/>
        <v>0</v>
      </c>
      <c r="K616" s="21">
        <f t="shared" si="540"/>
        <v>0</v>
      </c>
      <c r="L616" s="21">
        <f t="shared" si="541"/>
        <v>0</v>
      </c>
      <c r="M616" s="21">
        <f t="shared" si="543"/>
        <v>360</v>
      </c>
      <c r="N616" s="21">
        <f t="shared" si="544"/>
        <v>288</v>
      </c>
      <c r="O616" s="21">
        <f t="shared" si="545"/>
        <v>288</v>
      </c>
      <c r="P616" s="21">
        <f t="shared" si="542"/>
        <v>0</v>
      </c>
      <c r="Q616" s="22"/>
      <c r="R616" s="23"/>
    </row>
    <row r="617" spans="1:19" ht="31.2" x14ac:dyDescent="0.3">
      <c r="A617" s="24" t="s">
        <v>383</v>
      </c>
      <c r="B617" s="24" t="s">
        <v>101</v>
      </c>
      <c r="C617" s="24" t="s">
        <v>103</v>
      </c>
      <c r="D617" s="24" t="s">
        <v>105</v>
      </c>
      <c r="E617" s="24"/>
      <c r="F617" s="25" t="s">
        <v>106</v>
      </c>
      <c r="G617" s="10">
        <f t="shared" si="536"/>
        <v>360</v>
      </c>
      <c r="H617" s="10">
        <f t="shared" si="537"/>
        <v>288</v>
      </c>
      <c r="I617" s="10">
        <f t="shared" si="538"/>
        <v>288</v>
      </c>
      <c r="J617" s="10">
        <f t="shared" si="539"/>
        <v>0</v>
      </c>
      <c r="K617" s="10">
        <f t="shared" si="540"/>
        <v>0</v>
      </c>
      <c r="L617" s="10">
        <f t="shared" si="541"/>
        <v>0</v>
      </c>
      <c r="M617" s="10">
        <f t="shared" si="543"/>
        <v>360</v>
      </c>
      <c r="N617" s="10">
        <f t="shared" si="544"/>
        <v>288</v>
      </c>
      <c r="O617" s="10">
        <f t="shared" si="545"/>
        <v>288</v>
      </c>
      <c r="P617" s="10">
        <f t="shared" si="542"/>
        <v>0</v>
      </c>
      <c r="Q617" s="26"/>
      <c r="R617" s="27"/>
    </row>
    <row r="618" spans="1:19" hidden="1" x14ac:dyDescent="0.3">
      <c r="A618" s="24" t="s">
        <v>383</v>
      </c>
      <c r="B618" s="24" t="s">
        <v>101</v>
      </c>
      <c r="C618" s="24" t="s">
        <v>103</v>
      </c>
      <c r="D618" s="24" t="s">
        <v>107</v>
      </c>
      <c r="E618" s="24"/>
      <c r="F618" s="25" t="s">
        <v>27</v>
      </c>
      <c r="G618" s="10">
        <f t="shared" si="536"/>
        <v>360</v>
      </c>
      <c r="H618" s="10">
        <f t="shared" si="537"/>
        <v>288</v>
      </c>
      <c r="I618" s="10">
        <f t="shared" si="538"/>
        <v>288</v>
      </c>
      <c r="J618" s="10">
        <f t="shared" si="539"/>
        <v>0</v>
      </c>
      <c r="K618" s="10">
        <f t="shared" si="540"/>
        <v>0</v>
      </c>
      <c r="L618" s="10">
        <f t="shared" si="541"/>
        <v>0</v>
      </c>
      <c r="M618" s="10">
        <f t="shared" si="543"/>
        <v>360</v>
      </c>
      <c r="N618" s="10">
        <f t="shared" si="544"/>
        <v>288</v>
      </c>
      <c r="O618" s="10">
        <f t="shared" si="545"/>
        <v>288</v>
      </c>
      <c r="P618" s="10">
        <f t="shared" si="542"/>
        <v>0</v>
      </c>
      <c r="Q618" s="26">
        <v>0</v>
      </c>
      <c r="R618" s="27"/>
      <c r="S618" s="1" t="s">
        <v>386</v>
      </c>
    </row>
    <row r="619" spans="1:19" ht="46.8" x14ac:dyDescent="0.3">
      <c r="A619" s="24" t="s">
        <v>383</v>
      </c>
      <c r="B619" s="24" t="s">
        <v>101</v>
      </c>
      <c r="C619" s="24" t="s">
        <v>103</v>
      </c>
      <c r="D619" s="24" t="s">
        <v>108</v>
      </c>
      <c r="E619" s="24"/>
      <c r="F619" s="25" t="s">
        <v>109</v>
      </c>
      <c r="G619" s="10">
        <f t="shared" si="536"/>
        <v>360</v>
      </c>
      <c r="H619" s="10">
        <f t="shared" si="537"/>
        <v>288</v>
      </c>
      <c r="I619" s="10">
        <f t="shared" si="538"/>
        <v>288</v>
      </c>
      <c r="J619" s="10">
        <f t="shared" si="539"/>
        <v>0</v>
      </c>
      <c r="K619" s="10">
        <f t="shared" si="540"/>
        <v>0</v>
      </c>
      <c r="L619" s="10">
        <f t="shared" si="541"/>
        <v>0</v>
      </c>
      <c r="M619" s="10">
        <f t="shared" si="543"/>
        <v>360</v>
      </c>
      <c r="N619" s="10">
        <f t="shared" si="544"/>
        <v>288</v>
      </c>
      <c r="O619" s="10">
        <f t="shared" si="545"/>
        <v>288</v>
      </c>
      <c r="P619" s="10">
        <f t="shared" si="542"/>
        <v>0</v>
      </c>
      <c r="Q619" s="26"/>
      <c r="R619" s="27"/>
    </row>
    <row r="620" spans="1:19" ht="62.4" x14ac:dyDescent="0.3">
      <c r="A620" s="24" t="s">
        <v>383</v>
      </c>
      <c r="B620" s="24" t="s">
        <v>101</v>
      </c>
      <c r="C620" s="24" t="s">
        <v>103</v>
      </c>
      <c r="D620" s="24" t="s">
        <v>426</v>
      </c>
      <c r="E620" s="28"/>
      <c r="F620" s="25" t="s">
        <v>427</v>
      </c>
      <c r="G620" s="10">
        <f t="shared" si="536"/>
        <v>360</v>
      </c>
      <c r="H620" s="10">
        <f t="shared" si="537"/>
        <v>288</v>
      </c>
      <c r="I620" s="10">
        <f t="shared" si="538"/>
        <v>288</v>
      </c>
      <c r="J620" s="10">
        <f t="shared" si="539"/>
        <v>0</v>
      </c>
      <c r="K620" s="10">
        <f t="shared" si="540"/>
        <v>0</v>
      </c>
      <c r="L620" s="10">
        <f t="shared" si="541"/>
        <v>0</v>
      </c>
      <c r="M620" s="10">
        <f t="shared" si="543"/>
        <v>360</v>
      </c>
      <c r="N620" s="10">
        <f t="shared" si="544"/>
        <v>288</v>
      </c>
      <c r="O620" s="10">
        <f t="shared" si="545"/>
        <v>288</v>
      </c>
      <c r="P620" s="10">
        <f t="shared" si="542"/>
        <v>0</v>
      </c>
      <c r="Q620" s="26"/>
      <c r="R620" s="27"/>
    </row>
    <row r="621" spans="1:19" x14ac:dyDescent="0.3">
      <c r="A621" s="24" t="s">
        <v>383</v>
      </c>
      <c r="B621" s="24" t="s">
        <v>101</v>
      </c>
      <c r="C621" s="24" t="s">
        <v>103</v>
      </c>
      <c r="D621" s="24" t="s">
        <v>426</v>
      </c>
      <c r="E621" s="24" t="s">
        <v>34</v>
      </c>
      <c r="F621" s="25" t="s">
        <v>35</v>
      </c>
      <c r="G621" s="10">
        <v>360</v>
      </c>
      <c r="H621" s="10">
        <v>288</v>
      </c>
      <c r="I621" s="10">
        <v>288</v>
      </c>
      <c r="J621" s="10"/>
      <c r="K621" s="10"/>
      <c r="L621" s="10"/>
      <c r="M621" s="10">
        <f t="shared" si="543"/>
        <v>360</v>
      </c>
      <c r="N621" s="10">
        <f t="shared" si="544"/>
        <v>288</v>
      </c>
      <c r="O621" s="10">
        <f t="shared" si="545"/>
        <v>288</v>
      </c>
      <c r="P621" s="10"/>
      <c r="Q621" s="26"/>
      <c r="R621" s="27"/>
    </row>
    <row r="622" spans="1:19" s="12" customFormat="1" x14ac:dyDescent="0.3">
      <c r="A622" s="13" t="s">
        <v>383</v>
      </c>
      <c r="B622" s="13" t="s">
        <v>131</v>
      </c>
      <c r="C622" s="13"/>
      <c r="D622" s="13"/>
      <c r="E622" s="29"/>
      <c r="F622" s="14" t="s">
        <v>150</v>
      </c>
      <c r="G622" s="15">
        <f t="shared" si="536"/>
        <v>9133</v>
      </c>
      <c r="H622" s="15">
        <f t="shared" si="537"/>
        <v>5658.3</v>
      </c>
      <c r="I622" s="15">
        <f t="shared" si="538"/>
        <v>4675.8999999999996</v>
      </c>
      <c r="J622" s="15">
        <f t="shared" si="539"/>
        <v>3940.3</v>
      </c>
      <c r="K622" s="15">
        <f t="shared" si="540"/>
        <v>3940.3</v>
      </c>
      <c r="L622" s="15">
        <f t="shared" si="541"/>
        <v>3940.3</v>
      </c>
      <c r="M622" s="15">
        <f t="shared" si="543"/>
        <v>13073.3</v>
      </c>
      <c r="N622" s="15">
        <f t="shared" si="544"/>
        <v>9598.6</v>
      </c>
      <c r="O622" s="15">
        <f t="shared" si="545"/>
        <v>8616.2000000000007</v>
      </c>
      <c r="P622" s="15">
        <f t="shared" si="542"/>
        <v>0</v>
      </c>
      <c r="Q622" s="16"/>
      <c r="R622" s="17"/>
    </row>
    <row r="623" spans="1:19" s="18" customFormat="1" x14ac:dyDescent="0.3">
      <c r="A623" s="19" t="s">
        <v>383</v>
      </c>
      <c r="B623" s="19" t="s">
        <v>131</v>
      </c>
      <c r="C623" s="19" t="s">
        <v>125</v>
      </c>
      <c r="D623" s="19"/>
      <c r="E623" s="30"/>
      <c r="F623" s="20" t="s">
        <v>151</v>
      </c>
      <c r="G623" s="21">
        <f t="shared" ref="G623:L623" si="546">G624+G629+G640</f>
        <v>9133</v>
      </c>
      <c r="H623" s="21">
        <f t="shared" si="546"/>
        <v>5658.3</v>
      </c>
      <c r="I623" s="21">
        <f t="shared" si="546"/>
        <v>4675.8999999999996</v>
      </c>
      <c r="J623" s="21">
        <f t="shared" si="546"/>
        <v>3940.3</v>
      </c>
      <c r="K623" s="21">
        <f t="shared" si="546"/>
        <v>3940.3</v>
      </c>
      <c r="L623" s="21">
        <f t="shared" si="546"/>
        <v>3940.3</v>
      </c>
      <c r="M623" s="21">
        <f t="shared" si="543"/>
        <v>13073.3</v>
      </c>
      <c r="N623" s="21">
        <f t="shared" si="544"/>
        <v>9598.6</v>
      </c>
      <c r="O623" s="21">
        <f t="shared" si="545"/>
        <v>8616.2000000000007</v>
      </c>
      <c r="P623" s="21">
        <f>P624+P629+P640</f>
        <v>0</v>
      </c>
      <c r="Q623" s="22"/>
      <c r="R623" s="23"/>
    </row>
    <row r="624" spans="1:19" ht="31.2" x14ac:dyDescent="0.3">
      <c r="A624" s="24" t="s">
        <v>383</v>
      </c>
      <c r="B624" s="24" t="s">
        <v>131</v>
      </c>
      <c r="C624" s="24" t="s">
        <v>125</v>
      </c>
      <c r="D624" s="24" t="s">
        <v>412</v>
      </c>
      <c r="E624" s="28"/>
      <c r="F624" s="25" t="s">
        <v>413</v>
      </c>
      <c r="G624" s="10">
        <f t="shared" ref="G624:G627" si="547">G625</f>
        <v>123.6</v>
      </c>
      <c r="H624" s="10">
        <f t="shared" ref="H624:H627" si="548">H625</f>
        <v>118.3</v>
      </c>
      <c r="I624" s="10">
        <f t="shared" ref="I624:I627" si="549">I625</f>
        <v>115.9</v>
      </c>
      <c r="J624" s="10">
        <f t="shared" ref="J624:J627" si="550">J625</f>
        <v>0</v>
      </c>
      <c r="K624" s="10">
        <f t="shared" ref="K624:K627" si="551">K625</f>
        <v>0</v>
      </c>
      <c r="L624" s="10">
        <f t="shared" ref="L624:L627" si="552">L625</f>
        <v>0</v>
      </c>
      <c r="M624" s="10">
        <f t="shared" si="543"/>
        <v>123.6</v>
      </c>
      <c r="N624" s="10">
        <f t="shared" si="544"/>
        <v>118.3</v>
      </c>
      <c r="O624" s="10">
        <f t="shared" si="545"/>
        <v>115.9</v>
      </c>
      <c r="P624" s="10">
        <f t="shared" ref="P624:P627" si="553">P625</f>
        <v>0</v>
      </c>
      <c r="Q624" s="26"/>
      <c r="R624" s="27"/>
    </row>
    <row r="625" spans="1:19" hidden="1" x14ac:dyDescent="0.3">
      <c r="A625" s="24" t="s">
        <v>383</v>
      </c>
      <c r="B625" s="24" t="s">
        <v>131</v>
      </c>
      <c r="C625" s="24" t="s">
        <v>125</v>
      </c>
      <c r="D625" s="24" t="s">
        <v>414</v>
      </c>
      <c r="E625" s="28"/>
      <c r="F625" s="25" t="s">
        <v>27</v>
      </c>
      <c r="G625" s="10">
        <f t="shared" si="547"/>
        <v>123.6</v>
      </c>
      <c r="H625" s="10">
        <f t="shared" si="548"/>
        <v>118.3</v>
      </c>
      <c r="I625" s="10">
        <f t="shared" si="549"/>
        <v>115.9</v>
      </c>
      <c r="J625" s="10">
        <f t="shared" si="550"/>
        <v>0</v>
      </c>
      <c r="K625" s="10">
        <f t="shared" si="551"/>
        <v>0</v>
      </c>
      <c r="L625" s="10">
        <f t="shared" si="552"/>
        <v>0</v>
      </c>
      <c r="M625" s="10">
        <f t="shared" si="543"/>
        <v>123.6</v>
      </c>
      <c r="N625" s="10">
        <f t="shared" si="544"/>
        <v>118.3</v>
      </c>
      <c r="O625" s="10">
        <f t="shared" si="545"/>
        <v>115.9</v>
      </c>
      <c r="P625" s="10">
        <f t="shared" si="553"/>
        <v>0</v>
      </c>
      <c r="Q625" s="26">
        <v>0</v>
      </c>
      <c r="R625" s="27"/>
      <c r="S625" s="1" t="s">
        <v>386</v>
      </c>
    </row>
    <row r="626" spans="1:19" ht="31.2" x14ac:dyDescent="0.3">
      <c r="A626" s="24" t="s">
        <v>383</v>
      </c>
      <c r="B626" s="24" t="s">
        <v>131</v>
      </c>
      <c r="C626" s="24" t="s">
        <v>125</v>
      </c>
      <c r="D626" s="24" t="s">
        <v>428</v>
      </c>
      <c r="E626" s="28"/>
      <c r="F626" s="25" t="s">
        <v>429</v>
      </c>
      <c r="G626" s="10">
        <f t="shared" si="547"/>
        <v>123.6</v>
      </c>
      <c r="H626" s="10">
        <f t="shared" si="548"/>
        <v>118.3</v>
      </c>
      <c r="I626" s="10">
        <f t="shared" si="549"/>
        <v>115.9</v>
      </c>
      <c r="J626" s="10">
        <f t="shared" si="550"/>
        <v>0</v>
      </c>
      <c r="K626" s="10">
        <f t="shared" si="551"/>
        <v>0</v>
      </c>
      <c r="L626" s="10">
        <f t="shared" si="552"/>
        <v>0</v>
      </c>
      <c r="M626" s="10">
        <f t="shared" si="543"/>
        <v>123.6</v>
      </c>
      <c r="N626" s="10">
        <f t="shared" si="544"/>
        <v>118.3</v>
      </c>
      <c r="O626" s="10">
        <f t="shared" si="545"/>
        <v>115.9</v>
      </c>
      <c r="P626" s="10">
        <f t="shared" si="553"/>
        <v>0</v>
      </c>
      <c r="Q626" s="26"/>
      <c r="R626" s="27"/>
    </row>
    <row r="627" spans="1:19" ht="31.2" x14ac:dyDescent="0.3">
      <c r="A627" s="24" t="s">
        <v>383</v>
      </c>
      <c r="B627" s="24" t="s">
        <v>131</v>
      </c>
      <c r="C627" s="24" t="s">
        <v>125</v>
      </c>
      <c r="D627" s="24" t="s">
        <v>430</v>
      </c>
      <c r="E627" s="28"/>
      <c r="F627" s="25" t="s">
        <v>431</v>
      </c>
      <c r="G627" s="10">
        <f t="shared" si="547"/>
        <v>123.6</v>
      </c>
      <c r="H627" s="10">
        <f t="shared" si="548"/>
        <v>118.3</v>
      </c>
      <c r="I627" s="10">
        <f t="shared" si="549"/>
        <v>115.9</v>
      </c>
      <c r="J627" s="10">
        <f t="shared" si="550"/>
        <v>0</v>
      </c>
      <c r="K627" s="10">
        <f t="shared" si="551"/>
        <v>0</v>
      </c>
      <c r="L627" s="10">
        <f t="shared" si="552"/>
        <v>0</v>
      </c>
      <c r="M627" s="10">
        <f t="shared" si="543"/>
        <v>123.6</v>
      </c>
      <c r="N627" s="10">
        <f t="shared" si="544"/>
        <v>118.3</v>
      </c>
      <c r="O627" s="10">
        <f t="shared" si="545"/>
        <v>115.9</v>
      </c>
      <c r="P627" s="10">
        <f t="shared" si="553"/>
        <v>0</v>
      </c>
      <c r="Q627" s="26"/>
      <c r="R627" s="27"/>
    </row>
    <row r="628" spans="1:19" ht="31.2" x14ac:dyDescent="0.3">
      <c r="A628" s="24" t="s">
        <v>383</v>
      </c>
      <c r="B628" s="24" t="s">
        <v>131</v>
      </c>
      <c r="C628" s="24" t="s">
        <v>125</v>
      </c>
      <c r="D628" s="24" t="s">
        <v>430</v>
      </c>
      <c r="E628" s="24" t="s">
        <v>32</v>
      </c>
      <c r="F628" s="25" t="s">
        <v>33</v>
      </c>
      <c r="G628" s="10">
        <v>123.6</v>
      </c>
      <c r="H628" s="10">
        <v>118.3</v>
      </c>
      <c r="I628" s="10">
        <v>115.9</v>
      </c>
      <c r="J628" s="10"/>
      <c r="K628" s="10"/>
      <c r="L628" s="10"/>
      <c r="M628" s="10">
        <f t="shared" si="543"/>
        <v>123.6</v>
      </c>
      <c r="N628" s="10">
        <f t="shared" si="544"/>
        <v>118.3</v>
      </c>
      <c r="O628" s="10">
        <f t="shared" si="545"/>
        <v>115.9</v>
      </c>
      <c r="P628" s="10"/>
      <c r="Q628" s="26"/>
      <c r="R628" s="27"/>
    </row>
    <row r="629" spans="1:19" ht="31.2" x14ac:dyDescent="0.3">
      <c r="A629" s="24" t="s">
        <v>383</v>
      </c>
      <c r="B629" s="24" t="s">
        <v>131</v>
      </c>
      <c r="C629" s="24" t="s">
        <v>125</v>
      </c>
      <c r="D629" s="24" t="s">
        <v>419</v>
      </c>
      <c r="E629" s="28"/>
      <c r="F629" s="25" t="s">
        <v>420</v>
      </c>
      <c r="G629" s="10">
        <f t="shared" ref="G629:L629" si="554">G630+G634</f>
        <v>8754.5</v>
      </c>
      <c r="H629" s="10">
        <f t="shared" si="554"/>
        <v>5285.1</v>
      </c>
      <c r="I629" s="10">
        <f t="shared" si="554"/>
        <v>4305.1000000000004</v>
      </c>
      <c r="J629" s="10">
        <f t="shared" si="554"/>
        <v>3940.3</v>
      </c>
      <c r="K629" s="10">
        <f t="shared" si="554"/>
        <v>3940.3</v>
      </c>
      <c r="L629" s="10">
        <f t="shared" si="554"/>
        <v>3940.3</v>
      </c>
      <c r="M629" s="10">
        <f t="shared" si="543"/>
        <v>12694.8</v>
      </c>
      <c r="N629" s="10">
        <f t="shared" si="544"/>
        <v>9225.4000000000015</v>
      </c>
      <c r="O629" s="10">
        <f t="shared" si="545"/>
        <v>8245.4000000000015</v>
      </c>
      <c r="P629" s="10">
        <f>P630+P634</f>
        <v>0</v>
      </c>
      <c r="Q629" s="26"/>
      <c r="R629" s="27"/>
    </row>
    <row r="630" spans="1:19" x14ac:dyDescent="0.3">
      <c r="A630" s="24" t="s">
        <v>383</v>
      </c>
      <c r="B630" s="24" t="s">
        <v>131</v>
      </c>
      <c r="C630" s="24" t="s">
        <v>125</v>
      </c>
      <c r="D630" s="24" t="s">
        <v>421</v>
      </c>
      <c r="E630" s="28"/>
      <c r="F630" s="25" t="s">
        <v>60</v>
      </c>
      <c r="G630" s="10">
        <f t="shared" ref="G630:G634" si="555">G631</f>
        <v>2626.9</v>
      </c>
      <c r="H630" s="10">
        <f t="shared" ref="H630:H634" si="556">H631</f>
        <v>2626.9</v>
      </c>
      <c r="I630" s="10">
        <f t="shared" ref="I630:I634" si="557">I631</f>
        <v>2626.9</v>
      </c>
      <c r="J630" s="10">
        <f t="shared" ref="J630:J634" si="558">J631</f>
        <v>3940.3</v>
      </c>
      <c r="K630" s="10">
        <f t="shared" ref="K630:K634" si="559">K631</f>
        <v>3940.3</v>
      </c>
      <c r="L630" s="10">
        <f t="shared" ref="L630:L634" si="560">L631</f>
        <v>3940.3</v>
      </c>
      <c r="M630" s="10">
        <f t="shared" si="543"/>
        <v>6567.2000000000007</v>
      </c>
      <c r="N630" s="10">
        <f t="shared" si="544"/>
        <v>6567.2000000000007</v>
      </c>
      <c r="O630" s="10">
        <f t="shared" si="545"/>
        <v>6567.2000000000007</v>
      </c>
      <c r="P630" s="10">
        <f t="shared" ref="P630:P634" si="561">P631</f>
        <v>0</v>
      </c>
      <c r="Q630" s="26"/>
      <c r="R630" s="27"/>
    </row>
    <row r="631" spans="1:19" ht="31.2" x14ac:dyDescent="0.3">
      <c r="A631" s="24" t="s">
        <v>383</v>
      </c>
      <c r="B631" s="24" t="s">
        <v>131</v>
      </c>
      <c r="C631" s="24" t="s">
        <v>125</v>
      </c>
      <c r="D631" s="24" t="s">
        <v>422</v>
      </c>
      <c r="E631" s="28"/>
      <c r="F631" s="25" t="s">
        <v>423</v>
      </c>
      <c r="G631" s="10">
        <f t="shared" si="555"/>
        <v>2626.9</v>
      </c>
      <c r="H631" s="10">
        <f t="shared" si="556"/>
        <v>2626.9</v>
      </c>
      <c r="I631" s="10">
        <f t="shared" si="557"/>
        <v>2626.9</v>
      </c>
      <c r="J631" s="10">
        <f t="shared" si="558"/>
        <v>3940.3</v>
      </c>
      <c r="K631" s="10">
        <f t="shared" si="559"/>
        <v>3940.3</v>
      </c>
      <c r="L631" s="10">
        <f t="shared" si="560"/>
        <v>3940.3</v>
      </c>
      <c r="M631" s="10">
        <f t="shared" si="543"/>
        <v>6567.2000000000007</v>
      </c>
      <c r="N631" s="10">
        <f t="shared" si="544"/>
        <v>6567.2000000000007</v>
      </c>
      <c r="O631" s="10">
        <f t="shared" si="545"/>
        <v>6567.2000000000007</v>
      </c>
      <c r="P631" s="10">
        <f t="shared" si="561"/>
        <v>0</v>
      </c>
      <c r="Q631" s="26"/>
      <c r="R631" s="27"/>
    </row>
    <row r="632" spans="1:19" ht="31.2" x14ac:dyDescent="0.3">
      <c r="A632" s="24" t="s">
        <v>383</v>
      </c>
      <c r="B632" s="24" t="s">
        <v>131</v>
      </c>
      <c r="C632" s="24" t="s">
        <v>125</v>
      </c>
      <c r="D632" s="24" t="s">
        <v>432</v>
      </c>
      <c r="E632" s="28"/>
      <c r="F632" s="25" t="s">
        <v>433</v>
      </c>
      <c r="G632" s="10">
        <f t="shared" si="555"/>
        <v>2626.9</v>
      </c>
      <c r="H632" s="10">
        <f t="shared" si="556"/>
        <v>2626.9</v>
      </c>
      <c r="I632" s="10">
        <f t="shared" si="557"/>
        <v>2626.9</v>
      </c>
      <c r="J632" s="10">
        <f t="shared" si="558"/>
        <v>3940.3</v>
      </c>
      <c r="K632" s="10">
        <f t="shared" si="559"/>
        <v>3940.3</v>
      </c>
      <c r="L632" s="10">
        <f t="shared" si="560"/>
        <v>3940.3</v>
      </c>
      <c r="M632" s="10">
        <f t="shared" si="543"/>
        <v>6567.2000000000007</v>
      </c>
      <c r="N632" s="10">
        <f t="shared" si="544"/>
        <v>6567.2000000000007</v>
      </c>
      <c r="O632" s="10">
        <f t="shared" si="545"/>
        <v>6567.2000000000007</v>
      </c>
      <c r="P632" s="10">
        <f t="shared" si="561"/>
        <v>0</v>
      </c>
      <c r="Q632" s="26"/>
      <c r="R632" s="27"/>
    </row>
    <row r="633" spans="1:19" x14ac:dyDescent="0.3">
      <c r="A633" s="24" t="s">
        <v>383</v>
      </c>
      <c r="B633" s="24" t="s">
        <v>131</v>
      </c>
      <c r="C633" s="24" t="s">
        <v>125</v>
      </c>
      <c r="D633" s="24" t="s">
        <v>432</v>
      </c>
      <c r="E633" s="24" t="s">
        <v>34</v>
      </c>
      <c r="F633" s="25" t="s">
        <v>35</v>
      </c>
      <c r="G633" s="10">
        <v>2626.9</v>
      </c>
      <c r="H633" s="10">
        <v>2626.9</v>
      </c>
      <c r="I633" s="10">
        <v>2626.9</v>
      </c>
      <c r="J633" s="10">
        <v>3940.3</v>
      </c>
      <c r="K633" s="10">
        <v>3940.3</v>
      </c>
      <c r="L633" s="10">
        <v>3940.3</v>
      </c>
      <c r="M633" s="10">
        <f t="shared" si="543"/>
        <v>6567.2000000000007</v>
      </c>
      <c r="N633" s="10">
        <f t="shared" si="544"/>
        <v>6567.2000000000007</v>
      </c>
      <c r="O633" s="10">
        <f t="shared" si="545"/>
        <v>6567.2000000000007</v>
      </c>
      <c r="P633" s="10"/>
      <c r="Q633" s="26"/>
      <c r="R633" s="27">
        <v>44</v>
      </c>
    </row>
    <row r="634" spans="1:19" hidden="1" x14ac:dyDescent="0.3">
      <c r="A634" s="24" t="s">
        <v>383</v>
      </c>
      <c r="B634" s="24" t="s">
        <v>131</v>
      </c>
      <c r="C634" s="24" t="s">
        <v>125</v>
      </c>
      <c r="D634" s="24" t="s">
        <v>434</v>
      </c>
      <c r="E634" s="28"/>
      <c r="F634" s="25" t="s">
        <v>27</v>
      </c>
      <c r="G634" s="10">
        <f t="shared" si="555"/>
        <v>6127.6</v>
      </c>
      <c r="H634" s="10">
        <f t="shared" si="556"/>
        <v>2658.2</v>
      </c>
      <c r="I634" s="10">
        <f t="shared" si="557"/>
        <v>1678.2</v>
      </c>
      <c r="J634" s="10">
        <f t="shared" si="558"/>
        <v>0</v>
      </c>
      <c r="K634" s="10">
        <f t="shared" si="559"/>
        <v>0</v>
      </c>
      <c r="L634" s="10">
        <f t="shared" si="560"/>
        <v>0</v>
      </c>
      <c r="M634" s="10">
        <f t="shared" si="543"/>
        <v>6127.6</v>
      </c>
      <c r="N634" s="10">
        <f t="shared" si="544"/>
        <v>2658.2</v>
      </c>
      <c r="O634" s="10">
        <f t="shared" si="545"/>
        <v>1678.2</v>
      </c>
      <c r="P634" s="10">
        <f t="shared" si="561"/>
        <v>0</v>
      </c>
      <c r="Q634" s="26">
        <v>0</v>
      </c>
      <c r="R634" s="27"/>
      <c r="S634" s="1" t="s">
        <v>386</v>
      </c>
    </row>
    <row r="635" spans="1:19" ht="46.8" x14ac:dyDescent="0.3">
      <c r="A635" s="24" t="s">
        <v>383</v>
      </c>
      <c r="B635" s="24" t="s">
        <v>131</v>
      </c>
      <c r="C635" s="24" t="s">
        <v>125</v>
      </c>
      <c r="D635" s="24" t="s">
        <v>435</v>
      </c>
      <c r="E635" s="28"/>
      <c r="F635" s="25" t="s">
        <v>436</v>
      </c>
      <c r="G635" s="10">
        <f t="shared" ref="G635:L635" si="562">G636+G638</f>
        <v>6127.6</v>
      </c>
      <c r="H635" s="10">
        <f t="shared" si="562"/>
        <v>2658.2</v>
      </c>
      <c r="I635" s="10">
        <f t="shared" si="562"/>
        <v>1678.2</v>
      </c>
      <c r="J635" s="10">
        <f t="shared" si="562"/>
        <v>0</v>
      </c>
      <c r="K635" s="10">
        <f t="shared" si="562"/>
        <v>0</v>
      </c>
      <c r="L635" s="10">
        <f t="shared" si="562"/>
        <v>0</v>
      </c>
      <c r="M635" s="10">
        <f t="shared" si="543"/>
        <v>6127.6</v>
      </c>
      <c r="N635" s="10">
        <f t="shared" si="544"/>
        <v>2658.2</v>
      </c>
      <c r="O635" s="10">
        <f t="shared" si="545"/>
        <v>1678.2</v>
      </c>
      <c r="P635" s="10">
        <f>P636+P638</f>
        <v>0</v>
      </c>
      <c r="Q635" s="26"/>
      <c r="R635" s="27"/>
    </row>
    <row r="636" spans="1:19" ht="31.2" x14ac:dyDescent="0.3">
      <c r="A636" s="24" t="s">
        <v>383</v>
      </c>
      <c r="B636" s="24" t="s">
        <v>131</v>
      </c>
      <c r="C636" s="24" t="s">
        <v>125</v>
      </c>
      <c r="D636" s="24" t="s">
        <v>437</v>
      </c>
      <c r="E636" s="28"/>
      <c r="F636" s="25" t="s">
        <v>438</v>
      </c>
      <c r="G636" s="10">
        <f t="shared" ref="G636:L636" si="563">G637</f>
        <v>5127.6000000000004</v>
      </c>
      <c r="H636" s="10">
        <f t="shared" si="563"/>
        <v>1678.2</v>
      </c>
      <c r="I636" s="10">
        <f t="shared" si="563"/>
        <v>1678.2</v>
      </c>
      <c r="J636" s="10">
        <f t="shared" si="563"/>
        <v>0</v>
      </c>
      <c r="K636" s="10">
        <f t="shared" si="563"/>
        <v>0</v>
      </c>
      <c r="L636" s="10">
        <f t="shared" si="563"/>
        <v>0</v>
      </c>
      <c r="M636" s="10">
        <f t="shared" si="543"/>
        <v>5127.6000000000004</v>
      </c>
      <c r="N636" s="10">
        <f t="shared" si="544"/>
        <v>1678.2</v>
      </c>
      <c r="O636" s="10">
        <f t="shared" si="545"/>
        <v>1678.2</v>
      </c>
      <c r="P636" s="10">
        <f>P637</f>
        <v>0</v>
      </c>
      <c r="Q636" s="26"/>
      <c r="R636" s="27"/>
    </row>
    <row r="637" spans="1:19" ht="31.2" x14ac:dyDescent="0.3">
      <c r="A637" s="24" t="s">
        <v>383</v>
      </c>
      <c r="B637" s="24" t="s">
        <v>131</v>
      </c>
      <c r="C637" s="24" t="s">
        <v>125</v>
      </c>
      <c r="D637" s="24" t="s">
        <v>437</v>
      </c>
      <c r="E637" s="24" t="s">
        <v>32</v>
      </c>
      <c r="F637" s="25" t="s">
        <v>33</v>
      </c>
      <c r="G637" s="10">
        <v>5127.6000000000004</v>
      </c>
      <c r="H637" s="10">
        <v>1678.2</v>
      </c>
      <c r="I637" s="10">
        <v>1678.2</v>
      </c>
      <c r="J637" s="10"/>
      <c r="K637" s="10"/>
      <c r="L637" s="10"/>
      <c r="M637" s="10">
        <f t="shared" si="543"/>
        <v>5127.6000000000004</v>
      </c>
      <c r="N637" s="10">
        <f t="shared" si="544"/>
        <v>1678.2</v>
      </c>
      <c r="O637" s="10">
        <f t="shared" si="545"/>
        <v>1678.2</v>
      </c>
      <c r="P637" s="10"/>
      <c r="Q637" s="26"/>
      <c r="R637" s="27"/>
    </row>
    <row r="638" spans="1:19" ht="31.2" x14ac:dyDescent="0.3">
      <c r="A638" s="24" t="s">
        <v>383</v>
      </c>
      <c r="B638" s="24" t="s">
        <v>131</v>
      </c>
      <c r="C638" s="24" t="s">
        <v>125</v>
      </c>
      <c r="D638" s="24" t="s">
        <v>439</v>
      </c>
      <c r="E638" s="28"/>
      <c r="F638" s="25" t="s">
        <v>440</v>
      </c>
      <c r="G638" s="10">
        <f t="shared" ref="G638:L638" si="564">G639</f>
        <v>1000</v>
      </c>
      <c r="H638" s="10">
        <f t="shared" si="564"/>
        <v>980</v>
      </c>
      <c r="I638" s="10">
        <f t="shared" si="564"/>
        <v>0</v>
      </c>
      <c r="J638" s="10">
        <f t="shared" si="564"/>
        <v>0</v>
      </c>
      <c r="K638" s="10">
        <f t="shared" si="564"/>
        <v>0</v>
      </c>
      <c r="L638" s="10">
        <f t="shared" si="564"/>
        <v>0</v>
      </c>
      <c r="M638" s="10">
        <f t="shared" si="543"/>
        <v>1000</v>
      </c>
      <c r="N638" s="10">
        <f t="shared" si="544"/>
        <v>980</v>
      </c>
      <c r="O638" s="10">
        <f t="shared" si="545"/>
        <v>0</v>
      </c>
      <c r="P638" s="10">
        <f>P639</f>
        <v>0</v>
      </c>
      <c r="Q638" s="26"/>
      <c r="R638" s="27"/>
    </row>
    <row r="639" spans="1:19" x14ac:dyDescent="0.3">
      <c r="A639" s="24" t="s">
        <v>383</v>
      </c>
      <c r="B639" s="24" t="s">
        <v>131</v>
      </c>
      <c r="C639" s="24" t="s">
        <v>125</v>
      </c>
      <c r="D639" s="24" t="s">
        <v>439</v>
      </c>
      <c r="E639" s="24" t="s">
        <v>34</v>
      </c>
      <c r="F639" s="25" t="s">
        <v>35</v>
      </c>
      <c r="G639" s="10">
        <v>1000</v>
      </c>
      <c r="H639" s="10">
        <v>980</v>
      </c>
      <c r="I639" s="10">
        <v>0</v>
      </c>
      <c r="J639" s="10"/>
      <c r="K639" s="10"/>
      <c r="L639" s="10"/>
      <c r="M639" s="10">
        <f t="shared" si="543"/>
        <v>1000</v>
      </c>
      <c r="N639" s="10">
        <f t="shared" si="544"/>
        <v>980</v>
      </c>
      <c r="O639" s="10">
        <f t="shared" si="545"/>
        <v>0</v>
      </c>
      <c r="P639" s="10"/>
      <c r="Q639" s="26"/>
      <c r="R639" s="27"/>
    </row>
    <row r="640" spans="1:19" ht="31.2" x14ac:dyDescent="0.3">
      <c r="A640" s="24" t="s">
        <v>383</v>
      </c>
      <c r="B640" s="24" t="s">
        <v>131</v>
      </c>
      <c r="C640" s="24" t="s">
        <v>125</v>
      </c>
      <c r="D640" s="24" t="s">
        <v>133</v>
      </c>
      <c r="E640" s="28"/>
      <c r="F640" s="25" t="s">
        <v>134</v>
      </c>
      <c r="G640" s="10">
        <f t="shared" ref="G640:G643" si="565">G641</f>
        <v>254.9</v>
      </c>
      <c r="H640" s="10">
        <f t="shared" ref="H640:H643" si="566">H641</f>
        <v>254.9</v>
      </c>
      <c r="I640" s="10">
        <f t="shared" ref="I640:I643" si="567">I641</f>
        <v>254.9</v>
      </c>
      <c r="J640" s="10">
        <f t="shared" ref="J640:J652" si="568">J641</f>
        <v>0</v>
      </c>
      <c r="K640" s="10">
        <f t="shared" ref="K640:K652" si="569">K641</f>
        <v>0</v>
      </c>
      <c r="L640" s="10">
        <f t="shared" ref="L640:L652" si="570">L641</f>
        <v>0</v>
      </c>
      <c r="M640" s="10">
        <f t="shared" si="543"/>
        <v>254.9</v>
      </c>
      <c r="N640" s="10">
        <f t="shared" si="544"/>
        <v>254.9</v>
      </c>
      <c r="O640" s="10">
        <f t="shared" si="545"/>
        <v>254.9</v>
      </c>
      <c r="P640" s="10">
        <f t="shared" ref="P640:P652" si="571">P641</f>
        <v>0</v>
      </c>
      <c r="Q640" s="26"/>
      <c r="R640" s="27"/>
    </row>
    <row r="641" spans="1:19" hidden="1" x14ac:dyDescent="0.3">
      <c r="A641" s="24" t="s">
        <v>383</v>
      </c>
      <c r="B641" s="24" t="s">
        <v>131</v>
      </c>
      <c r="C641" s="24" t="s">
        <v>125</v>
      </c>
      <c r="D641" s="24" t="s">
        <v>135</v>
      </c>
      <c r="E641" s="28"/>
      <c r="F641" s="25" t="s">
        <v>27</v>
      </c>
      <c r="G641" s="10">
        <f t="shared" si="565"/>
        <v>254.9</v>
      </c>
      <c r="H641" s="10">
        <f t="shared" si="566"/>
        <v>254.9</v>
      </c>
      <c r="I641" s="10">
        <f t="shared" si="567"/>
        <v>254.9</v>
      </c>
      <c r="J641" s="10">
        <f t="shared" si="568"/>
        <v>0</v>
      </c>
      <c r="K641" s="10">
        <f t="shared" si="569"/>
        <v>0</v>
      </c>
      <c r="L641" s="10">
        <f t="shared" si="570"/>
        <v>0</v>
      </c>
      <c r="M641" s="10">
        <f t="shared" si="543"/>
        <v>254.9</v>
      </c>
      <c r="N641" s="10">
        <f t="shared" si="544"/>
        <v>254.9</v>
      </c>
      <c r="O641" s="10">
        <f t="shared" si="545"/>
        <v>254.9</v>
      </c>
      <c r="P641" s="10">
        <f t="shared" si="571"/>
        <v>0</v>
      </c>
      <c r="Q641" s="26">
        <v>0</v>
      </c>
      <c r="R641" s="27"/>
      <c r="S641" s="1" t="s">
        <v>386</v>
      </c>
    </row>
    <row r="642" spans="1:19" ht="31.2" x14ac:dyDescent="0.3">
      <c r="A642" s="24" t="s">
        <v>383</v>
      </c>
      <c r="B642" s="24" t="s">
        <v>131</v>
      </c>
      <c r="C642" s="24" t="s">
        <v>125</v>
      </c>
      <c r="D642" s="24" t="s">
        <v>136</v>
      </c>
      <c r="E642" s="28"/>
      <c r="F642" s="25" t="s">
        <v>137</v>
      </c>
      <c r="G642" s="10">
        <f t="shared" si="565"/>
        <v>254.9</v>
      </c>
      <c r="H642" s="10">
        <f t="shared" si="566"/>
        <v>254.9</v>
      </c>
      <c r="I642" s="10">
        <f t="shared" si="567"/>
        <v>254.9</v>
      </c>
      <c r="J642" s="10">
        <f t="shared" si="568"/>
        <v>0</v>
      </c>
      <c r="K642" s="10">
        <f t="shared" si="569"/>
        <v>0</v>
      </c>
      <c r="L642" s="10">
        <f t="shared" si="570"/>
        <v>0</v>
      </c>
      <c r="M642" s="10">
        <f t="shared" si="543"/>
        <v>254.9</v>
      </c>
      <c r="N642" s="10">
        <f t="shared" si="544"/>
        <v>254.9</v>
      </c>
      <c r="O642" s="10">
        <f t="shared" si="545"/>
        <v>254.9</v>
      </c>
      <c r="P642" s="10">
        <f t="shared" si="571"/>
        <v>0</v>
      </c>
      <c r="Q642" s="26"/>
      <c r="R642" s="27"/>
    </row>
    <row r="643" spans="1:19" ht="31.2" x14ac:dyDescent="0.3">
      <c r="A643" s="24" t="s">
        <v>383</v>
      </c>
      <c r="B643" s="24" t="s">
        <v>131</v>
      </c>
      <c r="C643" s="24" t="s">
        <v>125</v>
      </c>
      <c r="D643" s="24" t="s">
        <v>168</v>
      </c>
      <c r="E643" s="28"/>
      <c r="F643" s="25" t="s">
        <v>169</v>
      </c>
      <c r="G643" s="10">
        <f t="shared" si="565"/>
        <v>254.9</v>
      </c>
      <c r="H643" s="10">
        <f t="shared" si="566"/>
        <v>254.9</v>
      </c>
      <c r="I643" s="10">
        <f t="shared" si="567"/>
        <v>254.9</v>
      </c>
      <c r="J643" s="10">
        <f t="shared" si="568"/>
        <v>0</v>
      </c>
      <c r="K643" s="10">
        <f t="shared" si="569"/>
        <v>0</v>
      </c>
      <c r="L643" s="10">
        <f t="shared" si="570"/>
        <v>0</v>
      </c>
      <c r="M643" s="10">
        <f t="shared" si="543"/>
        <v>254.9</v>
      </c>
      <c r="N643" s="10">
        <f t="shared" si="544"/>
        <v>254.9</v>
      </c>
      <c r="O643" s="10">
        <f t="shared" si="545"/>
        <v>254.9</v>
      </c>
      <c r="P643" s="10">
        <f t="shared" si="571"/>
        <v>0</v>
      </c>
      <c r="Q643" s="26"/>
      <c r="R643" s="27"/>
    </row>
    <row r="644" spans="1:19" ht="31.2" x14ac:dyDescent="0.3">
      <c r="A644" s="24" t="s">
        <v>383</v>
      </c>
      <c r="B644" s="24" t="s">
        <v>131</v>
      </c>
      <c r="C644" s="24" t="s">
        <v>125</v>
      </c>
      <c r="D644" s="24" t="s">
        <v>168</v>
      </c>
      <c r="E644" s="24" t="s">
        <v>32</v>
      </c>
      <c r="F644" s="25" t="s">
        <v>33</v>
      </c>
      <c r="G644" s="10">
        <v>254.9</v>
      </c>
      <c r="H644" s="10">
        <v>254.9</v>
      </c>
      <c r="I644" s="10">
        <v>254.9</v>
      </c>
      <c r="J644" s="10"/>
      <c r="K644" s="10"/>
      <c r="L644" s="10"/>
      <c r="M644" s="10">
        <f t="shared" si="543"/>
        <v>254.9</v>
      </c>
      <c r="N644" s="10">
        <f t="shared" si="544"/>
        <v>254.9</v>
      </c>
      <c r="O644" s="10">
        <f t="shared" si="545"/>
        <v>254.9</v>
      </c>
      <c r="P644" s="10"/>
      <c r="Q644" s="26"/>
      <c r="R644" s="27"/>
    </row>
    <row r="645" spans="1:19" s="12" customFormat="1" x14ac:dyDescent="0.3">
      <c r="A645" s="13" t="s">
        <v>383</v>
      </c>
      <c r="B645" s="13" t="s">
        <v>69</v>
      </c>
      <c r="C645" s="13"/>
      <c r="D645" s="13"/>
      <c r="E645" s="29"/>
      <c r="F645" s="14" t="s">
        <v>172</v>
      </c>
      <c r="G645" s="15">
        <f t="shared" si="536"/>
        <v>39.299999999999997</v>
      </c>
      <c r="H645" s="15">
        <f t="shared" si="537"/>
        <v>39.299999999999997</v>
      </c>
      <c r="I645" s="15">
        <f t="shared" si="538"/>
        <v>39.299999999999997</v>
      </c>
      <c r="J645" s="15">
        <f t="shared" si="568"/>
        <v>0</v>
      </c>
      <c r="K645" s="15">
        <f t="shared" si="569"/>
        <v>0</v>
      </c>
      <c r="L645" s="15">
        <f t="shared" si="570"/>
        <v>0</v>
      </c>
      <c r="M645" s="15">
        <f t="shared" si="543"/>
        <v>39.299999999999997</v>
      </c>
      <c r="N645" s="15">
        <f t="shared" si="544"/>
        <v>39.299999999999997</v>
      </c>
      <c r="O645" s="15">
        <f t="shared" si="545"/>
        <v>39.299999999999997</v>
      </c>
      <c r="P645" s="15">
        <f t="shared" si="571"/>
        <v>0</v>
      </c>
      <c r="Q645" s="16"/>
      <c r="R645" s="17"/>
    </row>
    <row r="646" spans="1:19" s="18" customFormat="1" ht="31.2" x14ac:dyDescent="0.3">
      <c r="A646" s="19" t="s">
        <v>383</v>
      </c>
      <c r="B646" s="19" t="s">
        <v>69</v>
      </c>
      <c r="C646" s="19" t="s">
        <v>125</v>
      </c>
      <c r="D646" s="19"/>
      <c r="E646" s="30"/>
      <c r="F646" s="20" t="s">
        <v>173</v>
      </c>
      <c r="G646" s="21">
        <f t="shared" si="536"/>
        <v>39.299999999999997</v>
      </c>
      <c r="H646" s="21">
        <f t="shared" si="537"/>
        <v>39.299999999999997</v>
      </c>
      <c r="I646" s="21">
        <f t="shared" si="538"/>
        <v>39.299999999999997</v>
      </c>
      <c r="J646" s="21">
        <f t="shared" si="568"/>
        <v>0</v>
      </c>
      <c r="K646" s="21">
        <f t="shared" si="569"/>
        <v>0</v>
      </c>
      <c r="L646" s="21">
        <f t="shared" si="570"/>
        <v>0</v>
      </c>
      <c r="M646" s="21">
        <f t="shared" si="543"/>
        <v>39.299999999999997</v>
      </c>
      <c r="N646" s="21">
        <f t="shared" si="544"/>
        <v>39.299999999999997</v>
      </c>
      <c r="O646" s="21">
        <f t="shared" si="545"/>
        <v>39.299999999999997</v>
      </c>
      <c r="P646" s="21">
        <f t="shared" si="571"/>
        <v>0</v>
      </c>
      <c r="Q646" s="22"/>
      <c r="R646" s="23"/>
    </row>
    <row r="647" spans="1:19" ht="31.2" x14ac:dyDescent="0.3">
      <c r="A647" s="24" t="s">
        <v>383</v>
      </c>
      <c r="B647" s="24" t="s">
        <v>69</v>
      </c>
      <c r="C647" s="24" t="s">
        <v>125</v>
      </c>
      <c r="D647" s="24" t="s">
        <v>133</v>
      </c>
      <c r="E647" s="28"/>
      <c r="F647" s="25" t="s">
        <v>134</v>
      </c>
      <c r="G647" s="10">
        <f t="shared" si="536"/>
        <v>39.299999999999997</v>
      </c>
      <c r="H647" s="10">
        <f t="shared" si="537"/>
        <v>39.299999999999997</v>
      </c>
      <c r="I647" s="10">
        <f t="shared" si="538"/>
        <v>39.299999999999997</v>
      </c>
      <c r="J647" s="10">
        <f t="shared" si="568"/>
        <v>0</v>
      </c>
      <c r="K647" s="10">
        <f t="shared" si="569"/>
        <v>0</v>
      </c>
      <c r="L647" s="10">
        <f t="shared" si="570"/>
        <v>0</v>
      </c>
      <c r="M647" s="10">
        <f t="shared" si="543"/>
        <v>39.299999999999997</v>
      </c>
      <c r="N647" s="10">
        <f t="shared" si="544"/>
        <v>39.299999999999997</v>
      </c>
      <c r="O647" s="10">
        <f t="shared" si="545"/>
        <v>39.299999999999997</v>
      </c>
      <c r="P647" s="10">
        <f t="shared" si="571"/>
        <v>0</v>
      </c>
      <c r="Q647" s="26"/>
      <c r="R647" s="27"/>
    </row>
    <row r="648" spans="1:19" hidden="1" x14ac:dyDescent="0.3">
      <c r="A648" s="24" t="s">
        <v>383</v>
      </c>
      <c r="B648" s="24" t="s">
        <v>69</v>
      </c>
      <c r="C648" s="24" t="s">
        <v>125</v>
      </c>
      <c r="D648" s="24" t="s">
        <v>135</v>
      </c>
      <c r="E648" s="28"/>
      <c r="F648" s="25" t="s">
        <v>27</v>
      </c>
      <c r="G648" s="10">
        <f t="shared" si="536"/>
        <v>39.299999999999997</v>
      </c>
      <c r="H648" s="10">
        <f t="shared" si="537"/>
        <v>39.299999999999997</v>
      </c>
      <c r="I648" s="10">
        <f t="shared" si="538"/>
        <v>39.299999999999997</v>
      </c>
      <c r="J648" s="10">
        <f t="shared" si="568"/>
        <v>0</v>
      </c>
      <c r="K648" s="10">
        <f t="shared" si="569"/>
        <v>0</v>
      </c>
      <c r="L648" s="10">
        <f t="shared" si="570"/>
        <v>0</v>
      </c>
      <c r="M648" s="10">
        <f t="shared" si="543"/>
        <v>39.299999999999997</v>
      </c>
      <c r="N648" s="10">
        <f t="shared" si="544"/>
        <v>39.299999999999997</v>
      </c>
      <c r="O648" s="10">
        <f t="shared" si="545"/>
        <v>39.299999999999997</v>
      </c>
      <c r="P648" s="10">
        <f t="shared" si="571"/>
        <v>0</v>
      </c>
      <c r="Q648" s="26">
        <v>0</v>
      </c>
      <c r="R648" s="27"/>
      <c r="S648" s="1" t="s">
        <v>386</v>
      </c>
    </row>
    <row r="649" spans="1:19" ht="46.8" x14ac:dyDescent="0.3">
      <c r="A649" s="24" t="s">
        <v>383</v>
      </c>
      <c r="B649" s="24" t="s">
        <v>69</v>
      </c>
      <c r="C649" s="24" t="s">
        <v>125</v>
      </c>
      <c r="D649" s="24" t="s">
        <v>158</v>
      </c>
      <c r="E649" s="28"/>
      <c r="F649" s="25" t="s">
        <v>159</v>
      </c>
      <c r="G649" s="10">
        <f t="shared" si="536"/>
        <v>39.299999999999997</v>
      </c>
      <c r="H649" s="10">
        <f t="shared" si="537"/>
        <v>39.299999999999997</v>
      </c>
      <c r="I649" s="10">
        <f t="shared" si="538"/>
        <v>39.299999999999997</v>
      </c>
      <c r="J649" s="10">
        <f t="shared" si="568"/>
        <v>0</v>
      </c>
      <c r="K649" s="10">
        <f t="shared" si="569"/>
        <v>0</v>
      </c>
      <c r="L649" s="10">
        <f t="shared" si="570"/>
        <v>0</v>
      </c>
      <c r="M649" s="10">
        <f t="shared" si="543"/>
        <v>39.299999999999997</v>
      </c>
      <c r="N649" s="10">
        <f t="shared" si="544"/>
        <v>39.299999999999997</v>
      </c>
      <c r="O649" s="10">
        <f t="shared" si="545"/>
        <v>39.299999999999997</v>
      </c>
      <c r="P649" s="10">
        <f t="shared" si="571"/>
        <v>0</v>
      </c>
      <c r="Q649" s="26"/>
      <c r="R649" s="27"/>
    </row>
    <row r="650" spans="1:19" x14ac:dyDescent="0.3">
      <c r="A650" s="24" t="s">
        <v>383</v>
      </c>
      <c r="B650" s="24" t="s">
        <v>69</v>
      </c>
      <c r="C650" s="24" t="s">
        <v>125</v>
      </c>
      <c r="D650" s="24" t="s">
        <v>174</v>
      </c>
      <c r="E650" s="28"/>
      <c r="F650" s="25" t="s">
        <v>175</v>
      </c>
      <c r="G650" s="10">
        <f t="shared" si="536"/>
        <v>39.299999999999997</v>
      </c>
      <c r="H650" s="10">
        <f t="shared" si="537"/>
        <v>39.299999999999997</v>
      </c>
      <c r="I650" s="10">
        <f t="shared" si="538"/>
        <v>39.299999999999997</v>
      </c>
      <c r="J650" s="10">
        <f t="shared" si="568"/>
        <v>0</v>
      </c>
      <c r="K650" s="10">
        <f t="shared" si="569"/>
        <v>0</v>
      </c>
      <c r="L650" s="10">
        <f t="shared" si="570"/>
        <v>0</v>
      </c>
      <c r="M650" s="10">
        <f t="shared" si="543"/>
        <v>39.299999999999997</v>
      </c>
      <c r="N650" s="10">
        <f t="shared" si="544"/>
        <v>39.299999999999997</v>
      </c>
      <c r="O650" s="10">
        <f t="shared" si="545"/>
        <v>39.299999999999997</v>
      </c>
      <c r="P650" s="10">
        <f t="shared" si="571"/>
        <v>0</v>
      </c>
      <c r="Q650" s="26"/>
      <c r="R650" s="27"/>
    </row>
    <row r="651" spans="1:19" ht="31.2" x14ac:dyDescent="0.3">
      <c r="A651" s="24" t="s">
        <v>383</v>
      </c>
      <c r="B651" s="24" t="s">
        <v>69</v>
      </c>
      <c r="C651" s="24" t="s">
        <v>125</v>
      </c>
      <c r="D651" s="24" t="s">
        <v>174</v>
      </c>
      <c r="E651" s="24" t="s">
        <v>32</v>
      </c>
      <c r="F651" s="25" t="s">
        <v>33</v>
      </c>
      <c r="G651" s="37">
        <v>39.299999999999997</v>
      </c>
      <c r="H651" s="37">
        <v>39.299999999999997</v>
      </c>
      <c r="I651" s="37">
        <v>39.299999999999997</v>
      </c>
      <c r="J651" s="37"/>
      <c r="K651" s="37"/>
      <c r="L651" s="37"/>
      <c r="M651" s="37">
        <f t="shared" si="543"/>
        <v>39.299999999999997</v>
      </c>
      <c r="N651" s="37">
        <f t="shared" si="544"/>
        <v>39.299999999999997</v>
      </c>
      <c r="O651" s="37">
        <f t="shared" si="545"/>
        <v>39.299999999999997</v>
      </c>
      <c r="P651" s="37"/>
      <c r="Q651" s="38"/>
      <c r="R651" s="39"/>
    </row>
    <row r="652" spans="1:19" s="12" customFormat="1" x14ac:dyDescent="0.3">
      <c r="A652" s="13" t="s">
        <v>383</v>
      </c>
      <c r="B652" s="13" t="s">
        <v>143</v>
      </c>
      <c r="C652" s="13"/>
      <c r="D652" s="13"/>
      <c r="E652" s="13"/>
      <c r="F652" s="14" t="s">
        <v>184</v>
      </c>
      <c r="G652" s="15">
        <f t="shared" si="536"/>
        <v>1341.8</v>
      </c>
      <c r="H652" s="15">
        <f t="shared" si="537"/>
        <v>1341.8</v>
      </c>
      <c r="I652" s="15">
        <f t="shared" si="538"/>
        <v>1341.8</v>
      </c>
      <c r="J652" s="15">
        <f t="shared" si="568"/>
        <v>0</v>
      </c>
      <c r="K652" s="15">
        <f t="shared" si="569"/>
        <v>0</v>
      </c>
      <c r="L652" s="15">
        <f t="shared" si="570"/>
        <v>0</v>
      </c>
      <c r="M652" s="15">
        <f t="shared" si="543"/>
        <v>1341.8</v>
      </c>
      <c r="N652" s="15">
        <f t="shared" si="544"/>
        <v>1341.8</v>
      </c>
      <c r="O652" s="15">
        <f t="shared" si="545"/>
        <v>1341.8</v>
      </c>
      <c r="P652" s="15">
        <f t="shared" si="571"/>
        <v>0</v>
      </c>
      <c r="Q652" s="16"/>
      <c r="R652" s="17"/>
    </row>
    <row r="653" spans="1:19" s="18" customFormat="1" x14ac:dyDescent="0.3">
      <c r="A653" s="19" t="s">
        <v>383</v>
      </c>
      <c r="B653" s="19" t="s">
        <v>143</v>
      </c>
      <c r="C653" s="19" t="s">
        <v>143</v>
      </c>
      <c r="D653" s="19"/>
      <c r="E653" s="19"/>
      <c r="F653" s="20" t="s">
        <v>209</v>
      </c>
      <c r="G653" s="21">
        <f t="shared" ref="G653:L653" si="572">G654+G659</f>
        <v>1341.8</v>
      </c>
      <c r="H653" s="21">
        <f t="shared" si="572"/>
        <v>1341.8</v>
      </c>
      <c r="I653" s="21">
        <f t="shared" si="572"/>
        <v>1341.8</v>
      </c>
      <c r="J653" s="21">
        <f t="shared" si="572"/>
        <v>0</v>
      </c>
      <c r="K653" s="21">
        <f t="shared" si="572"/>
        <v>0</v>
      </c>
      <c r="L653" s="21">
        <f t="shared" si="572"/>
        <v>0</v>
      </c>
      <c r="M653" s="21">
        <f t="shared" si="543"/>
        <v>1341.8</v>
      </c>
      <c r="N653" s="21">
        <f t="shared" si="544"/>
        <v>1341.8</v>
      </c>
      <c r="O653" s="21">
        <f t="shared" si="545"/>
        <v>1341.8</v>
      </c>
      <c r="P653" s="21">
        <f>P654+P659</f>
        <v>0</v>
      </c>
      <c r="Q653" s="22"/>
      <c r="R653" s="23"/>
    </row>
    <row r="654" spans="1:19" ht="31.2" x14ac:dyDescent="0.3">
      <c r="A654" s="24" t="s">
        <v>383</v>
      </c>
      <c r="B654" s="24" t="s">
        <v>143</v>
      </c>
      <c r="C654" s="24" t="s">
        <v>143</v>
      </c>
      <c r="D654" s="24" t="s">
        <v>57</v>
      </c>
      <c r="E654" s="24"/>
      <c r="F654" s="25" t="s">
        <v>58</v>
      </c>
      <c r="G654" s="10">
        <f t="shared" ref="G654:G676" si="573">G655</f>
        <v>1241.8</v>
      </c>
      <c r="H654" s="10">
        <f t="shared" si="537"/>
        <v>1241.8</v>
      </c>
      <c r="I654" s="10">
        <f t="shared" ref="I654:I676" si="574">I655</f>
        <v>1241.8</v>
      </c>
      <c r="J654" s="10">
        <f t="shared" ref="J654:J676" si="575">J655</f>
        <v>0</v>
      </c>
      <c r="K654" s="10">
        <f t="shared" ref="K654:K676" si="576">K655</f>
        <v>0</v>
      </c>
      <c r="L654" s="10">
        <f t="shared" ref="L654:L676" si="577">L655</f>
        <v>0</v>
      </c>
      <c r="M654" s="10">
        <f t="shared" si="543"/>
        <v>1241.8</v>
      </c>
      <c r="N654" s="10">
        <f t="shared" si="544"/>
        <v>1241.8</v>
      </c>
      <c r="O654" s="10">
        <f t="shared" si="545"/>
        <v>1241.8</v>
      </c>
      <c r="P654" s="10">
        <f t="shared" ref="P654:P676" si="578">P655</f>
        <v>0</v>
      </c>
      <c r="Q654" s="26"/>
      <c r="R654" s="27"/>
    </row>
    <row r="655" spans="1:19" hidden="1" x14ac:dyDescent="0.3">
      <c r="A655" s="24" t="s">
        <v>383</v>
      </c>
      <c r="B655" s="24" t="s">
        <v>143</v>
      </c>
      <c r="C655" s="24" t="s">
        <v>143</v>
      </c>
      <c r="D655" s="24" t="s">
        <v>186</v>
      </c>
      <c r="E655" s="24"/>
      <c r="F655" s="25" t="s">
        <v>27</v>
      </c>
      <c r="G655" s="10">
        <f t="shared" si="573"/>
        <v>1241.8</v>
      </c>
      <c r="H655" s="10">
        <f t="shared" si="537"/>
        <v>1241.8</v>
      </c>
      <c r="I655" s="10">
        <f t="shared" si="574"/>
        <v>1241.8</v>
      </c>
      <c r="J655" s="10">
        <f t="shared" si="575"/>
        <v>0</v>
      </c>
      <c r="K655" s="10">
        <f t="shared" si="576"/>
        <v>0</v>
      </c>
      <c r="L655" s="10">
        <f t="shared" si="577"/>
        <v>0</v>
      </c>
      <c r="M655" s="10">
        <f t="shared" si="543"/>
        <v>1241.8</v>
      </c>
      <c r="N655" s="10">
        <f t="shared" si="544"/>
        <v>1241.8</v>
      </c>
      <c r="O655" s="10">
        <f t="shared" si="545"/>
        <v>1241.8</v>
      </c>
      <c r="P655" s="10">
        <f t="shared" si="578"/>
        <v>0</v>
      </c>
      <c r="Q655" s="26">
        <v>0</v>
      </c>
      <c r="R655" s="27"/>
      <c r="S655" s="1" t="s">
        <v>386</v>
      </c>
    </row>
    <row r="656" spans="1:19" ht="46.8" x14ac:dyDescent="0.3">
      <c r="A656" s="24" t="s">
        <v>383</v>
      </c>
      <c r="B656" s="24" t="s">
        <v>143</v>
      </c>
      <c r="C656" s="24" t="s">
        <v>143</v>
      </c>
      <c r="D656" s="24" t="s">
        <v>226</v>
      </c>
      <c r="E656" s="24"/>
      <c r="F656" s="25" t="s">
        <v>227</v>
      </c>
      <c r="G656" s="10">
        <f t="shared" si="573"/>
        <v>1241.8</v>
      </c>
      <c r="H656" s="10">
        <f t="shared" si="537"/>
        <v>1241.8</v>
      </c>
      <c r="I656" s="10">
        <f t="shared" si="574"/>
        <v>1241.8</v>
      </c>
      <c r="J656" s="10">
        <f t="shared" si="575"/>
        <v>0</v>
      </c>
      <c r="K656" s="10">
        <f t="shared" si="576"/>
        <v>0</v>
      </c>
      <c r="L656" s="10">
        <f t="shared" si="577"/>
        <v>0</v>
      </c>
      <c r="M656" s="10">
        <f t="shared" si="543"/>
        <v>1241.8</v>
      </c>
      <c r="N656" s="10">
        <f t="shared" si="544"/>
        <v>1241.8</v>
      </c>
      <c r="O656" s="10">
        <f t="shared" si="545"/>
        <v>1241.8</v>
      </c>
      <c r="P656" s="10">
        <f t="shared" si="578"/>
        <v>0</v>
      </c>
      <c r="Q656" s="26"/>
      <c r="R656" s="27"/>
    </row>
    <row r="657" spans="1:19" ht="62.4" x14ac:dyDescent="0.3">
      <c r="A657" s="24" t="s">
        <v>383</v>
      </c>
      <c r="B657" s="24" t="s">
        <v>143</v>
      </c>
      <c r="C657" s="24" t="s">
        <v>143</v>
      </c>
      <c r="D657" s="24" t="s">
        <v>441</v>
      </c>
      <c r="E657" s="28"/>
      <c r="F657" s="25" t="s">
        <v>442</v>
      </c>
      <c r="G657" s="10">
        <f t="shared" si="573"/>
        <v>1241.8</v>
      </c>
      <c r="H657" s="10">
        <f t="shared" si="537"/>
        <v>1241.8</v>
      </c>
      <c r="I657" s="10">
        <f t="shared" si="574"/>
        <v>1241.8</v>
      </c>
      <c r="J657" s="10">
        <f t="shared" si="575"/>
        <v>0</v>
      </c>
      <c r="K657" s="10">
        <f t="shared" si="576"/>
        <v>0</v>
      </c>
      <c r="L657" s="10">
        <f t="shared" si="577"/>
        <v>0</v>
      </c>
      <c r="M657" s="10">
        <f t="shared" si="543"/>
        <v>1241.8</v>
      </c>
      <c r="N657" s="10">
        <f t="shared" si="544"/>
        <v>1241.8</v>
      </c>
      <c r="O657" s="10">
        <f t="shared" si="545"/>
        <v>1241.8</v>
      </c>
      <c r="P657" s="10">
        <f t="shared" si="578"/>
        <v>0</v>
      </c>
      <c r="Q657" s="26"/>
      <c r="R657" s="27"/>
    </row>
    <row r="658" spans="1:19" ht="31.2" x14ac:dyDescent="0.3">
      <c r="A658" s="24" t="s">
        <v>383</v>
      </c>
      <c r="B658" s="24" t="s">
        <v>143</v>
      </c>
      <c r="C658" s="24" t="s">
        <v>143</v>
      </c>
      <c r="D658" s="24" t="s">
        <v>441</v>
      </c>
      <c r="E658" s="24" t="s">
        <v>114</v>
      </c>
      <c r="F658" s="25" t="s">
        <v>115</v>
      </c>
      <c r="G658" s="10">
        <v>1241.8</v>
      </c>
      <c r="H658" s="10">
        <v>1241.8</v>
      </c>
      <c r="I658" s="10">
        <v>1241.8</v>
      </c>
      <c r="J658" s="10"/>
      <c r="K658" s="10"/>
      <c r="L658" s="10"/>
      <c r="M658" s="10">
        <f t="shared" si="543"/>
        <v>1241.8</v>
      </c>
      <c r="N658" s="10">
        <f t="shared" si="544"/>
        <v>1241.8</v>
      </c>
      <c r="O658" s="10">
        <f t="shared" si="545"/>
        <v>1241.8</v>
      </c>
      <c r="P658" s="10"/>
      <c r="Q658" s="26"/>
      <c r="R658" s="27"/>
    </row>
    <row r="659" spans="1:19" ht="46.8" x14ac:dyDescent="0.3">
      <c r="A659" s="24" t="s">
        <v>383</v>
      </c>
      <c r="B659" s="24" t="s">
        <v>143</v>
      </c>
      <c r="C659" s="24" t="s">
        <v>143</v>
      </c>
      <c r="D659" s="24" t="s">
        <v>202</v>
      </c>
      <c r="E659" s="28"/>
      <c r="F659" s="25" t="s">
        <v>203</v>
      </c>
      <c r="G659" s="10">
        <f t="shared" si="573"/>
        <v>100</v>
      </c>
      <c r="H659" s="10">
        <f t="shared" si="537"/>
        <v>100</v>
      </c>
      <c r="I659" s="10">
        <f t="shared" si="574"/>
        <v>100</v>
      </c>
      <c r="J659" s="10">
        <f t="shared" si="575"/>
        <v>0</v>
      </c>
      <c r="K659" s="10">
        <f t="shared" si="576"/>
        <v>0</v>
      </c>
      <c r="L659" s="10">
        <f t="shared" si="577"/>
        <v>0</v>
      </c>
      <c r="M659" s="10">
        <f t="shared" si="543"/>
        <v>100</v>
      </c>
      <c r="N659" s="10">
        <f t="shared" si="544"/>
        <v>100</v>
      </c>
      <c r="O659" s="10">
        <f t="shared" si="545"/>
        <v>100</v>
      </c>
      <c r="P659" s="10">
        <f t="shared" si="578"/>
        <v>0</v>
      </c>
      <c r="Q659" s="26"/>
      <c r="R659" s="27"/>
    </row>
    <row r="660" spans="1:19" hidden="1" x14ac:dyDescent="0.3">
      <c r="A660" s="24" t="s">
        <v>383</v>
      </c>
      <c r="B660" s="24" t="s">
        <v>143</v>
      </c>
      <c r="C660" s="24" t="s">
        <v>143</v>
      </c>
      <c r="D660" s="24" t="s">
        <v>204</v>
      </c>
      <c r="E660" s="28"/>
      <c r="F660" s="25" t="s">
        <v>27</v>
      </c>
      <c r="G660" s="10">
        <f t="shared" si="573"/>
        <v>100</v>
      </c>
      <c r="H660" s="10">
        <f t="shared" si="537"/>
        <v>100</v>
      </c>
      <c r="I660" s="10">
        <f t="shared" si="574"/>
        <v>100</v>
      </c>
      <c r="J660" s="10">
        <f t="shared" si="575"/>
        <v>0</v>
      </c>
      <c r="K660" s="10">
        <f t="shared" si="576"/>
        <v>0</v>
      </c>
      <c r="L660" s="10">
        <f t="shared" si="577"/>
        <v>0</v>
      </c>
      <c r="M660" s="10">
        <f t="shared" si="543"/>
        <v>100</v>
      </c>
      <c r="N660" s="10">
        <f t="shared" si="544"/>
        <v>100</v>
      </c>
      <c r="O660" s="10">
        <f t="shared" si="545"/>
        <v>100</v>
      </c>
      <c r="P660" s="10">
        <f t="shared" si="578"/>
        <v>0</v>
      </c>
      <c r="Q660" s="26">
        <v>0</v>
      </c>
      <c r="R660" s="27"/>
      <c r="S660" s="1" t="s">
        <v>386</v>
      </c>
    </row>
    <row r="661" spans="1:19" ht="31.2" x14ac:dyDescent="0.3">
      <c r="A661" s="24" t="s">
        <v>383</v>
      </c>
      <c r="B661" s="24" t="s">
        <v>143</v>
      </c>
      <c r="C661" s="24" t="s">
        <v>143</v>
      </c>
      <c r="D661" s="24" t="s">
        <v>244</v>
      </c>
      <c r="E661" s="28"/>
      <c r="F661" s="25" t="s">
        <v>245</v>
      </c>
      <c r="G661" s="10">
        <f t="shared" si="573"/>
        <v>100</v>
      </c>
      <c r="H661" s="10">
        <f t="shared" si="537"/>
        <v>100</v>
      </c>
      <c r="I661" s="10">
        <f t="shared" si="574"/>
        <v>100</v>
      </c>
      <c r="J661" s="10">
        <f t="shared" si="575"/>
        <v>0</v>
      </c>
      <c r="K661" s="10">
        <f t="shared" si="576"/>
        <v>0</v>
      </c>
      <c r="L661" s="10">
        <f t="shared" si="577"/>
        <v>0</v>
      </c>
      <c r="M661" s="10">
        <f t="shared" si="543"/>
        <v>100</v>
      </c>
      <c r="N661" s="10">
        <f t="shared" si="544"/>
        <v>100</v>
      </c>
      <c r="O661" s="10">
        <f t="shared" si="545"/>
        <v>100</v>
      </c>
      <c r="P661" s="10">
        <f t="shared" si="578"/>
        <v>0</v>
      </c>
      <c r="Q661" s="26"/>
      <c r="R661" s="27"/>
    </row>
    <row r="662" spans="1:19" ht="46.8" x14ac:dyDescent="0.3">
      <c r="A662" s="24" t="s">
        <v>383</v>
      </c>
      <c r="B662" s="24" t="s">
        <v>143</v>
      </c>
      <c r="C662" s="24" t="s">
        <v>143</v>
      </c>
      <c r="D662" s="24" t="s">
        <v>443</v>
      </c>
      <c r="E662" s="28"/>
      <c r="F662" s="25" t="s">
        <v>444</v>
      </c>
      <c r="G662" s="10">
        <f t="shared" si="573"/>
        <v>100</v>
      </c>
      <c r="H662" s="10">
        <f t="shared" si="537"/>
        <v>100</v>
      </c>
      <c r="I662" s="10">
        <f t="shared" si="574"/>
        <v>100</v>
      </c>
      <c r="J662" s="10">
        <f t="shared" si="575"/>
        <v>0</v>
      </c>
      <c r="K662" s="10">
        <f t="shared" si="576"/>
        <v>0</v>
      </c>
      <c r="L662" s="10">
        <f t="shared" si="577"/>
        <v>0</v>
      </c>
      <c r="M662" s="10">
        <f t="shared" si="543"/>
        <v>100</v>
      </c>
      <c r="N662" s="10">
        <f t="shared" si="544"/>
        <v>100</v>
      </c>
      <c r="O662" s="10">
        <f t="shared" si="545"/>
        <v>100</v>
      </c>
      <c r="P662" s="10">
        <f t="shared" si="578"/>
        <v>0</v>
      </c>
      <c r="Q662" s="26"/>
      <c r="R662" s="27"/>
    </row>
    <row r="663" spans="1:19" ht="31.2" x14ac:dyDescent="0.3">
      <c r="A663" s="24" t="s">
        <v>383</v>
      </c>
      <c r="B663" s="24" t="s">
        <v>143</v>
      </c>
      <c r="C663" s="24" t="s">
        <v>143</v>
      </c>
      <c r="D663" s="24" t="s">
        <v>443</v>
      </c>
      <c r="E663" s="24" t="s">
        <v>32</v>
      </c>
      <c r="F663" s="25" t="s">
        <v>33</v>
      </c>
      <c r="G663" s="10">
        <v>100</v>
      </c>
      <c r="H663" s="10">
        <v>100</v>
      </c>
      <c r="I663" s="10">
        <v>100</v>
      </c>
      <c r="J663" s="10"/>
      <c r="K663" s="10"/>
      <c r="L663" s="10"/>
      <c r="M663" s="10">
        <f t="shared" si="543"/>
        <v>100</v>
      </c>
      <c r="N663" s="10">
        <f t="shared" si="544"/>
        <v>100</v>
      </c>
      <c r="O663" s="10">
        <f t="shared" si="545"/>
        <v>100</v>
      </c>
      <c r="P663" s="10"/>
      <c r="Q663" s="26"/>
      <c r="R663" s="27"/>
    </row>
    <row r="664" spans="1:19" s="12" customFormat="1" x14ac:dyDescent="0.3">
      <c r="A664" s="13" t="s">
        <v>383</v>
      </c>
      <c r="B664" s="13" t="s">
        <v>54</v>
      </c>
      <c r="C664" s="13"/>
      <c r="D664" s="13"/>
      <c r="E664" s="13"/>
      <c r="F664" s="14" t="s">
        <v>55</v>
      </c>
      <c r="G664" s="15">
        <f t="shared" si="573"/>
        <v>266</v>
      </c>
      <c r="H664" s="15">
        <f t="shared" si="537"/>
        <v>966</v>
      </c>
      <c r="I664" s="15">
        <f t="shared" si="574"/>
        <v>266</v>
      </c>
      <c r="J664" s="15">
        <f t="shared" si="575"/>
        <v>0</v>
      </c>
      <c r="K664" s="15">
        <f t="shared" si="576"/>
        <v>0</v>
      </c>
      <c r="L664" s="15">
        <f t="shared" si="577"/>
        <v>0</v>
      </c>
      <c r="M664" s="15">
        <f t="shared" si="543"/>
        <v>266</v>
      </c>
      <c r="N664" s="15">
        <f t="shared" si="544"/>
        <v>966</v>
      </c>
      <c r="O664" s="15">
        <f t="shared" si="545"/>
        <v>266</v>
      </c>
      <c r="P664" s="15">
        <f t="shared" si="578"/>
        <v>0</v>
      </c>
      <c r="Q664" s="16"/>
      <c r="R664" s="17"/>
    </row>
    <row r="665" spans="1:19" s="18" customFormat="1" x14ac:dyDescent="0.3">
      <c r="A665" s="19" t="s">
        <v>383</v>
      </c>
      <c r="B665" s="19" t="s">
        <v>54</v>
      </c>
      <c r="C665" s="19" t="s">
        <v>20</v>
      </c>
      <c r="D665" s="19"/>
      <c r="E665" s="19"/>
      <c r="F665" s="20" t="s">
        <v>56</v>
      </c>
      <c r="G665" s="21">
        <f t="shared" si="573"/>
        <v>266</v>
      </c>
      <c r="H665" s="21">
        <f t="shared" si="537"/>
        <v>966</v>
      </c>
      <c r="I665" s="21">
        <f t="shared" si="574"/>
        <v>266</v>
      </c>
      <c r="J665" s="21">
        <f t="shared" si="575"/>
        <v>0</v>
      </c>
      <c r="K665" s="21">
        <f t="shared" si="576"/>
        <v>0</v>
      </c>
      <c r="L665" s="21">
        <f t="shared" si="577"/>
        <v>0</v>
      </c>
      <c r="M665" s="21">
        <f t="shared" si="543"/>
        <v>266</v>
      </c>
      <c r="N665" s="21">
        <f t="shared" si="544"/>
        <v>966</v>
      </c>
      <c r="O665" s="21">
        <f t="shared" si="545"/>
        <v>266</v>
      </c>
      <c r="P665" s="21">
        <f t="shared" si="578"/>
        <v>0</v>
      </c>
      <c r="Q665" s="22"/>
      <c r="R665" s="23"/>
    </row>
    <row r="666" spans="1:19" ht="31.2" x14ac:dyDescent="0.3">
      <c r="A666" s="24" t="s">
        <v>383</v>
      </c>
      <c r="B666" s="24" t="s">
        <v>54</v>
      </c>
      <c r="C666" s="24" t="s">
        <v>20</v>
      </c>
      <c r="D666" s="24" t="s">
        <v>57</v>
      </c>
      <c r="E666" s="24"/>
      <c r="F666" s="25" t="s">
        <v>58</v>
      </c>
      <c r="G666" s="10">
        <f t="shared" si="573"/>
        <v>266</v>
      </c>
      <c r="H666" s="10">
        <f t="shared" si="537"/>
        <v>966</v>
      </c>
      <c r="I666" s="10">
        <f t="shared" si="574"/>
        <v>266</v>
      </c>
      <c r="J666" s="10">
        <f t="shared" si="575"/>
        <v>0</v>
      </c>
      <c r="K666" s="10">
        <f t="shared" si="576"/>
        <v>0</v>
      </c>
      <c r="L666" s="10">
        <f t="shared" si="577"/>
        <v>0</v>
      </c>
      <c r="M666" s="10">
        <f t="shared" si="543"/>
        <v>266</v>
      </c>
      <c r="N666" s="10">
        <f t="shared" si="544"/>
        <v>966</v>
      </c>
      <c r="O666" s="10">
        <f t="shared" si="545"/>
        <v>266</v>
      </c>
      <c r="P666" s="10">
        <f t="shared" si="578"/>
        <v>0</v>
      </c>
      <c r="Q666" s="26"/>
      <c r="R666" s="27"/>
    </row>
    <row r="667" spans="1:19" hidden="1" x14ac:dyDescent="0.3">
      <c r="A667" s="24" t="s">
        <v>383</v>
      </c>
      <c r="B667" s="24" t="s">
        <v>54</v>
      </c>
      <c r="C667" s="24" t="s">
        <v>20</v>
      </c>
      <c r="D667" s="24" t="s">
        <v>186</v>
      </c>
      <c r="E667" s="24"/>
      <c r="F667" s="25" t="s">
        <v>27</v>
      </c>
      <c r="G667" s="10">
        <f t="shared" si="573"/>
        <v>266</v>
      </c>
      <c r="H667" s="10">
        <f t="shared" si="537"/>
        <v>966</v>
      </c>
      <c r="I667" s="10">
        <f t="shared" si="574"/>
        <v>266</v>
      </c>
      <c r="J667" s="10">
        <f t="shared" si="575"/>
        <v>0</v>
      </c>
      <c r="K667" s="10">
        <f t="shared" si="576"/>
        <v>0</v>
      </c>
      <c r="L667" s="10">
        <f t="shared" si="577"/>
        <v>0</v>
      </c>
      <c r="M667" s="10">
        <f t="shared" si="543"/>
        <v>266</v>
      </c>
      <c r="N667" s="10">
        <f t="shared" si="544"/>
        <v>966</v>
      </c>
      <c r="O667" s="10">
        <f t="shared" si="545"/>
        <v>266</v>
      </c>
      <c r="P667" s="10">
        <f t="shared" si="578"/>
        <v>0</v>
      </c>
      <c r="Q667" s="26">
        <v>0</v>
      </c>
      <c r="R667" s="27"/>
      <c r="S667" s="1" t="s">
        <v>386</v>
      </c>
    </row>
    <row r="668" spans="1:19" ht="31.2" x14ac:dyDescent="0.3">
      <c r="A668" s="24" t="s">
        <v>383</v>
      </c>
      <c r="B668" s="24" t="s">
        <v>54</v>
      </c>
      <c r="C668" s="24" t="s">
        <v>20</v>
      </c>
      <c r="D668" s="24" t="s">
        <v>248</v>
      </c>
      <c r="E668" s="24"/>
      <c r="F668" s="25" t="s">
        <v>249</v>
      </c>
      <c r="G668" s="10">
        <f t="shared" si="573"/>
        <v>266</v>
      </c>
      <c r="H668" s="10">
        <f t="shared" si="537"/>
        <v>966</v>
      </c>
      <c r="I668" s="10">
        <f t="shared" si="574"/>
        <v>266</v>
      </c>
      <c r="J668" s="10">
        <f t="shared" si="575"/>
        <v>0</v>
      </c>
      <c r="K668" s="10">
        <f t="shared" si="576"/>
        <v>0</v>
      </c>
      <c r="L668" s="10">
        <f t="shared" si="577"/>
        <v>0</v>
      </c>
      <c r="M668" s="10">
        <f t="shared" si="543"/>
        <v>266</v>
      </c>
      <c r="N668" s="10">
        <f t="shared" si="544"/>
        <v>966</v>
      </c>
      <c r="O668" s="10">
        <f t="shared" si="545"/>
        <v>266</v>
      </c>
      <c r="P668" s="10">
        <f t="shared" si="578"/>
        <v>0</v>
      </c>
      <c r="Q668" s="26"/>
      <c r="R668" s="27"/>
    </row>
    <row r="669" spans="1:19" ht="46.8" x14ac:dyDescent="0.3">
      <c r="A669" s="24" t="s">
        <v>383</v>
      </c>
      <c r="B669" s="24" t="s">
        <v>54</v>
      </c>
      <c r="C669" s="24" t="s">
        <v>20</v>
      </c>
      <c r="D669" s="24" t="s">
        <v>251</v>
      </c>
      <c r="E669" s="24"/>
      <c r="F669" s="25" t="s">
        <v>252</v>
      </c>
      <c r="G669" s="10">
        <f t="shared" si="573"/>
        <v>266</v>
      </c>
      <c r="H669" s="10">
        <f t="shared" si="537"/>
        <v>966</v>
      </c>
      <c r="I669" s="10">
        <f t="shared" si="574"/>
        <v>266</v>
      </c>
      <c r="J669" s="10">
        <f t="shared" si="575"/>
        <v>0</v>
      </c>
      <c r="K669" s="10">
        <f t="shared" si="576"/>
        <v>0</v>
      </c>
      <c r="L669" s="10">
        <f t="shared" si="577"/>
        <v>0</v>
      </c>
      <c r="M669" s="10">
        <f t="shared" si="543"/>
        <v>266</v>
      </c>
      <c r="N669" s="10">
        <f t="shared" si="544"/>
        <v>966</v>
      </c>
      <c r="O669" s="10">
        <f t="shared" si="545"/>
        <v>266</v>
      </c>
      <c r="P669" s="10">
        <f t="shared" si="578"/>
        <v>0</v>
      </c>
      <c r="Q669" s="26"/>
      <c r="R669" s="27"/>
    </row>
    <row r="670" spans="1:19" ht="31.2" x14ac:dyDescent="0.3">
      <c r="A670" s="24" t="s">
        <v>383</v>
      </c>
      <c r="B670" s="24" t="s">
        <v>54</v>
      </c>
      <c r="C670" s="24" t="s">
        <v>20</v>
      </c>
      <c r="D670" s="24" t="s">
        <v>251</v>
      </c>
      <c r="E670" s="24" t="s">
        <v>32</v>
      </c>
      <c r="F670" s="25" t="s">
        <v>33</v>
      </c>
      <c r="G670" s="10">
        <v>266</v>
      </c>
      <c r="H670" s="10">
        <v>966</v>
      </c>
      <c r="I670" s="10">
        <v>266</v>
      </c>
      <c r="J670" s="10"/>
      <c r="K670" s="10"/>
      <c r="L670" s="10"/>
      <c r="M670" s="10">
        <f t="shared" si="543"/>
        <v>266</v>
      </c>
      <c r="N670" s="10">
        <f t="shared" si="544"/>
        <v>966</v>
      </c>
      <c r="O670" s="10">
        <f t="shared" si="545"/>
        <v>266</v>
      </c>
      <c r="P670" s="10"/>
      <c r="Q670" s="26"/>
      <c r="R670" s="27"/>
    </row>
    <row r="671" spans="1:19" s="12" customFormat="1" x14ac:dyDescent="0.3">
      <c r="A671" s="13" t="s">
        <v>383</v>
      </c>
      <c r="B671" s="13" t="s">
        <v>76</v>
      </c>
      <c r="C671" s="13"/>
      <c r="D671" s="13"/>
      <c r="E671" s="29"/>
      <c r="F671" s="14" t="s">
        <v>374</v>
      </c>
      <c r="G671" s="15">
        <f t="shared" si="573"/>
        <v>732.3</v>
      </c>
      <c r="H671" s="15">
        <f t="shared" ref="H671:H676" si="579">H672</f>
        <v>732.3</v>
      </c>
      <c r="I671" s="15">
        <f t="shared" si="574"/>
        <v>732.3</v>
      </c>
      <c r="J671" s="15">
        <f t="shared" si="575"/>
        <v>0</v>
      </c>
      <c r="K671" s="15">
        <f t="shared" si="576"/>
        <v>0</v>
      </c>
      <c r="L671" s="15">
        <f t="shared" si="577"/>
        <v>0</v>
      </c>
      <c r="M671" s="15">
        <f t="shared" si="543"/>
        <v>732.3</v>
      </c>
      <c r="N671" s="15">
        <f t="shared" si="544"/>
        <v>732.3</v>
      </c>
      <c r="O671" s="15">
        <f t="shared" si="545"/>
        <v>732.3</v>
      </c>
      <c r="P671" s="15">
        <f t="shared" si="578"/>
        <v>0</v>
      </c>
      <c r="Q671" s="16"/>
      <c r="R671" s="17"/>
    </row>
    <row r="672" spans="1:19" s="18" customFormat="1" x14ac:dyDescent="0.3">
      <c r="A672" s="19" t="s">
        <v>383</v>
      </c>
      <c r="B672" s="19" t="s">
        <v>76</v>
      </c>
      <c r="C672" s="19" t="s">
        <v>20</v>
      </c>
      <c r="D672" s="19"/>
      <c r="E672" s="30"/>
      <c r="F672" s="20" t="s">
        <v>445</v>
      </c>
      <c r="G672" s="21">
        <f t="shared" si="573"/>
        <v>732.3</v>
      </c>
      <c r="H672" s="21">
        <f t="shared" si="579"/>
        <v>732.3</v>
      </c>
      <c r="I672" s="21">
        <f t="shared" si="574"/>
        <v>732.3</v>
      </c>
      <c r="J672" s="21">
        <f t="shared" si="575"/>
        <v>0</v>
      </c>
      <c r="K672" s="21">
        <f t="shared" si="576"/>
        <v>0</v>
      </c>
      <c r="L672" s="21">
        <f t="shared" si="577"/>
        <v>0</v>
      </c>
      <c r="M672" s="21">
        <f t="shared" si="543"/>
        <v>732.3</v>
      </c>
      <c r="N672" s="21">
        <f t="shared" si="544"/>
        <v>732.3</v>
      </c>
      <c r="O672" s="21">
        <f t="shared" si="545"/>
        <v>732.3</v>
      </c>
      <c r="P672" s="21">
        <f t="shared" si="578"/>
        <v>0</v>
      </c>
      <c r="Q672" s="22"/>
      <c r="R672" s="23"/>
    </row>
    <row r="673" spans="1:19" ht="31.2" x14ac:dyDescent="0.3">
      <c r="A673" s="24" t="s">
        <v>383</v>
      </c>
      <c r="B673" s="24" t="s">
        <v>76</v>
      </c>
      <c r="C673" s="24" t="s">
        <v>20</v>
      </c>
      <c r="D673" s="24" t="s">
        <v>376</v>
      </c>
      <c r="E673" s="28"/>
      <c r="F673" s="25" t="s">
        <v>377</v>
      </c>
      <c r="G673" s="10">
        <f t="shared" si="573"/>
        <v>732.3</v>
      </c>
      <c r="H673" s="10">
        <f t="shared" si="579"/>
        <v>732.3</v>
      </c>
      <c r="I673" s="10">
        <f t="shared" si="574"/>
        <v>732.3</v>
      </c>
      <c r="J673" s="10">
        <f t="shared" si="575"/>
        <v>0</v>
      </c>
      <c r="K673" s="10">
        <f t="shared" si="576"/>
        <v>0</v>
      </c>
      <c r="L673" s="10">
        <f t="shared" si="577"/>
        <v>0</v>
      </c>
      <c r="M673" s="10">
        <f t="shared" si="543"/>
        <v>732.3</v>
      </c>
      <c r="N673" s="10">
        <f t="shared" si="544"/>
        <v>732.3</v>
      </c>
      <c r="O673" s="10">
        <f t="shared" si="545"/>
        <v>732.3</v>
      </c>
      <c r="P673" s="10">
        <f t="shared" si="578"/>
        <v>0</v>
      </c>
      <c r="Q673" s="26"/>
      <c r="R673" s="27"/>
    </row>
    <row r="674" spans="1:19" hidden="1" x14ac:dyDescent="0.3">
      <c r="A674" s="24" t="s">
        <v>383</v>
      </c>
      <c r="B674" s="24" t="s">
        <v>76</v>
      </c>
      <c r="C674" s="24" t="s">
        <v>20</v>
      </c>
      <c r="D674" s="24" t="s">
        <v>378</v>
      </c>
      <c r="E674" s="28"/>
      <c r="F674" s="25" t="s">
        <v>27</v>
      </c>
      <c r="G674" s="10">
        <f t="shared" si="573"/>
        <v>732.3</v>
      </c>
      <c r="H674" s="10">
        <f t="shared" si="579"/>
        <v>732.3</v>
      </c>
      <c r="I674" s="10">
        <f t="shared" si="574"/>
        <v>732.3</v>
      </c>
      <c r="J674" s="10">
        <f t="shared" si="575"/>
        <v>0</v>
      </c>
      <c r="K674" s="10">
        <f t="shared" si="576"/>
        <v>0</v>
      </c>
      <c r="L674" s="10">
        <f t="shared" si="577"/>
        <v>0</v>
      </c>
      <c r="M674" s="10">
        <f t="shared" si="543"/>
        <v>732.3</v>
      </c>
      <c r="N674" s="10">
        <f t="shared" si="544"/>
        <v>732.3</v>
      </c>
      <c r="O674" s="10">
        <f t="shared" si="545"/>
        <v>732.3</v>
      </c>
      <c r="P674" s="10">
        <f t="shared" si="578"/>
        <v>0</v>
      </c>
      <c r="Q674" s="26">
        <v>0</v>
      </c>
      <c r="R674" s="27"/>
      <c r="S674" s="1" t="s">
        <v>386</v>
      </c>
    </row>
    <row r="675" spans="1:19" ht="46.8" x14ac:dyDescent="0.3">
      <c r="A675" s="24" t="s">
        <v>383</v>
      </c>
      <c r="B675" s="24" t="s">
        <v>76</v>
      </c>
      <c r="C675" s="24" t="s">
        <v>20</v>
      </c>
      <c r="D675" s="24" t="s">
        <v>446</v>
      </c>
      <c r="E675" s="28"/>
      <c r="F675" s="25" t="s">
        <v>447</v>
      </c>
      <c r="G675" s="10">
        <f t="shared" si="573"/>
        <v>732.3</v>
      </c>
      <c r="H675" s="10">
        <f t="shared" si="579"/>
        <v>732.3</v>
      </c>
      <c r="I675" s="10">
        <f t="shared" si="574"/>
        <v>732.3</v>
      </c>
      <c r="J675" s="10">
        <f t="shared" si="575"/>
        <v>0</v>
      </c>
      <c r="K675" s="10">
        <f t="shared" si="576"/>
        <v>0</v>
      </c>
      <c r="L675" s="10">
        <f t="shared" si="577"/>
        <v>0</v>
      </c>
      <c r="M675" s="10">
        <f t="shared" si="543"/>
        <v>732.3</v>
      </c>
      <c r="N675" s="10">
        <f t="shared" si="544"/>
        <v>732.3</v>
      </c>
      <c r="O675" s="10">
        <f t="shared" si="545"/>
        <v>732.3</v>
      </c>
      <c r="P675" s="10">
        <f t="shared" si="578"/>
        <v>0</v>
      </c>
      <c r="Q675" s="26"/>
      <c r="R675" s="27"/>
    </row>
    <row r="676" spans="1:19" ht="46.8" x14ac:dyDescent="0.3">
      <c r="A676" s="24" t="s">
        <v>383</v>
      </c>
      <c r="B676" s="24" t="s">
        <v>76</v>
      </c>
      <c r="C676" s="24" t="s">
        <v>20</v>
      </c>
      <c r="D676" s="24" t="s">
        <v>448</v>
      </c>
      <c r="E676" s="28"/>
      <c r="F676" s="25" t="s">
        <v>449</v>
      </c>
      <c r="G676" s="10">
        <f t="shared" si="573"/>
        <v>732.3</v>
      </c>
      <c r="H676" s="10">
        <f t="shared" si="579"/>
        <v>732.3</v>
      </c>
      <c r="I676" s="10">
        <f t="shared" si="574"/>
        <v>732.3</v>
      </c>
      <c r="J676" s="10">
        <f t="shared" si="575"/>
        <v>0</v>
      </c>
      <c r="K676" s="10">
        <f t="shared" si="576"/>
        <v>0</v>
      </c>
      <c r="L676" s="10">
        <f t="shared" si="577"/>
        <v>0</v>
      </c>
      <c r="M676" s="10">
        <f t="shared" ref="M676:M739" si="580">G676+J676</f>
        <v>732.3</v>
      </c>
      <c r="N676" s="10">
        <f t="shared" ref="N676:N739" si="581">H676+K676</f>
        <v>732.3</v>
      </c>
      <c r="O676" s="10">
        <f t="shared" ref="O676:O739" si="582">I676+L676</f>
        <v>732.3</v>
      </c>
      <c r="P676" s="10">
        <f t="shared" si="578"/>
        <v>0</v>
      </c>
      <c r="Q676" s="26"/>
      <c r="R676" s="27"/>
    </row>
    <row r="677" spans="1:19" ht="31.2" x14ac:dyDescent="0.3">
      <c r="A677" s="24" t="s">
        <v>383</v>
      </c>
      <c r="B677" s="24" t="s">
        <v>76</v>
      </c>
      <c r="C677" s="24" t="s">
        <v>20</v>
      </c>
      <c r="D677" s="24" t="s">
        <v>448</v>
      </c>
      <c r="E677" s="24" t="s">
        <v>32</v>
      </c>
      <c r="F677" s="25" t="s">
        <v>33</v>
      </c>
      <c r="G677" s="10">
        <v>732.3</v>
      </c>
      <c r="H677" s="10">
        <v>732.3</v>
      </c>
      <c r="I677" s="10">
        <v>732.3</v>
      </c>
      <c r="J677" s="10"/>
      <c r="K677" s="10"/>
      <c r="L677" s="10"/>
      <c r="M677" s="10">
        <f t="shared" si="580"/>
        <v>732.3</v>
      </c>
      <c r="N677" s="10">
        <f t="shared" si="581"/>
        <v>732.3</v>
      </c>
      <c r="O677" s="10">
        <f t="shared" si="582"/>
        <v>732.3</v>
      </c>
      <c r="P677" s="10"/>
      <c r="Q677" s="26"/>
      <c r="R677" s="27"/>
    </row>
    <row r="678" spans="1:19" s="12" customFormat="1" ht="31.2" x14ac:dyDescent="0.3">
      <c r="A678" s="13" t="s">
        <v>450</v>
      </c>
      <c r="B678" s="13"/>
      <c r="C678" s="13"/>
      <c r="D678" s="13"/>
      <c r="E678" s="13"/>
      <c r="F678" s="14" t="s">
        <v>451</v>
      </c>
      <c r="G678" s="15">
        <f t="shared" ref="G678:L678" si="583">G679+G724+G773+G785+G743+G706+G792+G766</f>
        <v>170803</v>
      </c>
      <c r="H678" s="15">
        <f t="shared" si="583"/>
        <v>172006.19999999998</v>
      </c>
      <c r="I678" s="15">
        <f t="shared" si="583"/>
        <v>162106.49999999994</v>
      </c>
      <c r="J678" s="15">
        <f t="shared" si="583"/>
        <v>19447.7</v>
      </c>
      <c r="K678" s="15">
        <f t="shared" si="583"/>
        <v>19469.600000000002</v>
      </c>
      <c r="L678" s="15">
        <f t="shared" si="583"/>
        <v>19469.600000000002</v>
      </c>
      <c r="M678" s="15">
        <f t="shared" si="580"/>
        <v>190250.7</v>
      </c>
      <c r="N678" s="15">
        <f t="shared" si="581"/>
        <v>191475.8</v>
      </c>
      <c r="O678" s="15">
        <f t="shared" si="582"/>
        <v>181576.09999999995</v>
      </c>
      <c r="P678" s="15">
        <f>P679+P724+P773+P785+P743+P706+P792+P766</f>
        <v>0</v>
      </c>
      <c r="Q678" s="16"/>
      <c r="R678" s="17"/>
    </row>
    <row r="679" spans="1:19" s="12" customFormat="1" x14ac:dyDescent="0.3">
      <c r="A679" s="13" t="s">
        <v>450</v>
      </c>
      <c r="B679" s="13" t="s">
        <v>20</v>
      </c>
      <c r="C679" s="13"/>
      <c r="D679" s="13"/>
      <c r="E679" s="13"/>
      <c r="F679" s="14" t="s">
        <v>21</v>
      </c>
      <c r="G679" s="15">
        <f t="shared" ref="G679:L679" si="584">G693+G680</f>
        <v>108831.3</v>
      </c>
      <c r="H679" s="15">
        <f t="shared" si="584"/>
        <v>112292.09999999999</v>
      </c>
      <c r="I679" s="15">
        <f t="shared" si="584"/>
        <v>108230.39999999998</v>
      </c>
      <c r="J679" s="15">
        <f t="shared" si="584"/>
        <v>709.5</v>
      </c>
      <c r="K679" s="15">
        <f t="shared" si="584"/>
        <v>731.4</v>
      </c>
      <c r="L679" s="15">
        <f t="shared" si="584"/>
        <v>731.4</v>
      </c>
      <c r="M679" s="15">
        <f t="shared" si="580"/>
        <v>109540.8</v>
      </c>
      <c r="N679" s="15">
        <f t="shared" si="581"/>
        <v>113023.49999999999</v>
      </c>
      <c r="O679" s="15">
        <f t="shared" si="582"/>
        <v>108961.79999999997</v>
      </c>
      <c r="P679" s="15">
        <f>P693+P680</f>
        <v>0</v>
      </c>
      <c r="Q679" s="16"/>
      <c r="R679" s="17"/>
    </row>
    <row r="680" spans="1:19" s="18" customFormat="1" ht="62.4" x14ac:dyDescent="0.3">
      <c r="A680" s="19" t="s">
        <v>450</v>
      </c>
      <c r="B680" s="19" t="s">
        <v>20</v>
      </c>
      <c r="C680" s="19" t="s">
        <v>101</v>
      </c>
      <c r="D680" s="19"/>
      <c r="E680" s="19"/>
      <c r="F680" s="20" t="s">
        <v>385</v>
      </c>
      <c r="G680" s="21">
        <f t="shared" ref="G680:L680" si="585">G681+G687</f>
        <v>87066.5</v>
      </c>
      <c r="H680" s="21">
        <f t="shared" si="585"/>
        <v>87479.999999999985</v>
      </c>
      <c r="I680" s="21">
        <f t="shared" si="585"/>
        <v>87479.999999999985</v>
      </c>
      <c r="J680" s="21">
        <f t="shared" si="585"/>
        <v>709.5</v>
      </c>
      <c r="K680" s="21">
        <f t="shared" si="585"/>
        <v>731.4</v>
      </c>
      <c r="L680" s="21">
        <f t="shared" si="585"/>
        <v>731.4</v>
      </c>
      <c r="M680" s="21">
        <f t="shared" si="580"/>
        <v>87776</v>
      </c>
      <c r="N680" s="21">
        <f t="shared" si="581"/>
        <v>88211.39999999998</v>
      </c>
      <c r="O680" s="21">
        <f t="shared" si="582"/>
        <v>88211.39999999998</v>
      </c>
      <c r="P680" s="21">
        <f>P681+P687</f>
        <v>0</v>
      </c>
      <c r="Q680" s="22"/>
      <c r="R680" s="23"/>
    </row>
    <row r="681" spans="1:19" ht="46.8" x14ac:dyDescent="0.3">
      <c r="A681" s="24" t="s">
        <v>450</v>
      </c>
      <c r="B681" s="24" t="s">
        <v>20</v>
      </c>
      <c r="C681" s="24" t="s">
        <v>101</v>
      </c>
      <c r="D681" s="24" t="s">
        <v>202</v>
      </c>
      <c r="E681" s="28"/>
      <c r="F681" s="25" t="s">
        <v>203</v>
      </c>
      <c r="G681" s="10">
        <f t="shared" ref="G681:G683" si="586">G682</f>
        <v>14230.8</v>
      </c>
      <c r="H681" s="10">
        <f t="shared" ref="H681:H683" si="587">H682</f>
        <v>14651.9</v>
      </c>
      <c r="I681" s="10">
        <f t="shared" ref="I681:I683" si="588">I682</f>
        <v>14651.9</v>
      </c>
      <c r="J681" s="10">
        <f t="shared" ref="J681:J683" si="589">J682</f>
        <v>0</v>
      </c>
      <c r="K681" s="10">
        <f t="shared" ref="K681:K683" si="590">K682</f>
        <v>0</v>
      </c>
      <c r="L681" s="10">
        <f t="shared" ref="L681:L683" si="591">L682</f>
        <v>0</v>
      </c>
      <c r="M681" s="10">
        <f t="shared" si="580"/>
        <v>14230.8</v>
      </c>
      <c r="N681" s="10">
        <f t="shared" si="581"/>
        <v>14651.9</v>
      </c>
      <c r="O681" s="10">
        <f t="shared" si="582"/>
        <v>14651.9</v>
      </c>
      <c r="P681" s="10">
        <f t="shared" ref="P681:P683" si="592">P682</f>
        <v>0</v>
      </c>
      <c r="Q681" s="26"/>
      <c r="R681" s="27"/>
    </row>
    <row r="682" spans="1:19" hidden="1" x14ac:dyDescent="0.3">
      <c r="A682" s="24" t="s">
        <v>450</v>
      </c>
      <c r="B682" s="24" t="s">
        <v>20</v>
      </c>
      <c r="C682" s="24" t="s">
        <v>101</v>
      </c>
      <c r="D682" s="24" t="s">
        <v>204</v>
      </c>
      <c r="E682" s="28"/>
      <c r="F682" s="25" t="s">
        <v>27</v>
      </c>
      <c r="G682" s="10">
        <f t="shared" si="586"/>
        <v>14230.8</v>
      </c>
      <c r="H682" s="10">
        <f t="shared" si="587"/>
        <v>14651.9</v>
      </c>
      <c r="I682" s="10">
        <f t="shared" si="588"/>
        <v>14651.9</v>
      </c>
      <c r="J682" s="10">
        <f t="shared" si="589"/>
        <v>0</v>
      </c>
      <c r="K682" s="10">
        <f t="shared" si="590"/>
        <v>0</v>
      </c>
      <c r="L682" s="10">
        <f t="shared" si="591"/>
        <v>0</v>
      </c>
      <c r="M682" s="10">
        <f t="shared" si="580"/>
        <v>14230.8</v>
      </c>
      <c r="N682" s="10">
        <f t="shared" si="581"/>
        <v>14651.9</v>
      </c>
      <c r="O682" s="10">
        <f t="shared" si="582"/>
        <v>14651.9</v>
      </c>
      <c r="P682" s="10">
        <f t="shared" si="592"/>
        <v>0</v>
      </c>
      <c r="Q682" s="26">
        <v>0</v>
      </c>
      <c r="R682" s="27"/>
      <c r="S682" s="1" t="s">
        <v>386</v>
      </c>
    </row>
    <row r="683" spans="1:19" ht="78" x14ac:dyDescent="0.3">
      <c r="A683" s="24" t="s">
        <v>450</v>
      </c>
      <c r="B683" s="24" t="s">
        <v>20</v>
      </c>
      <c r="C683" s="24" t="s">
        <v>101</v>
      </c>
      <c r="D683" s="24" t="s">
        <v>387</v>
      </c>
      <c r="E683" s="28"/>
      <c r="F683" s="25" t="s">
        <v>388</v>
      </c>
      <c r="G683" s="10">
        <f t="shared" si="586"/>
        <v>14230.8</v>
      </c>
      <c r="H683" s="10">
        <f t="shared" si="587"/>
        <v>14651.9</v>
      </c>
      <c r="I683" s="10">
        <f t="shared" si="588"/>
        <v>14651.9</v>
      </c>
      <c r="J683" s="10">
        <f t="shared" si="589"/>
        <v>0</v>
      </c>
      <c r="K683" s="10">
        <f t="shared" si="590"/>
        <v>0</v>
      </c>
      <c r="L683" s="10">
        <f t="shared" si="591"/>
        <v>0</v>
      </c>
      <c r="M683" s="10">
        <f t="shared" si="580"/>
        <v>14230.8</v>
      </c>
      <c r="N683" s="10">
        <f t="shared" si="581"/>
        <v>14651.9</v>
      </c>
      <c r="O683" s="10">
        <f t="shared" si="582"/>
        <v>14651.9</v>
      </c>
      <c r="P683" s="10">
        <f t="shared" si="592"/>
        <v>0</v>
      </c>
      <c r="Q683" s="26"/>
      <c r="R683" s="27"/>
    </row>
    <row r="684" spans="1:19" ht="31.2" x14ac:dyDescent="0.3">
      <c r="A684" s="24" t="s">
        <v>450</v>
      </c>
      <c r="B684" s="24" t="s">
        <v>20</v>
      </c>
      <c r="C684" s="24" t="s">
        <v>101</v>
      </c>
      <c r="D684" s="24" t="s">
        <v>389</v>
      </c>
      <c r="E684" s="28"/>
      <c r="F684" s="25" t="s">
        <v>390</v>
      </c>
      <c r="G684" s="10">
        <f t="shared" ref="G684:L684" si="593">G685+G686</f>
        <v>14230.8</v>
      </c>
      <c r="H684" s="10">
        <f t="shared" si="593"/>
        <v>14651.9</v>
      </c>
      <c r="I684" s="10">
        <f t="shared" si="593"/>
        <v>14651.9</v>
      </c>
      <c r="J684" s="10">
        <f t="shared" si="593"/>
        <v>0</v>
      </c>
      <c r="K684" s="10">
        <f t="shared" si="593"/>
        <v>0</v>
      </c>
      <c r="L684" s="10">
        <f t="shared" si="593"/>
        <v>0</v>
      </c>
      <c r="M684" s="10">
        <f t="shared" si="580"/>
        <v>14230.8</v>
      </c>
      <c r="N684" s="10">
        <f t="shared" si="581"/>
        <v>14651.9</v>
      </c>
      <c r="O684" s="10">
        <f t="shared" si="582"/>
        <v>14651.9</v>
      </c>
      <c r="P684" s="10">
        <f>P685+P686</f>
        <v>0</v>
      </c>
      <c r="Q684" s="26"/>
      <c r="R684" s="27"/>
    </row>
    <row r="685" spans="1:19" ht="78" x14ac:dyDescent="0.3">
      <c r="A685" s="24" t="s">
        <v>450</v>
      </c>
      <c r="B685" s="24" t="s">
        <v>20</v>
      </c>
      <c r="C685" s="24" t="s">
        <v>101</v>
      </c>
      <c r="D685" s="24" t="s">
        <v>389</v>
      </c>
      <c r="E685" s="24" t="s">
        <v>44</v>
      </c>
      <c r="F685" s="25" t="s">
        <v>45</v>
      </c>
      <c r="G685" s="10">
        <v>13696.9</v>
      </c>
      <c r="H685" s="10">
        <v>14118</v>
      </c>
      <c r="I685" s="10">
        <v>14118</v>
      </c>
      <c r="J685" s="10"/>
      <c r="K685" s="10"/>
      <c r="L685" s="10"/>
      <c r="M685" s="10">
        <f t="shared" si="580"/>
        <v>13696.9</v>
      </c>
      <c r="N685" s="10">
        <f t="shared" si="581"/>
        <v>14118</v>
      </c>
      <c r="O685" s="10">
        <f t="shared" si="582"/>
        <v>14118</v>
      </c>
      <c r="P685" s="10"/>
      <c r="Q685" s="26"/>
      <c r="R685" s="27"/>
    </row>
    <row r="686" spans="1:19" ht="31.2" x14ac:dyDescent="0.3">
      <c r="A686" s="24" t="s">
        <v>450</v>
      </c>
      <c r="B686" s="24" t="s">
        <v>20</v>
      </c>
      <c r="C686" s="24" t="s">
        <v>101</v>
      </c>
      <c r="D686" s="24" t="s">
        <v>389</v>
      </c>
      <c r="E686" s="24" t="s">
        <v>32</v>
      </c>
      <c r="F686" s="25" t="s">
        <v>33</v>
      </c>
      <c r="G686" s="10">
        <v>533.9</v>
      </c>
      <c r="H686" s="10">
        <v>533.9</v>
      </c>
      <c r="I686" s="10">
        <v>533.9</v>
      </c>
      <c r="J686" s="10"/>
      <c r="K686" s="10"/>
      <c r="L686" s="10"/>
      <c r="M686" s="10">
        <f t="shared" si="580"/>
        <v>533.9</v>
      </c>
      <c r="N686" s="10">
        <f t="shared" si="581"/>
        <v>533.9</v>
      </c>
      <c r="O686" s="10">
        <f t="shared" si="582"/>
        <v>533.9</v>
      </c>
      <c r="P686" s="10"/>
      <c r="Q686" s="26"/>
      <c r="R686" s="27"/>
    </row>
    <row r="687" spans="1:19" ht="31.2" x14ac:dyDescent="0.3">
      <c r="A687" s="24" t="s">
        <v>450</v>
      </c>
      <c r="B687" s="24" t="s">
        <v>20</v>
      </c>
      <c r="C687" s="24" t="s">
        <v>101</v>
      </c>
      <c r="D687" s="24" t="s">
        <v>71</v>
      </c>
      <c r="E687" s="28"/>
      <c r="F687" s="25" t="s">
        <v>72</v>
      </c>
      <c r="G687" s="10">
        <f t="shared" ref="G687:G688" si="594">G688</f>
        <v>72835.7</v>
      </c>
      <c r="H687" s="10">
        <f t="shared" ref="H687:H688" si="595">H688</f>
        <v>72828.099999999991</v>
      </c>
      <c r="I687" s="10">
        <f t="shared" ref="I687:I688" si="596">I688</f>
        <v>72828.099999999991</v>
      </c>
      <c r="J687" s="10">
        <f t="shared" ref="J687:J688" si="597">J688</f>
        <v>709.5</v>
      </c>
      <c r="K687" s="10">
        <f t="shared" ref="K687:K688" si="598">K688</f>
        <v>731.4</v>
      </c>
      <c r="L687" s="10">
        <f t="shared" ref="L687:L688" si="599">L688</f>
        <v>731.4</v>
      </c>
      <c r="M687" s="10">
        <f t="shared" si="580"/>
        <v>73545.2</v>
      </c>
      <c r="N687" s="10">
        <f t="shared" si="581"/>
        <v>73559.499999999985</v>
      </c>
      <c r="O687" s="10">
        <f t="shared" si="582"/>
        <v>73559.499999999985</v>
      </c>
      <c r="P687" s="10">
        <f t="shared" ref="P687:P688" si="600">P688</f>
        <v>0</v>
      </c>
      <c r="Q687" s="26"/>
      <c r="R687" s="27"/>
    </row>
    <row r="688" spans="1:19" ht="31.2" x14ac:dyDescent="0.3">
      <c r="A688" s="24" t="s">
        <v>450</v>
      </c>
      <c r="B688" s="24" t="s">
        <v>20</v>
      </c>
      <c r="C688" s="24" t="s">
        <v>101</v>
      </c>
      <c r="D688" s="24" t="s">
        <v>391</v>
      </c>
      <c r="E688" s="28"/>
      <c r="F688" s="25" t="s">
        <v>392</v>
      </c>
      <c r="G688" s="10">
        <f t="shared" si="594"/>
        <v>72835.7</v>
      </c>
      <c r="H688" s="10">
        <f t="shared" si="595"/>
        <v>72828.099999999991</v>
      </c>
      <c r="I688" s="10">
        <f t="shared" si="596"/>
        <v>72828.099999999991</v>
      </c>
      <c r="J688" s="10">
        <f t="shared" si="597"/>
        <v>709.5</v>
      </c>
      <c r="K688" s="10">
        <f t="shared" si="598"/>
        <v>731.4</v>
      </c>
      <c r="L688" s="10">
        <f t="shared" si="599"/>
        <v>731.4</v>
      </c>
      <c r="M688" s="10">
        <f t="shared" si="580"/>
        <v>73545.2</v>
      </c>
      <c r="N688" s="10">
        <f t="shared" si="581"/>
        <v>73559.499999999985</v>
      </c>
      <c r="O688" s="10">
        <f t="shared" si="582"/>
        <v>73559.499999999985</v>
      </c>
      <c r="P688" s="10">
        <f t="shared" si="600"/>
        <v>0</v>
      </c>
      <c r="Q688" s="26"/>
      <c r="R688" s="27"/>
    </row>
    <row r="689" spans="1:19" x14ac:dyDescent="0.3">
      <c r="A689" s="24" t="s">
        <v>450</v>
      </c>
      <c r="B689" s="24" t="s">
        <v>20</v>
      </c>
      <c r="C689" s="24" t="s">
        <v>101</v>
      </c>
      <c r="D689" s="24" t="s">
        <v>393</v>
      </c>
      <c r="E689" s="28"/>
      <c r="F689" s="25" t="s">
        <v>43</v>
      </c>
      <c r="G689" s="10">
        <f t="shared" ref="G689:L689" si="601">G690+G691+G692</f>
        <v>72835.7</v>
      </c>
      <c r="H689" s="10">
        <f t="shared" si="601"/>
        <v>72828.099999999991</v>
      </c>
      <c r="I689" s="10">
        <f t="shared" si="601"/>
        <v>72828.099999999991</v>
      </c>
      <c r="J689" s="10">
        <f t="shared" si="601"/>
        <v>709.5</v>
      </c>
      <c r="K689" s="10">
        <f t="shared" si="601"/>
        <v>731.4</v>
      </c>
      <c r="L689" s="10">
        <f t="shared" si="601"/>
        <v>731.4</v>
      </c>
      <c r="M689" s="10">
        <f t="shared" si="580"/>
        <v>73545.2</v>
      </c>
      <c r="N689" s="10">
        <f t="shared" si="581"/>
        <v>73559.499999999985</v>
      </c>
      <c r="O689" s="10">
        <f t="shared" si="582"/>
        <v>73559.499999999985</v>
      </c>
      <c r="P689" s="10">
        <f>P690+P691+P692</f>
        <v>0</v>
      </c>
      <c r="Q689" s="26"/>
      <c r="R689" s="27"/>
    </row>
    <row r="690" spans="1:19" ht="78" x14ac:dyDescent="0.3">
      <c r="A690" s="24" t="s">
        <v>450</v>
      </c>
      <c r="B690" s="24" t="s">
        <v>20</v>
      </c>
      <c r="C690" s="24" t="s">
        <v>101</v>
      </c>
      <c r="D690" s="24" t="s">
        <v>393</v>
      </c>
      <c r="E690" s="24" t="s">
        <v>44</v>
      </c>
      <c r="F690" s="25" t="s">
        <v>45</v>
      </c>
      <c r="G690" s="10">
        <v>62541.2</v>
      </c>
      <c r="H690" s="10">
        <v>64464.7</v>
      </c>
      <c r="I690" s="10">
        <v>64464.7</v>
      </c>
      <c r="J690" s="10">
        <v>709.5</v>
      </c>
      <c r="K690" s="10">
        <v>731.4</v>
      </c>
      <c r="L690" s="10">
        <v>731.4</v>
      </c>
      <c r="M690" s="10">
        <f t="shared" si="580"/>
        <v>63250.7</v>
      </c>
      <c r="N690" s="10">
        <f t="shared" si="581"/>
        <v>65196.1</v>
      </c>
      <c r="O690" s="10">
        <f t="shared" si="582"/>
        <v>65196.1</v>
      </c>
      <c r="P690" s="10"/>
      <c r="Q690" s="26"/>
      <c r="R690" s="27">
        <v>47</v>
      </c>
    </row>
    <row r="691" spans="1:19" ht="31.2" x14ac:dyDescent="0.3">
      <c r="A691" s="24" t="s">
        <v>450</v>
      </c>
      <c r="B691" s="24" t="s">
        <v>20</v>
      </c>
      <c r="C691" s="24" t="s">
        <v>101</v>
      </c>
      <c r="D691" s="24" t="s">
        <v>393</v>
      </c>
      <c r="E691" s="24" t="s">
        <v>32</v>
      </c>
      <c r="F691" s="25" t="s">
        <v>33</v>
      </c>
      <c r="G691" s="10">
        <v>10014.1</v>
      </c>
      <c r="H691" s="10">
        <v>8083</v>
      </c>
      <c r="I691" s="10">
        <v>8083</v>
      </c>
      <c r="J691" s="10"/>
      <c r="K691" s="10"/>
      <c r="L691" s="10"/>
      <c r="M691" s="10">
        <f t="shared" si="580"/>
        <v>10014.1</v>
      </c>
      <c r="N691" s="10">
        <f t="shared" si="581"/>
        <v>8083</v>
      </c>
      <c r="O691" s="10">
        <f t="shared" si="582"/>
        <v>8083</v>
      </c>
      <c r="P691" s="10"/>
      <c r="Q691" s="26"/>
      <c r="R691" s="27"/>
    </row>
    <row r="692" spans="1:19" x14ac:dyDescent="0.3">
      <c r="A692" s="24" t="s">
        <v>450</v>
      </c>
      <c r="B692" s="24" t="s">
        <v>20</v>
      </c>
      <c r="C692" s="24" t="s">
        <v>101</v>
      </c>
      <c r="D692" s="24" t="s">
        <v>393</v>
      </c>
      <c r="E692" s="24" t="s">
        <v>34</v>
      </c>
      <c r="F692" s="25" t="s">
        <v>35</v>
      </c>
      <c r="G692" s="10">
        <v>280.39999999999998</v>
      </c>
      <c r="H692" s="10">
        <v>280.39999999999998</v>
      </c>
      <c r="I692" s="10">
        <v>280.39999999999998</v>
      </c>
      <c r="J692" s="10"/>
      <c r="K692" s="10"/>
      <c r="L692" s="10"/>
      <c r="M692" s="10">
        <f t="shared" si="580"/>
        <v>280.39999999999998</v>
      </c>
      <c r="N692" s="10">
        <f t="shared" si="581"/>
        <v>280.39999999999998</v>
      </c>
      <c r="O692" s="10">
        <f t="shared" si="582"/>
        <v>280.39999999999998</v>
      </c>
      <c r="P692" s="10"/>
      <c r="Q692" s="26"/>
      <c r="R692" s="27"/>
    </row>
    <row r="693" spans="1:19" s="18" customFormat="1" x14ac:dyDescent="0.3">
      <c r="A693" s="19" t="s">
        <v>450</v>
      </c>
      <c r="B693" s="19" t="s">
        <v>20</v>
      </c>
      <c r="C693" s="19" t="s">
        <v>22</v>
      </c>
      <c r="D693" s="19"/>
      <c r="E693" s="19"/>
      <c r="F693" s="20" t="s">
        <v>23</v>
      </c>
      <c r="G693" s="21">
        <f t="shared" ref="G693:G695" si="602">G694</f>
        <v>21764.799999999999</v>
      </c>
      <c r="H693" s="21">
        <f t="shared" ref="H693:H695" si="603">H694</f>
        <v>24812.100000000002</v>
      </c>
      <c r="I693" s="21">
        <f t="shared" ref="I693:I695" si="604">I694</f>
        <v>20750.399999999998</v>
      </c>
      <c r="J693" s="21">
        <f t="shared" ref="J693:J695" si="605">J694</f>
        <v>0</v>
      </c>
      <c r="K693" s="21">
        <f t="shared" ref="K693:K695" si="606">K694</f>
        <v>0</v>
      </c>
      <c r="L693" s="21">
        <f t="shared" ref="L693:L695" si="607">L694</f>
        <v>0</v>
      </c>
      <c r="M693" s="21">
        <f t="shared" si="580"/>
        <v>21764.799999999999</v>
      </c>
      <c r="N693" s="21">
        <f t="shared" si="581"/>
        <v>24812.100000000002</v>
      </c>
      <c r="O693" s="21">
        <f t="shared" si="582"/>
        <v>20750.399999999998</v>
      </c>
      <c r="P693" s="21">
        <f t="shared" ref="P693:P695" si="608">P694</f>
        <v>0</v>
      </c>
      <c r="Q693" s="22"/>
      <c r="R693" s="23"/>
    </row>
    <row r="694" spans="1:19" x14ac:dyDescent="0.3">
      <c r="A694" s="24" t="s">
        <v>450</v>
      </c>
      <c r="B694" s="24" t="s">
        <v>20</v>
      </c>
      <c r="C694" s="24" t="s">
        <v>22</v>
      </c>
      <c r="D694" s="24" t="s">
        <v>210</v>
      </c>
      <c r="E694" s="24"/>
      <c r="F694" s="25" t="s">
        <v>211</v>
      </c>
      <c r="G694" s="10">
        <f t="shared" si="602"/>
        <v>21764.799999999999</v>
      </c>
      <c r="H694" s="10">
        <f t="shared" si="603"/>
        <v>24812.100000000002</v>
      </c>
      <c r="I694" s="10">
        <f t="shared" si="604"/>
        <v>20750.399999999998</v>
      </c>
      <c r="J694" s="10">
        <f t="shared" si="605"/>
        <v>0</v>
      </c>
      <c r="K694" s="10">
        <f t="shared" si="606"/>
        <v>0</v>
      </c>
      <c r="L694" s="10">
        <f t="shared" si="607"/>
        <v>0</v>
      </c>
      <c r="M694" s="10">
        <f t="shared" si="580"/>
        <v>21764.799999999999</v>
      </c>
      <c r="N694" s="10">
        <f t="shared" si="581"/>
        <v>24812.100000000002</v>
      </c>
      <c r="O694" s="10">
        <f t="shared" si="582"/>
        <v>20750.399999999998</v>
      </c>
      <c r="P694" s="10">
        <f t="shared" si="608"/>
        <v>0</v>
      </c>
      <c r="Q694" s="26"/>
      <c r="R694" s="27"/>
    </row>
    <row r="695" spans="1:19" hidden="1" x14ac:dyDescent="0.3">
      <c r="A695" s="24" t="s">
        <v>450</v>
      </c>
      <c r="B695" s="24" t="s">
        <v>20</v>
      </c>
      <c r="C695" s="24" t="s">
        <v>22</v>
      </c>
      <c r="D695" s="24" t="s">
        <v>212</v>
      </c>
      <c r="E695" s="24"/>
      <c r="F695" s="25" t="s">
        <v>27</v>
      </c>
      <c r="G695" s="10">
        <f t="shared" si="602"/>
        <v>21764.799999999999</v>
      </c>
      <c r="H695" s="10">
        <f t="shared" si="603"/>
        <v>24812.100000000002</v>
      </c>
      <c r="I695" s="10">
        <f t="shared" si="604"/>
        <v>20750.399999999998</v>
      </c>
      <c r="J695" s="10">
        <f t="shared" si="605"/>
        <v>0</v>
      </c>
      <c r="K695" s="10">
        <f t="shared" si="606"/>
        <v>0</v>
      </c>
      <c r="L695" s="10">
        <f t="shared" si="607"/>
        <v>0</v>
      </c>
      <c r="M695" s="10">
        <f t="shared" si="580"/>
        <v>21764.799999999999</v>
      </c>
      <c r="N695" s="10">
        <f t="shared" si="581"/>
        <v>24812.100000000002</v>
      </c>
      <c r="O695" s="10">
        <f t="shared" si="582"/>
        <v>20750.399999999998</v>
      </c>
      <c r="P695" s="10">
        <f t="shared" si="608"/>
        <v>0</v>
      </c>
      <c r="Q695" s="26">
        <v>0</v>
      </c>
      <c r="R695" s="27"/>
      <c r="S695" s="1" t="s">
        <v>386</v>
      </c>
    </row>
    <row r="696" spans="1:19" ht="46.8" x14ac:dyDescent="0.3">
      <c r="A696" s="24" t="s">
        <v>450</v>
      </c>
      <c r="B696" s="24" t="s">
        <v>20</v>
      </c>
      <c r="C696" s="24" t="s">
        <v>22</v>
      </c>
      <c r="D696" s="24" t="s">
        <v>213</v>
      </c>
      <c r="E696" s="24"/>
      <c r="F696" s="25" t="s">
        <v>214</v>
      </c>
      <c r="G696" s="10">
        <f t="shared" ref="G696:L696" si="609">G697+G700+G704+G702</f>
        <v>21764.799999999999</v>
      </c>
      <c r="H696" s="10">
        <f t="shared" si="609"/>
        <v>24812.100000000002</v>
      </c>
      <c r="I696" s="10">
        <f t="shared" si="609"/>
        <v>20750.399999999998</v>
      </c>
      <c r="J696" s="10">
        <f t="shared" si="609"/>
        <v>0</v>
      </c>
      <c r="K696" s="10">
        <f t="shared" si="609"/>
        <v>0</v>
      </c>
      <c r="L696" s="10">
        <f t="shared" si="609"/>
        <v>0</v>
      </c>
      <c r="M696" s="10">
        <f t="shared" si="580"/>
        <v>21764.799999999999</v>
      </c>
      <c r="N696" s="10">
        <f t="shared" si="581"/>
        <v>24812.100000000002</v>
      </c>
      <c r="O696" s="10">
        <f t="shared" si="582"/>
        <v>20750.399999999998</v>
      </c>
      <c r="P696" s="10">
        <f>P697+P700+P704+P702</f>
        <v>0</v>
      </c>
      <c r="Q696" s="26"/>
      <c r="R696" s="27"/>
    </row>
    <row r="697" spans="1:19" ht="31.2" x14ac:dyDescent="0.3">
      <c r="A697" s="24" t="s">
        <v>450</v>
      </c>
      <c r="B697" s="24" t="s">
        <v>20</v>
      </c>
      <c r="C697" s="24" t="s">
        <v>22</v>
      </c>
      <c r="D697" s="24" t="s">
        <v>394</v>
      </c>
      <c r="E697" s="24"/>
      <c r="F697" s="25" t="s">
        <v>395</v>
      </c>
      <c r="G697" s="10">
        <f t="shared" ref="G697:L697" si="610">G698+G699</f>
        <v>10439.299999999999</v>
      </c>
      <c r="H697" s="10">
        <f t="shared" si="610"/>
        <v>13486.6</v>
      </c>
      <c r="I697" s="10">
        <f t="shared" si="610"/>
        <v>9424.9</v>
      </c>
      <c r="J697" s="10">
        <f t="shared" si="610"/>
        <v>0</v>
      </c>
      <c r="K697" s="10">
        <f t="shared" si="610"/>
        <v>0</v>
      </c>
      <c r="L697" s="10">
        <f t="shared" si="610"/>
        <v>0</v>
      </c>
      <c r="M697" s="10">
        <f t="shared" si="580"/>
        <v>10439.299999999999</v>
      </c>
      <c r="N697" s="10">
        <f t="shared" si="581"/>
        <v>13486.6</v>
      </c>
      <c r="O697" s="10">
        <f t="shared" si="582"/>
        <v>9424.9</v>
      </c>
      <c r="P697" s="10">
        <f>P698+P699</f>
        <v>0</v>
      </c>
      <c r="Q697" s="26"/>
      <c r="R697" s="27"/>
    </row>
    <row r="698" spans="1:19" ht="31.2" x14ac:dyDescent="0.3">
      <c r="A698" s="24" t="s">
        <v>450</v>
      </c>
      <c r="B698" s="24" t="s">
        <v>20</v>
      </c>
      <c r="C698" s="24" t="s">
        <v>22</v>
      </c>
      <c r="D698" s="24" t="s">
        <v>394</v>
      </c>
      <c r="E698" s="24" t="s">
        <v>32</v>
      </c>
      <c r="F698" s="25" t="s">
        <v>33</v>
      </c>
      <c r="G698" s="10">
        <v>10239.299999999999</v>
      </c>
      <c r="H698" s="10">
        <v>13286.6</v>
      </c>
      <c r="I698" s="10">
        <v>9224.9</v>
      </c>
      <c r="J698" s="10"/>
      <c r="K698" s="10"/>
      <c r="L698" s="10"/>
      <c r="M698" s="10">
        <f t="shared" si="580"/>
        <v>10239.299999999999</v>
      </c>
      <c r="N698" s="10">
        <f t="shared" si="581"/>
        <v>13286.6</v>
      </c>
      <c r="O698" s="10">
        <f t="shared" si="582"/>
        <v>9224.9</v>
      </c>
      <c r="P698" s="10"/>
      <c r="Q698" s="26"/>
      <c r="R698" s="27"/>
    </row>
    <row r="699" spans="1:19" x14ac:dyDescent="0.3">
      <c r="A699" s="24" t="s">
        <v>450</v>
      </c>
      <c r="B699" s="24" t="s">
        <v>20</v>
      </c>
      <c r="C699" s="24" t="s">
        <v>22</v>
      </c>
      <c r="D699" s="24" t="s">
        <v>394</v>
      </c>
      <c r="E699" s="24" t="s">
        <v>34</v>
      </c>
      <c r="F699" s="25" t="s">
        <v>35</v>
      </c>
      <c r="G699" s="10">
        <v>200</v>
      </c>
      <c r="H699" s="10">
        <v>200</v>
      </c>
      <c r="I699" s="10">
        <v>200</v>
      </c>
      <c r="J699" s="10"/>
      <c r="K699" s="10"/>
      <c r="L699" s="10"/>
      <c r="M699" s="10">
        <f t="shared" si="580"/>
        <v>200</v>
      </c>
      <c r="N699" s="10">
        <f t="shared" si="581"/>
        <v>200</v>
      </c>
      <c r="O699" s="10">
        <f t="shared" si="582"/>
        <v>200</v>
      </c>
      <c r="P699" s="10"/>
      <c r="Q699" s="26"/>
      <c r="R699" s="27"/>
    </row>
    <row r="700" spans="1:19" ht="31.2" x14ac:dyDescent="0.3">
      <c r="A700" s="24" t="s">
        <v>450</v>
      </c>
      <c r="B700" s="24" t="s">
        <v>20</v>
      </c>
      <c r="C700" s="24" t="s">
        <v>22</v>
      </c>
      <c r="D700" s="24" t="s">
        <v>396</v>
      </c>
      <c r="E700" s="28"/>
      <c r="F700" s="25" t="s">
        <v>397</v>
      </c>
      <c r="G700" s="10">
        <f t="shared" ref="G700:L700" si="611">G701</f>
        <v>9393.7999999999993</v>
      </c>
      <c r="H700" s="10">
        <f t="shared" si="611"/>
        <v>9393.7999999999993</v>
      </c>
      <c r="I700" s="10">
        <f t="shared" si="611"/>
        <v>9393.7999999999993</v>
      </c>
      <c r="J700" s="10">
        <f t="shared" si="611"/>
        <v>0</v>
      </c>
      <c r="K700" s="10">
        <f t="shared" si="611"/>
        <v>0</v>
      </c>
      <c r="L700" s="10">
        <f t="shared" si="611"/>
        <v>0</v>
      </c>
      <c r="M700" s="10">
        <f t="shared" si="580"/>
        <v>9393.7999999999993</v>
      </c>
      <c r="N700" s="10">
        <f t="shared" si="581"/>
        <v>9393.7999999999993</v>
      </c>
      <c r="O700" s="10">
        <f t="shared" si="582"/>
        <v>9393.7999999999993</v>
      </c>
      <c r="P700" s="10">
        <f>P701</f>
        <v>0</v>
      </c>
      <c r="Q700" s="26"/>
      <c r="R700" s="27"/>
    </row>
    <row r="701" spans="1:19" ht="31.2" x14ac:dyDescent="0.3">
      <c r="A701" s="24" t="s">
        <v>450</v>
      </c>
      <c r="B701" s="24" t="s">
        <v>20</v>
      </c>
      <c r="C701" s="24" t="s">
        <v>22</v>
      </c>
      <c r="D701" s="24" t="s">
        <v>396</v>
      </c>
      <c r="E701" s="24" t="s">
        <v>114</v>
      </c>
      <c r="F701" s="25" t="s">
        <v>115</v>
      </c>
      <c r="G701" s="10">
        <v>9393.7999999999993</v>
      </c>
      <c r="H701" s="10">
        <v>9393.7999999999993</v>
      </c>
      <c r="I701" s="10">
        <v>9393.7999999999993</v>
      </c>
      <c r="J701" s="10"/>
      <c r="K701" s="10"/>
      <c r="L701" s="10"/>
      <c r="M701" s="10">
        <f t="shared" si="580"/>
        <v>9393.7999999999993</v>
      </c>
      <c r="N701" s="10">
        <f t="shared" si="581"/>
        <v>9393.7999999999993</v>
      </c>
      <c r="O701" s="10">
        <f t="shared" si="582"/>
        <v>9393.7999999999993</v>
      </c>
      <c r="P701" s="10"/>
      <c r="Q701" s="26"/>
      <c r="R701" s="27"/>
    </row>
    <row r="702" spans="1:19" ht="62.4" x14ac:dyDescent="0.3">
      <c r="A702" s="24" t="s">
        <v>450</v>
      </c>
      <c r="B702" s="24" t="s">
        <v>20</v>
      </c>
      <c r="C702" s="24" t="s">
        <v>22</v>
      </c>
      <c r="D702" s="24" t="s">
        <v>452</v>
      </c>
      <c r="E702" s="24"/>
      <c r="F702" s="25" t="s">
        <v>453</v>
      </c>
      <c r="G702" s="10">
        <f t="shared" ref="G702:L702" si="612">G703</f>
        <v>1105.2</v>
      </c>
      <c r="H702" s="10">
        <f t="shared" si="612"/>
        <v>1105.2</v>
      </c>
      <c r="I702" s="10">
        <f t="shared" si="612"/>
        <v>1105.2</v>
      </c>
      <c r="J702" s="10">
        <f t="shared" si="612"/>
        <v>0</v>
      </c>
      <c r="K702" s="10">
        <f t="shared" si="612"/>
        <v>0</v>
      </c>
      <c r="L702" s="10">
        <f t="shared" si="612"/>
        <v>0</v>
      </c>
      <c r="M702" s="10">
        <f t="shared" si="580"/>
        <v>1105.2</v>
      </c>
      <c r="N702" s="10">
        <f t="shared" si="581"/>
        <v>1105.2</v>
      </c>
      <c r="O702" s="10">
        <f t="shared" si="582"/>
        <v>1105.2</v>
      </c>
      <c r="P702" s="10">
        <f>P703</f>
        <v>0</v>
      </c>
      <c r="Q702" s="26"/>
      <c r="R702" s="27"/>
    </row>
    <row r="703" spans="1:19" ht="31.2" x14ac:dyDescent="0.3">
      <c r="A703" s="24" t="s">
        <v>450</v>
      </c>
      <c r="B703" s="24" t="s">
        <v>20</v>
      </c>
      <c r="C703" s="24" t="s">
        <v>22</v>
      </c>
      <c r="D703" s="24" t="s">
        <v>452</v>
      </c>
      <c r="E703" s="24" t="s">
        <v>114</v>
      </c>
      <c r="F703" s="25" t="s">
        <v>115</v>
      </c>
      <c r="G703" s="10">
        <v>1105.2</v>
      </c>
      <c r="H703" s="10">
        <v>1105.2</v>
      </c>
      <c r="I703" s="10">
        <v>1105.2</v>
      </c>
      <c r="J703" s="10"/>
      <c r="K703" s="10"/>
      <c r="L703" s="10"/>
      <c r="M703" s="10">
        <f t="shared" si="580"/>
        <v>1105.2</v>
      </c>
      <c r="N703" s="10">
        <f t="shared" si="581"/>
        <v>1105.2</v>
      </c>
      <c r="O703" s="10">
        <f t="shared" si="582"/>
        <v>1105.2</v>
      </c>
      <c r="P703" s="10"/>
      <c r="Q703" s="26"/>
      <c r="R703" s="27"/>
    </row>
    <row r="704" spans="1:19" ht="62.4" x14ac:dyDescent="0.3">
      <c r="A704" s="24" t="s">
        <v>450</v>
      </c>
      <c r="B704" s="24" t="s">
        <v>20</v>
      </c>
      <c r="C704" s="24" t="s">
        <v>22</v>
      </c>
      <c r="D704" s="24" t="s">
        <v>217</v>
      </c>
      <c r="E704" s="28"/>
      <c r="F704" s="25" t="s">
        <v>218</v>
      </c>
      <c r="G704" s="10">
        <f t="shared" ref="G704:L704" si="613">G705</f>
        <v>826.5</v>
      </c>
      <c r="H704" s="10">
        <f t="shared" si="613"/>
        <v>826.5</v>
      </c>
      <c r="I704" s="10">
        <f t="shared" si="613"/>
        <v>826.5</v>
      </c>
      <c r="J704" s="10">
        <f t="shared" si="613"/>
        <v>0</v>
      </c>
      <c r="K704" s="10">
        <f t="shared" si="613"/>
        <v>0</v>
      </c>
      <c r="L704" s="10">
        <f t="shared" si="613"/>
        <v>0</v>
      </c>
      <c r="M704" s="10">
        <f t="shared" si="580"/>
        <v>826.5</v>
      </c>
      <c r="N704" s="10">
        <f t="shared" si="581"/>
        <v>826.5</v>
      </c>
      <c r="O704" s="10">
        <f t="shared" si="582"/>
        <v>826.5</v>
      </c>
      <c r="P704" s="10">
        <f>P705</f>
        <v>0</v>
      </c>
      <c r="Q704" s="26"/>
      <c r="R704" s="27"/>
    </row>
    <row r="705" spans="1:19" ht="31.2" x14ac:dyDescent="0.3">
      <c r="A705" s="24" t="s">
        <v>450</v>
      </c>
      <c r="B705" s="24" t="s">
        <v>20</v>
      </c>
      <c r="C705" s="24" t="s">
        <v>22</v>
      </c>
      <c r="D705" s="24" t="s">
        <v>217</v>
      </c>
      <c r="E705" s="24" t="s">
        <v>114</v>
      </c>
      <c r="F705" s="25" t="s">
        <v>115</v>
      </c>
      <c r="G705" s="10">
        <v>826.5</v>
      </c>
      <c r="H705" s="10">
        <v>826.5</v>
      </c>
      <c r="I705" s="10">
        <v>826.5</v>
      </c>
      <c r="J705" s="10"/>
      <c r="K705" s="10"/>
      <c r="L705" s="10"/>
      <c r="M705" s="10">
        <f t="shared" si="580"/>
        <v>826.5</v>
      </c>
      <c r="N705" s="10">
        <f t="shared" si="581"/>
        <v>826.5</v>
      </c>
      <c r="O705" s="10">
        <f t="shared" si="582"/>
        <v>826.5</v>
      </c>
      <c r="P705" s="10"/>
      <c r="Q705" s="26"/>
      <c r="R705" s="27"/>
    </row>
    <row r="706" spans="1:19" s="12" customFormat="1" ht="31.2" x14ac:dyDescent="0.3">
      <c r="A706" s="13" t="s">
        <v>450</v>
      </c>
      <c r="B706" s="13" t="s">
        <v>125</v>
      </c>
      <c r="C706" s="13"/>
      <c r="D706" s="13"/>
      <c r="E706" s="29"/>
      <c r="F706" s="14" t="s">
        <v>126</v>
      </c>
      <c r="G706" s="15">
        <f t="shared" ref="G706:L706" si="614">G707+G716</f>
        <v>2948.4</v>
      </c>
      <c r="H706" s="15">
        <f t="shared" si="614"/>
        <v>3039.9</v>
      </c>
      <c r="I706" s="15">
        <f t="shared" si="614"/>
        <v>3039.9</v>
      </c>
      <c r="J706" s="15">
        <f t="shared" si="614"/>
        <v>0</v>
      </c>
      <c r="K706" s="15">
        <f t="shared" si="614"/>
        <v>0</v>
      </c>
      <c r="L706" s="15">
        <f t="shared" si="614"/>
        <v>0</v>
      </c>
      <c r="M706" s="15">
        <f t="shared" si="580"/>
        <v>2948.4</v>
      </c>
      <c r="N706" s="15">
        <f t="shared" si="581"/>
        <v>3039.9</v>
      </c>
      <c r="O706" s="15">
        <f t="shared" si="582"/>
        <v>3039.9</v>
      </c>
      <c r="P706" s="15">
        <f>P707+P716</f>
        <v>0</v>
      </c>
      <c r="Q706" s="16"/>
      <c r="R706" s="17"/>
    </row>
    <row r="707" spans="1:19" s="18" customFormat="1" ht="46.8" x14ac:dyDescent="0.3">
      <c r="A707" s="19" t="s">
        <v>450</v>
      </c>
      <c r="B707" s="19" t="s">
        <v>125</v>
      </c>
      <c r="C707" s="19" t="s">
        <v>273</v>
      </c>
      <c r="D707" s="19"/>
      <c r="E707" s="30"/>
      <c r="F707" s="20" t="s">
        <v>402</v>
      </c>
      <c r="G707" s="21">
        <f t="shared" ref="G707:G709" si="615">G708</f>
        <v>436.90000000000003</v>
      </c>
      <c r="H707" s="21">
        <f t="shared" ref="H707:H709" si="616">H708</f>
        <v>436.90000000000003</v>
      </c>
      <c r="I707" s="21">
        <f t="shared" ref="I707:I709" si="617">I708</f>
        <v>436.90000000000003</v>
      </c>
      <c r="J707" s="21">
        <f t="shared" ref="J707:J709" si="618">J708</f>
        <v>0</v>
      </c>
      <c r="K707" s="21">
        <f t="shared" ref="K707:K709" si="619">K708</f>
        <v>0</v>
      </c>
      <c r="L707" s="21">
        <f t="shared" ref="L707:L709" si="620">L708</f>
        <v>0</v>
      </c>
      <c r="M707" s="21">
        <f t="shared" si="580"/>
        <v>436.90000000000003</v>
      </c>
      <c r="N707" s="21">
        <f t="shared" si="581"/>
        <v>436.90000000000003</v>
      </c>
      <c r="O707" s="21">
        <f t="shared" si="582"/>
        <v>436.90000000000003</v>
      </c>
      <c r="P707" s="21">
        <f t="shared" ref="P707:P709" si="621">P708</f>
        <v>0</v>
      </c>
      <c r="Q707" s="22"/>
      <c r="R707" s="23"/>
    </row>
    <row r="708" spans="1:19" x14ac:dyDescent="0.3">
      <c r="A708" s="24" t="s">
        <v>450</v>
      </c>
      <c r="B708" s="24" t="s">
        <v>125</v>
      </c>
      <c r="C708" s="24" t="s">
        <v>273</v>
      </c>
      <c r="D708" s="24" t="s">
        <v>219</v>
      </c>
      <c r="E708" s="28"/>
      <c r="F708" s="25" t="s">
        <v>220</v>
      </c>
      <c r="G708" s="10">
        <f t="shared" si="615"/>
        <v>436.90000000000003</v>
      </c>
      <c r="H708" s="10">
        <f t="shared" si="616"/>
        <v>436.90000000000003</v>
      </c>
      <c r="I708" s="10">
        <f t="shared" si="617"/>
        <v>436.90000000000003</v>
      </c>
      <c r="J708" s="10">
        <f t="shared" si="618"/>
        <v>0</v>
      </c>
      <c r="K708" s="10">
        <f t="shared" si="619"/>
        <v>0</v>
      </c>
      <c r="L708" s="10">
        <f t="shared" si="620"/>
        <v>0</v>
      </c>
      <c r="M708" s="10">
        <f t="shared" si="580"/>
        <v>436.90000000000003</v>
      </c>
      <c r="N708" s="10">
        <f t="shared" si="581"/>
        <v>436.90000000000003</v>
      </c>
      <c r="O708" s="10">
        <f t="shared" si="582"/>
        <v>436.90000000000003</v>
      </c>
      <c r="P708" s="10">
        <f t="shared" si="621"/>
        <v>0</v>
      </c>
      <c r="Q708" s="26"/>
      <c r="R708" s="27"/>
    </row>
    <row r="709" spans="1:19" hidden="1" x14ac:dyDescent="0.3">
      <c r="A709" s="24" t="s">
        <v>450</v>
      </c>
      <c r="B709" s="24" t="s">
        <v>125</v>
      </c>
      <c r="C709" s="24" t="s">
        <v>273</v>
      </c>
      <c r="D709" s="24" t="s">
        <v>221</v>
      </c>
      <c r="E709" s="28"/>
      <c r="F709" s="25" t="s">
        <v>27</v>
      </c>
      <c r="G709" s="10">
        <f t="shared" si="615"/>
        <v>436.90000000000003</v>
      </c>
      <c r="H709" s="10">
        <f t="shared" si="616"/>
        <v>436.90000000000003</v>
      </c>
      <c r="I709" s="10">
        <f t="shared" si="617"/>
        <v>436.90000000000003</v>
      </c>
      <c r="J709" s="10">
        <f t="shared" si="618"/>
        <v>0</v>
      </c>
      <c r="K709" s="10">
        <f t="shared" si="619"/>
        <v>0</v>
      </c>
      <c r="L709" s="10">
        <f t="shared" si="620"/>
        <v>0</v>
      </c>
      <c r="M709" s="10">
        <f t="shared" si="580"/>
        <v>436.90000000000003</v>
      </c>
      <c r="N709" s="10">
        <f t="shared" si="581"/>
        <v>436.90000000000003</v>
      </c>
      <c r="O709" s="10">
        <f t="shared" si="582"/>
        <v>436.90000000000003</v>
      </c>
      <c r="P709" s="10">
        <f t="shared" si="621"/>
        <v>0</v>
      </c>
      <c r="Q709" s="26">
        <v>0</v>
      </c>
      <c r="R709" s="27"/>
      <c r="S709" s="1" t="s">
        <v>386</v>
      </c>
    </row>
    <row r="710" spans="1:19" ht="93.6" x14ac:dyDescent="0.3">
      <c r="A710" s="24" t="s">
        <v>450</v>
      </c>
      <c r="B710" s="24" t="s">
        <v>125</v>
      </c>
      <c r="C710" s="24" t="s">
        <v>273</v>
      </c>
      <c r="D710" s="24" t="s">
        <v>403</v>
      </c>
      <c r="E710" s="28"/>
      <c r="F710" s="25" t="s">
        <v>404</v>
      </c>
      <c r="G710" s="10">
        <f t="shared" ref="G710:L710" si="622">G711+G713</f>
        <v>436.90000000000003</v>
      </c>
      <c r="H710" s="10">
        <f t="shared" si="622"/>
        <v>436.90000000000003</v>
      </c>
      <c r="I710" s="10">
        <f t="shared" si="622"/>
        <v>436.90000000000003</v>
      </c>
      <c r="J710" s="10">
        <f t="shared" si="622"/>
        <v>0</v>
      </c>
      <c r="K710" s="10">
        <f t="shared" si="622"/>
        <v>0</v>
      </c>
      <c r="L710" s="10">
        <f t="shared" si="622"/>
        <v>0</v>
      </c>
      <c r="M710" s="10">
        <f t="shared" si="580"/>
        <v>436.90000000000003</v>
      </c>
      <c r="N710" s="10">
        <f t="shared" si="581"/>
        <v>436.90000000000003</v>
      </c>
      <c r="O710" s="10">
        <f t="shared" si="582"/>
        <v>436.90000000000003</v>
      </c>
      <c r="P710" s="10">
        <f>P711+P713</f>
        <v>0</v>
      </c>
      <c r="Q710" s="26"/>
      <c r="R710" s="27"/>
    </row>
    <row r="711" spans="1:19" ht="46.8" x14ac:dyDescent="0.3">
      <c r="A711" s="24" t="s">
        <v>450</v>
      </c>
      <c r="B711" s="24" t="s">
        <v>125</v>
      </c>
      <c r="C711" s="24" t="s">
        <v>273</v>
      </c>
      <c r="D711" s="24" t="s">
        <v>405</v>
      </c>
      <c r="E711" s="28"/>
      <c r="F711" s="25" t="s">
        <v>406</v>
      </c>
      <c r="G711" s="10">
        <f t="shared" ref="G711:L711" si="623">G712</f>
        <v>4.8</v>
      </c>
      <c r="H711" s="10">
        <f t="shared" si="623"/>
        <v>4.8</v>
      </c>
      <c r="I711" s="10">
        <f t="shared" si="623"/>
        <v>4.8</v>
      </c>
      <c r="J711" s="10">
        <f t="shared" si="623"/>
        <v>0</v>
      </c>
      <c r="K711" s="10">
        <f t="shared" si="623"/>
        <v>0</v>
      </c>
      <c r="L711" s="10">
        <f t="shared" si="623"/>
        <v>0</v>
      </c>
      <c r="M711" s="10">
        <f t="shared" si="580"/>
        <v>4.8</v>
      </c>
      <c r="N711" s="10">
        <f t="shared" si="581"/>
        <v>4.8</v>
      </c>
      <c r="O711" s="10">
        <f t="shared" si="582"/>
        <v>4.8</v>
      </c>
      <c r="P711" s="10">
        <f>P712</f>
        <v>0</v>
      </c>
      <c r="Q711" s="26"/>
      <c r="R711" s="27"/>
    </row>
    <row r="712" spans="1:19" ht="31.2" x14ac:dyDescent="0.3">
      <c r="A712" s="24" t="s">
        <v>450</v>
      </c>
      <c r="B712" s="24" t="s">
        <v>125</v>
      </c>
      <c r="C712" s="24" t="s">
        <v>273</v>
      </c>
      <c r="D712" s="24" t="s">
        <v>405</v>
      </c>
      <c r="E712" s="24" t="s">
        <v>32</v>
      </c>
      <c r="F712" s="25" t="s">
        <v>33</v>
      </c>
      <c r="G712" s="10">
        <v>4.8</v>
      </c>
      <c r="H712" s="10">
        <v>4.8</v>
      </c>
      <c r="I712" s="10">
        <v>4.8</v>
      </c>
      <c r="J712" s="10"/>
      <c r="K712" s="10"/>
      <c r="L712" s="10"/>
      <c r="M712" s="10">
        <f t="shared" si="580"/>
        <v>4.8</v>
      </c>
      <c r="N712" s="10">
        <f t="shared" si="581"/>
        <v>4.8</v>
      </c>
      <c r="O712" s="10">
        <f t="shared" si="582"/>
        <v>4.8</v>
      </c>
      <c r="P712" s="10"/>
      <c r="Q712" s="26"/>
      <c r="R712" s="27"/>
    </row>
    <row r="713" spans="1:19" ht="46.8" x14ac:dyDescent="0.3">
      <c r="A713" s="24" t="s">
        <v>450</v>
      </c>
      <c r="B713" s="24" t="s">
        <v>125</v>
      </c>
      <c r="C713" s="24" t="s">
        <v>273</v>
      </c>
      <c r="D713" s="24" t="s">
        <v>407</v>
      </c>
      <c r="E713" s="28"/>
      <c r="F713" s="25" t="s">
        <v>408</v>
      </c>
      <c r="G713" s="10">
        <f t="shared" ref="G713:L713" si="624">G714+G715</f>
        <v>432.1</v>
      </c>
      <c r="H713" s="10">
        <f t="shared" si="624"/>
        <v>432.1</v>
      </c>
      <c r="I713" s="10">
        <f t="shared" si="624"/>
        <v>432.1</v>
      </c>
      <c r="J713" s="10">
        <f t="shared" si="624"/>
        <v>0</v>
      </c>
      <c r="K713" s="10">
        <f t="shared" si="624"/>
        <v>0</v>
      </c>
      <c r="L713" s="10">
        <f t="shared" si="624"/>
        <v>0</v>
      </c>
      <c r="M713" s="10">
        <f t="shared" si="580"/>
        <v>432.1</v>
      </c>
      <c r="N713" s="10">
        <f t="shared" si="581"/>
        <v>432.1</v>
      </c>
      <c r="O713" s="10">
        <f t="shared" si="582"/>
        <v>432.1</v>
      </c>
      <c r="P713" s="10">
        <f>P714+P715</f>
        <v>0</v>
      </c>
      <c r="Q713" s="26"/>
      <c r="R713" s="27"/>
    </row>
    <row r="714" spans="1:19" ht="31.2" x14ac:dyDescent="0.3">
      <c r="A714" s="24" t="s">
        <v>450</v>
      </c>
      <c r="B714" s="24" t="s">
        <v>125</v>
      </c>
      <c r="C714" s="24" t="s">
        <v>273</v>
      </c>
      <c r="D714" s="24" t="s">
        <v>407</v>
      </c>
      <c r="E714" s="24" t="s">
        <v>32</v>
      </c>
      <c r="F714" s="25" t="s">
        <v>33</v>
      </c>
      <c r="G714" s="10">
        <v>314</v>
      </c>
      <c r="H714" s="10">
        <v>314</v>
      </c>
      <c r="I714" s="10">
        <v>314</v>
      </c>
      <c r="J714" s="10"/>
      <c r="K714" s="10"/>
      <c r="L714" s="10"/>
      <c r="M714" s="10">
        <f t="shared" si="580"/>
        <v>314</v>
      </c>
      <c r="N714" s="10">
        <f t="shared" si="581"/>
        <v>314</v>
      </c>
      <c r="O714" s="10">
        <f t="shared" si="582"/>
        <v>314</v>
      </c>
      <c r="P714" s="10"/>
      <c r="Q714" s="26"/>
      <c r="R714" s="27"/>
    </row>
    <row r="715" spans="1:19" x14ac:dyDescent="0.3">
      <c r="A715" s="24" t="s">
        <v>450</v>
      </c>
      <c r="B715" s="24" t="s">
        <v>125</v>
      </c>
      <c r="C715" s="24" t="s">
        <v>273</v>
      </c>
      <c r="D715" s="24" t="s">
        <v>407</v>
      </c>
      <c r="E715" s="24" t="s">
        <v>34</v>
      </c>
      <c r="F715" s="25" t="s">
        <v>35</v>
      </c>
      <c r="G715" s="10">
        <v>118.1</v>
      </c>
      <c r="H715" s="10">
        <v>118.1</v>
      </c>
      <c r="I715" s="10">
        <v>118.1</v>
      </c>
      <c r="J715" s="10"/>
      <c r="K715" s="10"/>
      <c r="L715" s="10"/>
      <c r="M715" s="10">
        <f t="shared" si="580"/>
        <v>118.1</v>
      </c>
      <c r="N715" s="10">
        <f t="shared" si="581"/>
        <v>118.1</v>
      </c>
      <c r="O715" s="10">
        <f t="shared" si="582"/>
        <v>118.1</v>
      </c>
      <c r="P715" s="10"/>
      <c r="Q715" s="26"/>
      <c r="R715" s="27"/>
    </row>
    <row r="716" spans="1:19" s="18" customFormat="1" ht="31.2" x14ac:dyDescent="0.3">
      <c r="A716" s="19" t="s">
        <v>450</v>
      </c>
      <c r="B716" s="19" t="s">
        <v>125</v>
      </c>
      <c r="C716" s="19" t="s">
        <v>127</v>
      </c>
      <c r="D716" s="19"/>
      <c r="E716" s="30"/>
      <c r="F716" s="20" t="s">
        <v>128</v>
      </c>
      <c r="G716" s="21">
        <f t="shared" ref="G716:G717" si="625">G717</f>
        <v>2511.5</v>
      </c>
      <c r="H716" s="21">
        <f t="shared" ref="H716:H717" si="626">H717</f>
        <v>2603</v>
      </c>
      <c r="I716" s="21">
        <f t="shared" ref="I716:I717" si="627">I717</f>
        <v>2603</v>
      </c>
      <c r="J716" s="21">
        <f t="shared" ref="J716:J717" si="628">J717</f>
        <v>0</v>
      </c>
      <c r="K716" s="21">
        <f t="shared" ref="K716:K717" si="629">K717</f>
        <v>0</v>
      </c>
      <c r="L716" s="21">
        <f t="shared" ref="L716:L717" si="630">L717</f>
        <v>0</v>
      </c>
      <c r="M716" s="21">
        <f t="shared" si="580"/>
        <v>2511.5</v>
      </c>
      <c r="N716" s="21">
        <f t="shared" si="581"/>
        <v>2603</v>
      </c>
      <c r="O716" s="21">
        <f t="shared" si="582"/>
        <v>2603</v>
      </c>
      <c r="P716" s="21">
        <f t="shared" ref="P716:P717" si="631">P717</f>
        <v>0</v>
      </c>
      <c r="Q716" s="22"/>
      <c r="R716" s="23"/>
    </row>
    <row r="717" spans="1:19" ht="31.2" x14ac:dyDescent="0.3">
      <c r="A717" s="24" t="s">
        <v>450</v>
      </c>
      <c r="B717" s="24" t="s">
        <v>125</v>
      </c>
      <c r="C717" s="24" t="s">
        <v>127</v>
      </c>
      <c r="D717" s="24" t="s">
        <v>48</v>
      </c>
      <c r="E717" s="28"/>
      <c r="F717" s="25" t="s">
        <v>49</v>
      </c>
      <c r="G717" s="10">
        <f t="shared" si="625"/>
        <v>2511.5</v>
      </c>
      <c r="H717" s="10">
        <f t="shared" si="626"/>
        <v>2603</v>
      </c>
      <c r="I717" s="10">
        <f t="shared" si="627"/>
        <v>2603</v>
      </c>
      <c r="J717" s="10">
        <f t="shared" si="628"/>
        <v>0</v>
      </c>
      <c r="K717" s="10">
        <f t="shared" si="629"/>
        <v>0</v>
      </c>
      <c r="L717" s="10">
        <f t="shared" si="630"/>
        <v>0</v>
      </c>
      <c r="M717" s="10">
        <f t="shared" si="580"/>
        <v>2511.5</v>
      </c>
      <c r="N717" s="10">
        <f t="shared" si="581"/>
        <v>2603</v>
      </c>
      <c r="O717" s="10">
        <f t="shared" si="582"/>
        <v>2603</v>
      </c>
      <c r="P717" s="10">
        <f t="shared" si="631"/>
        <v>0</v>
      </c>
      <c r="Q717" s="26"/>
      <c r="R717" s="27"/>
    </row>
    <row r="718" spans="1:19" x14ac:dyDescent="0.3">
      <c r="A718" s="24" t="s">
        <v>450</v>
      </c>
      <c r="B718" s="24" t="s">
        <v>125</v>
      </c>
      <c r="C718" s="24" t="s">
        <v>127</v>
      </c>
      <c r="D718" s="24" t="s">
        <v>50</v>
      </c>
      <c r="E718" s="28"/>
      <c r="F718" s="25" t="s">
        <v>51</v>
      </c>
      <c r="G718" s="10">
        <f t="shared" ref="G718:L718" si="632">G719+G721</f>
        <v>2511.5</v>
      </c>
      <c r="H718" s="10">
        <f t="shared" si="632"/>
        <v>2603</v>
      </c>
      <c r="I718" s="10">
        <f t="shared" si="632"/>
        <v>2603</v>
      </c>
      <c r="J718" s="10">
        <f t="shared" si="632"/>
        <v>0</v>
      </c>
      <c r="K718" s="10">
        <f t="shared" si="632"/>
        <v>0</v>
      </c>
      <c r="L718" s="10">
        <f t="shared" si="632"/>
        <v>0</v>
      </c>
      <c r="M718" s="10">
        <f t="shared" si="580"/>
        <v>2511.5</v>
      </c>
      <c r="N718" s="10">
        <f t="shared" si="581"/>
        <v>2603</v>
      </c>
      <c r="O718" s="10">
        <f t="shared" si="582"/>
        <v>2603</v>
      </c>
      <c r="P718" s="10">
        <f>P719+P721</f>
        <v>0</v>
      </c>
      <c r="Q718" s="26"/>
      <c r="R718" s="27"/>
    </row>
    <row r="719" spans="1:19" ht="31.2" x14ac:dyDescent="0.3">
      <c r="A719" s="24" t="s">
        <v>450</v>
      </c>
      <c r="B719" s="24" t="s">
        <v>125</v>
      </c>
      <c r="C719" s="24" t="s">
        <v>127</v>
      </c>
      <c r="D719" s="24" t="s">
        <v>129</v>
      </c>
      <c r="E719" s="28"/>
      <c r="F719" s="25" t="s">
        <v>130</v>
      </c>
      <c r="G719" s="10">
        <f t="shared" ref="G719:L719" si="633">G720</f>
        <v>416.5</v>
      </c>
      <c r="H719" s="10">
        <f t="shared" si="633"/>
        <v>416.5</v>
      </c>
      <c r="I719" s="10">
        <f t="shared" si="633"/>
        <v>416.5</v>
      </c>
      <c r="J719" s="10">
        <f t="shared" si="633"/>
        <v>0</v>
      </c>
      <c r="K719" s="10">
        <f t="shared" si="633"/>
        <v>0</v>
      </c>
      <c r="L719" s="10">
        <f t="shared" si="633"/>
        <v>0</v>
      </c>
      <c r="M719" s="10">
        <f t="shared" si="580"/>
        <v>416.5</v>
      </c>
      <c r="N719" s="10">
        <f t="shared" si="581"/>
        <v>416.5</v>
      </c>
      <c r="O719" s="10">
        <f t="shared" si="582"/>
        <v>416.5</v>
      </c>
      <c r="P719" s="10">
        <f>P720</f>
        <v>0</v>
      </c>
      <c r="Q719" s="26"/>
      <c r="R719" s="27"/>
    </row>
    <row r="720" spans="1:19" ht="31.2" x14ac:dyDescent="0.3">
      <c r="A720" s="24" t="s">
        <v>450</v>
      </c>
      <c r="B720" s="24" t="s">
        <v>125</v>
      </c>
      <c r="C720" s="24" t="s">
        <v>127</v>
      </c>
      <c r="D720" s="24" t="s">
        <v>129</v>
      </c>
      <c r="E720" s="24" t="s">
        <v>32</v>
      </c>
      <c r="F720" s="25" t="s">
        <v>33</v>
      </c>
      <c r="G720" s="10">
        <v>416.5</v>
      </c>
      <c r="H720" s="10">
        <v>416.5</v>
      </c>
      <c r="I720" s="10">
        <v>416.5</v>
      </c>
      <c r="J720" s="10"/>
      <c r="K720" s="10"/>
      <c r="L720" s="10"/>
      <c r="M720" s="10">
        <f t="shared" si="580"/>
        <v>416.5</v>
      </c>
      <c r="N720" s="10">
        <f t="shared" si="581"/>
        <v>416.5</v>
      </c>
      <c r="O720" s="10">
        <f t="shared" si="582"/>
        <v>416.5</v>
      </c>
      <c r="P720" s="10"/>
      <c r="Q720" s="26"/>
      <c r="R720" s="27"/>
    </row>
    <row r="721" spans="1:19" ht="46.8" x14ac:dyDescent="0.3">
      <c r="A721" s="24" t="s">
        <v>450</v>
      </c>
      <c r="B721" s="24" t="s">
        <v>125</v>
      </c>
      <c r="C721" s="24" t="s">
        <v>127</v>
      </c>
      <c r="D721" s="24" t="s">
        <v>409</v>
      </c>
      <c r="E721" s="28"/>
      <c r="F721" s="25" t="s">
        <v>410</v>
      </c>
      <c r="G721" s="10">
        <f t="shared" ref="G721:L721" si="634">G722+G723</f>
        <v>2095</v>
      </c>
      <c r="H721" s="10">
        <f t="shared" si="634"/>
        <v>2186.5</v>
      </c>
      <c r="I721" s="10">
        <f t="shared" si="634"/>
        <v>2186.5</v>
      </c>
      <c r="J721" s="10">
        <f t="shared" si="634"/>
        <v>0</v>
      </c>
      <c r="K721" s="10">
        <f t="shared" si="634"/>
        <v>0</v>
      </c>
      <c r="L721" s="10">
        <f t="shared" si="634"/>
        <v>0</v>
      </c>
      <c r="M721" s="10">
        <f t="shared" si="580"/>
        <v>2095</v>
      </c>
      <c r="N721" s="10">
        <f t="shared" si="581"/>
        <v>2186.5</v>
      </c>
      <c r="O721" s="10">
        <f t="shared" si="582"/>
        <v>2186.5</v>
      </c>
      <c r="P721" s="10">
        <f>P722+P723</f>
        <v>0</v>
      </c>
      <c r="Q721" s="26"/>
      <c r="R721" s="27"/>
    </row>
    <row r="722" spans="1:19" ht="78" x14ac:dyDescent="0.3">
      <c r="A722" s="24" t="s">
        <v>450</v>
      </c>
      <c r="B722" s="24" t="s">
        <v>125</v>
      </c>
      <c r="C722" s="24" t="s">
        <v>127</v>
      </c>
      <c r="D722" s="24" t="s">
        <v>409</v>
      </c>
      <c r="E722" s="24" t="s">
        <v>44</v>
      </c>
      <c r="F722" s="25" t="s">
        <v>45</v>
      </c>
      <c r="G722" s="10">
        <v>1048.8</v>
      </c>
      <c r="H722" s="10">
        <v>1140</v>
      </c>
      <c r="I722" s="10">
        <v>1140</v>
      </c>
      <c r="J722" s="10"/>
      <c r="K722" s="10"/>
      <c r="L722" s="10"/>
      <c r="M722" s="10">
        <f t="shared" si="580"/>
        <v>1048.8</v>
      </c>
      <c r="N722" s="10">
        <f t="shared" si="581"/>
        <v>1140</v>
      </c>
      <c r="O722" s="10">
        <f t="shared" si="582"/>
        <v>1140</v>
      </c>
      <c r="P722" s="10"/>
      <c r="Q722" s="26"/>
      <c r="R722" s="27"/>
    </row>
    <row r="723" spans="1:19" ht="31.2" x14ac:dyDescent="0.3">
      <c r="A723" s="24" t="s">
        <v>450</v>
      </c>
      <c r="B723" s="24" t="s">
        <v>125</v>
      </c>
      <c r="C723" s="24" t="s">
        <v>127</v>
      </c>
      <c r="D723" s="24" t="s">
        <v>409</v>
      </c>
      <c r="E723" s="24" t="s">
        <v>32</v>
      </c>
      <c r="F723" s="25" t="s">
        <v>33</v>
      </c>
      <c r="G723" s="10">
        <v>1046.2</v>
      </c>
      <c r="H723" s="10">
        <v>1046.5</v>
      </c>
      <c r="I723" s="10">
        <v>1046.5</v>
      </c>
      <c r="J723" s="10"/>
      <c r="K723" s="10"/>
      <c r="L723" s="10"/>
      <c r="M723" s="10">
        <f t="shared" si="580"/>
        <v>1046.2</v>
      </c>
      <c r="N723" s="10">
        <f t="shared" si="581"/>
        <v>1046.5</v>
      </c>
      <c r="O723" s="10">
        <f t="shared" si="582"/>
        <v>1046.5</v>
      </c>
      <c r="P723" s="10"/>
      <c r="Q723" s="26"/>
      <c r="R723" s="27"/>
    </row>
    <row r="724" spans="1:19" s="12" customFormat="1" x14ac:dyDescent="0.3">
      <c r="A724" s="13" t="s">
        <v>450</v>
      </c>
      <c r="B724" s="13" t="s">
        <v>101</v>
      </c>
      <c r="C724" s="13"/>
      <c r="D724" s="13"/>
      <c r="E724" s="29"/>
      <c r="F724" s="14" t="s">
        <v>102</v>
      </c>
      <c r="G724" s="15">
        <f t="shared" ref="G724:L724" si="635">G736+G725</f>
        <v>22708.899999999998</v>
      </c>
      <c r="H724" s="15">
        <f t="shared" si="635"/>
        <v>22314.899999999998</v>
      </c>
      <c r="I724" s="15">
        <f t="shared" si="635"/>
        <v>22314.899999999998</v>
      </c>
      <c r="J724" s="15">
        <f t="shared" si="635"/>
        <v>0</v>
      </c>
      <c r="K724" s="15">
        <f t="shared" si="635"/>
        <v>0</v>
      </c>
      <c r="L724" s="15">
        <f t="shared" si="635"/>
        <v>0</v>
      </c>
      <c r="M724" s="15">
        <f t="shared" si="580"/>
        <v>22708.899999999998</v>
      </c>
      <c r="N724" s="15">
        <f t="shared" si="581"/>
        <v>22314.899999999998</v>
      </c>
      <c r="O724" s="15">
        <f t="shared" si="582"/>
        <v>22314.899999999998</v>
      </c>
      <c r="P724" s="15">
        <f>P736+P725</f>
        <v>0</v>
      </c>
      <c r="Q724" s="16"/>
      <c r="R724" s="17"/>
    </row>
    <row r="725" spans="1:19" s="18" customFormat="1" x14ac:dyDescent="0.3">
      <c r="A725" s="19" t="s">
        <v>450</v>
      </c>
      <c r="B725" s="19" t="s">
        <v>101</v>
      </c>
      <c r="C725" s="19" t="s">
        <v>240</v>
      </c>
      <c r="D725" s="19"/>
      <c r="E725" s="30"/>
      <c r="F725" s="20" t="s">
        <v>411</v>
      </c>
      <c r="G725" s="21">
        <f t="shared" ref="G725:L725" si="636">G726+G731</f>
        <v>22098.899999999998</v>
      </c>
      <c r="H725" s="21">
        <f t="shared" si="636"/>
        <v>22098.899999999998</v>
      </c>
      <c r="I725" s="21">
        <f t="shared" si="636"/>
        <v>22098.899999999998</v>
      </c>
      <c r="J725" s="21">
        <f t="shared" si="636"/>
        <v>0</v>
      </c>
      <c r="K725" s="21">
        <f t="shared" si="636"/>
        <v>0</v>
      </c>
      <c r="L725" s="21">
        <f t="shared" si="636"/>
        <v>0</v>
      </c>
      <c r="M725" s="21">
        <f t="shared" si="580"/>
        <v>22098.899999999998</v>
      </c>
      <c r="N725" s="21">
        <f t="shared" si="581"/>
        <v>22098.899999999998</v>
      </c>
      <c r="O725" s="21">
        <f t="shared" si="582"/>
        <v>22098.899999999998</v>
      </c>
      <c r="P725" s="21">
        <f>P726+P731</f>
        <v>0</v>
      </c>
      <c r="Q725" s="22"/>
      <c r="R725" s="23"/>
    </row>
    <row r="726" spans="1:19" ht="31.2" x14ac:dyDescent="0.3">
      <c r="A726" s="24" t="s">
        <v>450</v>
      </c>
      <c r="B726" s="24" t="s">
        <v>101</v>
      </c>
      <c r="C726" s="24" t="s">
        <v>240</v>
      </c>
      <c r="D726" s="24" t="s">
        <v>412</v>
      </c>
      <c r="E726" s="28"/>
      <c r="F726" s="25" t="s">
        <v>413</v>
      </c>
      <c r="G726" s="10">
        <f t="shared" ref="G726:G739" si="637">G727</f>
        <v>3465.8</v>
      </c>
      <c r="H726" s="10">
        <f t="shared" ref="H726:H739" si="638">H727</f>
        <v>3465.8</v>
      </c>
      <c r="I726" s="10">
        <f t="shared" ref="I726:I739" si="639">I727</f>
        <v>3465.8</v>
      </c>
      <c r="J726" s="10">
        <f t="shared" ref="J726:J739" si="640">J727</f>
        <v>0</v>
      </c>
      <c r="K726" s="10">
        <f t="shared" ref="K726:K739" si="641">K727</f>
        <v>0</v>
      </c>
      <c r="L726" s="10">
        <f t="shared" ref="L726:L739" si="642">L727</f>
        <v>0</v>
      </c>
      <c r="M726" s="10">
        <f t="shared" si="580"/>
        <v>3465.8</v>
      </c>
      <c r="N726" s="10">
        <f t="shared" si="581"/>
        <v>3465.8</v>
      </c>
      <c r="O726" s="10">
        <f t="shared" si="582"/>
        <v>3465.8</v>
      </c>
      <c r="P726" s="10">
        <f t="shared" ref="P726:P739" si="643">P727</f>
        <v>0</v>
      </c>
      <c r="Q726" s="26"/>
      <c r="R726" s="27"/>
    </row>
    <row r="727" spans="1:19" hidden="1" x14ac:dyDescent="0.3">
      <c r="A727" s="24" t="s">
        <v>450</v>
      </c>
      <c r="B727" s="24" t="s">
        <v>101</v>
      </c>
      <c r="C727" s="24" t="s">
        <v>240</v>
      </c>
      <c r="D727" s="24" t="s">
        <v>414</v>
      </c>
      <c r="E727" s="28"/>
      <c r="F727" s="25" t="s">
        <v>27</v>
      </c>
      <c r="G727" s="10">
        <f t="shared" si="637"/>
        <v>3465.8</v>
      </c>
      <c r="H727" s="10">
        <f t="shared" si="638"/>
        <v>3465.8</v>
      </c>
      <c r="I727" s="10">
        <f t="shared" si="639"/>
        <v>3465.8</v>
      </c>
      <c r="J727" s="10">
        <f t="shared" si="640"/>
        <v>0</v>
      </c>
      <c r="K727" s="10">
        <f t="shared" si="641"/>
        <v>0</v>
      </c>
      <c r="L727" s="10">
        <f t="shared" si="642"/>
        <v>0</v>
      </c>
      <c r="M727" s="10">
        <f t="shared" si="580"/>
        <v>3465.8</v>
      </c>
      <c r="N727" s="10">
        <f t="shared" si="581"/>
        <v>3465.8</v>
      </c>
      <c r="O727" s="10">
        <f t="shared" si="582"/>
        <v>3465.8</v>
      </c>
      <c r="P727" s="10">
        <f t="shared" si="643"/>
        <v>0</v>
      </c>
      <c r="Q727" s="26">
        <v>0</v>
      </c>
      <c r="R727" s="27"/>
      <c r="S727" s="1" t="s">
        <v>386</v>
      </c>
    </row>
    <row r="728" spans="1:19" ht="31.2" x14ac:dyDescent="0.3">
      <c r="A728" s="24" t="s">
        <v>450</v>
      </c>
      <c r="B728" s="24" t="s">
        <v>101</v>
      </c>
      <c r="C728" s="24" t="s">
        <v>240</v>
      </c>
      <c r="D728" s="24" t="s">
        <v>415</v>
      </c>
      <c r="E728" s="28"/>
      <c r="F728" s="25" t="s">
        <v>416</v>
      </c>
      <c r="G728" s="10">
        <f t="shared" si="637"/>
        <v>3465.8</v>
      </c>
      <c r="H728" s="10">
        <f t="shared" si="638"/>
        <v>3465.8</v>
      </c>
      <c r="I728" s="10">
        <f t="shared" si="639"/>
        <v>3465.8</v>
      </c>
      <c r="J728" s="10">
        <f t="shared" si="640"/>
        <v>0</v>
      </c>
      <c r="K728" s="10">
        <f t="shared" si="641"/>
        <v>0</v>
      </c>
      <c r="L728" s="10">
        <f t="shared" si="642"/>
        <v>0</v>
      </c>
      <c r="M728" s="10">
        <f t="shared" si="580"/>
        <v>3465.8</v>
      </c>
      <c r="N728" s="10">
        <f t="shared" si="581"/>
        <v>3465.8</v>
      </c>
      <c r="O728" s="10">
        <f t="shared" si="582"/>
        <v>3465.8</v>
      </c>
      <c r="P728" s="10">
        <f t="shared" si="643"/>
        <v>0</v>
      </c>
      <c r="Q728" s="26"/>
      <c r="R728" s="27"/>
    </row>
    <row r="729" spans="1:19" ht="31.2" x14ac:dyDescent="0.3">
      <c r="A729" s="24" t="s">
        <v>450</v>
      </c>
      <c r="B729" s="24" t="s">
        <v>101</v>
      </c>
      <c r="C729" s="24" t="s">
        <v>240</v>
      </c>
      <c r="D729" s="24" t="s">
        <v>417</v>
      </c>
      <c r="E729" s="28"/>
      <c r="F729" s="25" t="s">
        <v>418</v>
      </c>
      <c r="G729" s="10">
        <f t="shared" si="637"/>
        <v>3465.8</v>
      </c>
      <c r="H729" s="10">
        <f t="shared" si="638"/>
        <v>3465.8</v>
      </c>
      <c r="I729" s="10">
        <f t="shared" si="639"/>
        <v>3465.8</v>
      </c>
      <c r="J729" s="10">
        <f t="shared" si="640"/>
        <v>0</v>
      </c>
      <c r="K729" s="10">
        <f t="shared" si="641"/>
        <v>0</v>
      </c>
      <c r="L729" s="10">
        <f t="shared" si="642"/>
        <v>0</v>
      </c>
      <c r="M729" s="10">
        <f t="shared" si="580"/>
        <v>3465.8</v>
      </c>
      <c r="N729" s="10">
        <f t="shared" si="581"/>
        <v>3465.8</v>
      </c>
      <c r="O729" s="10">
        <f t="shared" si="582"/>
        <v>3465.8</v>
      </c>
      <c r="P729" s="10">
        <f t="shared" si="643"/>
        <v>0</v>
      </c>
      <c r="Q729" s="26"/>
      <c r="R729" s="27"/>
    </row>
    <row r="730" spans="1:19" ht="31.2" x14ac:dyDescent="0.3">
      <c r="A730" s="24" t="s">
        <v>450</v>
      </c>
      <c r="B730" s="24" t="s">
        <v>101</v>
      </c>
      <c r="C730" s="24" t="s">
        <v>240</v>
      </c>
      <c r="D730" s="24" t="s">
        <v>417</v>
      </c>
      <c r="E730" s="24" t="s">
        <v>32</v>
      </c>
      <c r="F730" s="25" t="s">
        <v>33</v>
      </c>
      <c r="G730" s="10">
        <v>3465.8</v>
      </c>
      <c r="H730" s="10">
        <v>3465.8</v>
      </c>
      <c r="I730" s="10">
        <v>3465.8</v>
      </c>
      <c r="J730" s="10"/>
      <c r="K730" s="10"/>
      <c r="L730" s="10"/>
      <c r="M730" s="10">
        <f t="shared" si="580"/>
        <v>3465.8</v>
      </c>
      <c r="N730" s="10">
        <f t="shared" si="581"/>
        <v>3465.8</v>
      </c>
      <c r="O730" s="10">
        <f t="shared" si="582"/>
        <v>3465.8</v>
      </c>
      <c r="P730" s="10"/>
      <c r="Q730" s="26"/>
      <c r="R730" s="27"/>
    </row>
    <row r="731" spans="1:19" ht="31.2" x14ac:dyDescent="0.3">
      <c r="A731" s="24" t="s">
        <v>450</v>
      </c>
      <c r="B731" s="24" t="s">
        <v>101</v>
      </c>
      <c r="C731" s="24" t="s">
        <v>240</v>
      </c>
      <c r="D731" s="24" t="s">
        <v>419</v>
      </c>
      <c r="E731" s="28"/>
      <c r="F731" s="25" t="s">
        <v>420</v>
      </c>
      <c r="G731" s="10">
        <f t="shared" si="637"/>
        <v>18633.099999999999</v>
      </c>
      <c r="H731" s="10">
        <f t="shared" si="638"/>
        <v>18633.099999999999</v>
      </c>
      <c r="I731" s="10">
        <f t="shared" si="639"/>
        <v>18633.099999999999</v>
      </c>
      <c r="J731" s="10">
        <f t="shared" si="640"/>
        <v>0</v>
      </c>
      <c r="K731" s="10">
        <f t="shared" si="641"/>
        <v>0</v>
      </c>
      <c r="L731" s="10">
        <f t="shared" si="642"/>
        <v>0</v>
      </c>
      <c r="M731" s="10">
        <f t="shared" si="580"/>
        <v>18633.099999999999</v>
      </c>
      <c r="N731" s="10">
        <f t="shared" si="581"/>
        <v>18633.099999999999</v>
      </c>
      <c r="O731" s="10">
        <f t="shared" si="582"/>
        <v>18633.099999999999</v>
      </c>
      <c r="P731" s="10">
        <f t="shared" si="643"/>
        <v>0</v>
      </c>
      <c r="Q731" s="26"/>
      <c r="R731" s="27"/>
    </row>
    <row r="732" spans="1:19" x14ac:dyDescent="0.3">
      <c r="A732" s="24" t="s">
        <v>450</v>
      </c>
      <c r="B732" s="24" t="s">
        <v>101</v>
      </c>
      <c r="C732" s="24" t="s">
        <v>240</v>
      </c>
      <c r="D732" s="24" t="s">
        <v>421</v>
      </c>
      <c r="E732" s="28"/>
      <c r="F732" s="25" t="s">
        <v>60</v>
      </c>
      <c r="G732" s="10">
        <f t="shared" si="637"/>
        <v>18633.099999999999</v>
      </c>
      <c r="H732" s="10">
        <f t="shared" si="638"/>
        <v>18633.099999999999</v>
      </c>
      <c r="I732" s="10">
        <f t="shared" si="639"/>
        <v>18633.099999999999</v>
      </c>
      <c r="J732" s="10">
        <f t="shared" si="640"/>
        <v>0</v>
      </c>
      <c r="K732" s="10">
        <f t="shared" si="641"/>
        <v>0</v>
      </c>
      <c r="L732" s="10">
        <f t="shared" si="642"/>
        <v>0</v>
      </c>
      <c r="M732" s="10">
        <f t="shared" si="580"/>
        <v>18633.099999999999</v>
      </c>
      <c r="N732" s="10">
        <f t="shared" si="581"/>
        <v>18633.099999999999</v>
      </c>
      <c r="O732" s="10">
        <f t="shared" si="582"/>
        <v>18633.099999999999</v>
      </c>
      <c r="P732" s="10">
        <f t="shared" si="643"/>
        <v>0</v>
      </c>
      <c r="Q732" s="26"/>
      <c r="R732" s="27"/>
    </row>
    <row r="733" spans="1:19" ht="31.2" x14ac:dyDescent="0.3">
      <c r="A733" s="24" t="s">
        <v>450</v>
      </c>
      <c r="B733" s="24" t="s">
        <v>101</v>
      </c>
      <c r="C733" s="24" t="s">
        <v>240</v>
      </c>
      <c r="D733" s="24" t="s">
        <v>422</v>
      </c>
      <c r="E733" s="28"/>
      <c r="F733" s="25" t="s">
        <v>423</v>
      </c>
      <c r="G733" s="10">
        <f t="shared" si="637"/>
        <v>18633.099999999999</v>
      </c>
      <c r="H733" s="10">
        <f t="shared" si="638"/>
        <v>18633.099999999999</v>
      </c>
      <c r="I733" s="10">
        <f t="shared" si="639"/>
        <v>18633.099999999999</v>
      </c>
      <c r="J733" s="10">
        <f t="shared" si="640"/>
        <v>0</v>
      </c>
      <c r="K733" s="10">
        <f t="shared" si="641"/>
        <v>0</v>
      </c>
      <c r="L733" s="10">
        <f t="shared" si="642"/>
        <v>0</v>
      </c>
      <c r="M733" s="10">
        <f t="shared" si="580"/>
        <v>18633.099999999999</v>
      </c>
      <c r="N733" s="10">
        <f t="shared" si="581"/>
        <v>18633.099999999999</v>
      </c>
      <c r="O733" s="10">
        <f t="shared" si="582"/>
        <v>18633.099999999999</v>
      </c>
      <c r="P733" s="10">
        <f t="shared" si="643"/>
        <v>0</v>
      </c>
      <c r="Q733" s="26"/>
      <c r="R733" s="27"/>
    </row>
    <row r="734" spans="1:19" ht="31.2" x14ac:dyDescent="0.3">
      <c r="A734" s="24" t="s">
        <v>450</v>
      </c>
      <c r="B734" s="24" t="s">
        <v>101</v>
      </c>
      <c r="C734" s="24" t="s">
        <v>240</v>
      </c>
      <c r="D734" s="24" t="s">
        <v>424</v>
      </c>
      <c r="E734" s="28"/>
      <c r="F734" s="25" t="s">
        <v>425</v>
      </c>
      <c r="G734" s="10">
        <f t="shared" si="637"/>
        <v>18633.099999999999</v>
      </c>
      <c r="H734" s="10">
        <f t="shared" si="638"/>
        <v>18633.099999999999</v>
      </c>
      <c r="I734" s="10">
        <f t="shared" si="639"/>
        <v>18633.099999999999</v>
      </c>
      <c r="J734" s="10">
        <f t="shared" si="640"/>
        <v>0</v>
      </c>
      <c r="K734" s="10">
        <f t="shared" si="641"/>
        <v>0</v>
      </c>
      <c r="L734" s="10">
        <f t="shared" si="642"/>
        <v>0</v>
      </c>
      <c r="M734" s="10">
        <f t="shared" si="580"/>
        <v>18633.099999999999</v>
      </c>
      <c r="N734" s="10">
        <f t="shared" si="581"/>
        <v>18633.099999999999</v>
      </c>
      <c r="O734" s="10">
        <f t="shared" si="582"/>
        <v>18633.099999999999</v>
      </c>
      <c r="P734" s="10">
        <f t="shared" si="643"/>
        <v>0</v>
      </c>
      <c r="Q734" s="26"/>
      <c r="R734" s="27"/>
    </row>
    <row r="735" spans="1:19" x14ac:dyDescent="0.3">
      <c r="A735" s="24" t="s">
        <v>450</v>
      </c>
      <c r="B735" s="24" t="s">
        <v>101</v>
      </c>
      <c r="C735" s="24" t="s">
        <v>240</v>
      </c>
      <c r="D735" s="24" t="s">
        <v>424</v>
      </c>
      <c r="E735" s="24" t="s">
        <v>34</v>
      </c>
      <c r="F735" s="25" t="s">
        <v>35</v>
      </c>
      <c r="G735" s="10">
        <v>18633.099999999999</v>
      </c>
      <c r="H735" s="10">
        <v>18633.099999999999</v>
      </c>
      <c r="I735" s="10">
        <v>18633.099999999999</v>
      </c>
      <c r="J735" s="10"/>
      <c r="K735" s="10"/>
      <c r="L735" s="10"/>
      <c r="M735" s="10">
        <f t="shared" si="580"/>
        <v>18633.099999999999</v>
      </c>
      <c r="N735" s="10">
        <f t="shared" si="581"/>
        <v>18633.099999999999</v>
      </c>
      <c r="O735" s="10">
        <f t="shared" si="582"/>
        <v>18633.099999999999</v>
      </c>
      <c r="P735" s="10"/>
      <c r="Q735" s="26"/>
      <c r="R735" s="27"/>
    </row>
    <row r="736" spans="1:19" s="18" customFormat="1" x14ac:dyDescent="0.3">
      <c r="A736" s="19" t="s">
        <v>450</v>
      </c>
      <c r="B736" s="19" t="s">
        <v>101</v>
      </c>
      <c r="C736" s="19" t="s">
        <v>103</v>
      </c>
      <c r="D736" s="19"/>
      <c r="E736" s="30"/>
      <c r="F736" s="20" t="s">
        <v>104</v>
      </c>
      <c r="G736" s="21">
        <f t="shared" si="637"/>
        <v>610</v>
      </c>
      <c r="H736" s="21">
        <f t="shared" si="638"/>
        <v>216</v>
      </c>
      <c r="I736" s="21">
        <f t="shared" si="639"/>
        <v>216</v>
      </c>
      <c r="J736" s="21">
        <f t="shared" si="640"/>
        <v>0</v>
      </c>
      <c r="K736" s="21">
        <f t="shared" si="641"/>
        <v>0</v>
      </c>
      <c r="L736" s="21">
        <f t="shared" si="642"/>
        <v>0</v>
      </c>
      <c r="M736" s="21">
        <f t="shared" si="580"/>
        <v>610</v>
      </c>
      <c r="N736" s="21">
        <f t="shared" si="581"/>
        <v>216</v>
      </c>
      <c r="O736" s="21">
        <f t="shared" si="582"/>
        <v>216</v>
      </c>
      <c r="P736" s="21">
        <f t="shared" si="643"/>
        <v>0</v>
      </c>
      <c r="Q736" s="22"/>
      <c r="R736" s="23"/>
    </row>
    <row r="737" spans="1:19" ht="31.2" x14ac:dyDescent="0.3">
      <c r="A737" s="24" t="s">
        <v>450</v>
      </c>
      <c r="B737" s="24" t="s">
        <v>101</v>
      </c>
      <c r="C737" s="24" t="s">
        <v>103</v>
      </c>
      <c r="D737" s="24" t="s">
        <v>105</v>
      </c>
      <c r="E737" s="28"/>
      <c r="F737" s="25" t="s">
        <v>106</v>
      </c>
      <c r="G737" s="10">
        <f t="shared" si="637"/>
        <v>610</v>
      </c>
      <c r="H737" s="10">
        <f t="shared" si="638"/>
        <v>216</v>
      </c>
      <c r="I737" s="10">
        <f t="shared" si="639"/>
        <v>216</v>
      </c>
      <c r="J737" s="10">
        <f t="shared" si="640"/>
        <v>0</v>
      </c>
      <c r="K737" s="10">
        <f t="shared" si="641"/>
        <v>0</v>
      </c>
      <c r="L737" s="10">
        <f t="shared" si="642"/>
        <v>0</v>
      </c>
      <c r="M737" s="10">
        <f t="shared" si="580"/>
        <v>610</v>
      </c>
      <c r="N737" s="10">
        <f t="shared" si="581"/>
        <v>216</v>
      </c>
      <c r="O737" s="10">
        <f t="shared" si="582"/>
        <v>216</v>
      </c>
      <c r="P737" s="10">
        <f t="shared" si="643"/>
        <v>0</v>
      </c>
      <c r="Q737" s="26"/>
      <c r="R737" s="27"/>
    </row>
    <row r="738" spans="1:19" hidden="1" x14ac:dyDescent="0.3">
      <c r="A738" s="24" t="s">
        <v>450</v>
      </c>
      <c r="B738" s="24" t="s">
        <v>101</v>
      </c>
      <c r="C738" s="24" t="s">
        <v>103</v>
      </c>
      <c r="D738" s="24" t="s">
        <v>107</v>
      </c>
      <c r="E738" s="28"/>
      <c r="F738" s="25" t="s">
        <v>27</v>
      </c>
      <c r="G738" s="10">
        <f t="shared" si="637"/>
        <v>610</v>
      </c>
      <c r="H738" s="10">
        <f t="shared" si="638"/>
        <v>216</v>
      </c>
      <c r="I738" s="10">
        <f t="shared" si="639"/>
        <v>216</v>
      </c>
      <c r="J738" s="10">
        <f t="shared" si="640"/>
        <v>0</v>
      </c>
      <c r="K738" s="10">
        <f t="shared" si="641"/>
        <v>0</v>
      </c>
      <c r="L738" s="10">
        <f t="shared" si="642"/>
        <v>0</v>
      </c>
      <c r="M738" s="10">
        <f t="shared" si="580"/>
        <v>610</v>
      </c>
      <c r="N738" s="10">
        <f t="shared" si="581"/>
        <v>216</v>
      </c>
      <c r="O738" s="10">
        <f t="shared" si="582"/>
        <v>216</v>
      </c>
      <c r="P738" s="10">
        <f t="shared" si="643"/>
        <v>0</v>
      </c>
      <c r="Q738" s="26">
        <v>0</v>
      </c>
      <c r="R738" s="27"/>
      <c r="S738" s="1" t="s">
        <v>386</v>
      </c>
    </row>
    <row r="739" spans="1:19" ht="46.8" x14ac:dyDescent="0.3">
      <c r="A739" s="24" t="s">
        <v>450</v>
      </c>
      <c r="B739" s="24" t="s">
        <v>101</v>
      </c>
      <c r="C739" s="24" t="s">
        <v>103</v>
      </c>
      <c r="D739" s="24" t="s">
        <v>108</v>
      </c>
      <c r="E739" s="28"/>
      <c r="F739" s="25" t="s">
        <v>109</v>
      </c>
      <c r="G739" s="10">
        <f t="shared" si="637"/>
        <v>610</v>
      </c>
      <c r="H739" s="10">
        <f t="shared" si="638"/>
        <v>216</v>
      </c>
      <c r="I739" s="10">
        <f t="shared" si="639"/>
        <v>216</v>
      </c>
      <c r="J739" s="10">
        <f t="shared" si="640"/>
        <v>0</v>
      </c>
      <c r="K739" s="10">
        <f t="shared" si="641"/>
        <v>0</v>
      </c>
      <c r="L739" s="10">
        <f t="shared" si="642"/>
        <v>0</v>
      </c>
      <c r="M739" s="10">
        <f t="shared" si="580"/>
        <v>610</v>
      </c>
      <c r="N739" s="10">
        <f t="shared" si="581"/>
        <v>216</v>
      </c>
      <c r="O739" s="10">
        <f t="shared" si="582"/>
        <v>216</v>
      </c>
      <c r="P739" s="10">
        <f t="shared" si="643"/>
        <v>0</v>
      </c>
      <c r="Q739" s="26"/>
      <c r="R739" s="27"/>
    </row>
    <row r="740" spans="1:19" ht="62.4" x14ac:dyDescent="0.3">
      <c r="A740" s="24" t="s">
        <v>450</v>
      </c>
      <c r="B740" s="24" t="s">
        <v>101</v>
      </c>
      <c r="C740" s="24" t="s">
        <v>103</v>
      </c>
      <c r="D740" s="24" t="s">
        <v>426</v>
      </c>
      <c r="E740" s="28"/>
      <c r="F740" s="25" t="s">
        <v>427</v>
      </c>
      <c r="G740" s="10">
        <f t="shared" ref="G740:L740" si="644">G741+G742</f>
        <v>610</v>
      </c>
      <c r="H740" s="10">
        <f t="shared" si="644"/>
        <v>216</v>
      </c>
      <c r="I740" s="10">
        <f t="shared" si="644"/>
        <v>216</v>
      </c>
      <c r="J740" s="10">
        <f t="shared" si="644"/>
        <v>0</v>
      </c>
      <c r="K740" s="10">
        <f t="shared" si="644"/>
        <v>0</v>
      </c>
      <c r="L740" s="10">
        <f t="shared" si="644"/>
        <v>0</v>
      </c>
      <c r="M740" s="10">
        <f t="shared" ref="M740:M803" si="645">G740+J740</f>
        <v>610</v>
      </c>
      <c r="N740" s="10">
        <f t="shared" ref="N740:N803" si="646">H740+K740</f>
        <v>216</v>
      </c>
      <c r="O740" s="10">
        <f t="shared" ref="O740:O803" si="647">I740+L740</f>
        <v>216</v>
      </c>
      <c r="P740" s="10">
        <f>P741+P742</f>
        <v>0</v>
      </c>
      <c r="Q740" s="26"/>
      <c r="R740" s="27"/>
    </row>
    <row r="741" spans="1:19" ht="31.2" x14ac:dyDescent="0.3">
      <c r="A741" s="24" t="s">
        <v>450</v>
      </c>
      <c r="B741" s="24" t="s">
        <v>101</v>
      </c>
      <c r="C741" s="24" t="s">
        <v>103</v>
      </c>
      <c r="D741" s="24" t="s">
        <v>426</v>
      </c>
      <c r="E741" s="24" t="s">
        <v>32</v>
      </c>
      <c r="F741" s="25" t="s">
        <v>33</v>
      </c>
      <c r="G741" s="10">
        <v>250</v>
      </c>
      <c r="H741" s="10">
        <v>0</v>
      </c>
      <c r="I741" s="10">
        <v>0</v>
      </c>
      <c r="J741" s="10"/>
      <c r="K741" s="10"/>
      <c r="L741" s="10"/>
      <c r="M741" s="10">
        <f t="shared" si="645"/>
        <v>250</v>
      </c>
      <c r="N741" s="10">
        <f t="shared" si="646"/>
        <v>0</v>
      </c>
      <c r="O741" s="10">
        <f t="shared" si="647"/>
        <v>0</v>
      </c>
      <c r="P741" s="10"/>
      <c r="Q741" s="26"/>
      <c r="R741" s="27"/>
    </row>
    <row r="742" spans="1:19" x14ac:dyDescent="0.3">
      <c r="A742" s="24" t="s">
        <v>450</v>
      </c>
      <c r="B742" s="24" t="s">
        <v>101</v>
      </c>
      <c r="C742" s="24" t="s">
        <v>103</v>
      </c>
      <c r="D742" s="24" t="s">
        <v>426</v>
      </c>
      <c r="E742" s="24" t="s">
        <v>34</v>
      </c>
      <c r="F742" s="25" t="s">
        <v>35</v>
      </c>
      <c r="G742" s="10">
        <v>360</v>
      </c>
      <c r="H742" s="10">
        <v>216</v>
      </c>
      <c r="I742" s="10">
        <v>216</v>
      </c>
      <c r="J742" s="10"/>
      <c r="K742" s="10"/>
      <c r="L742" s="10"/>
      <c r="M742" s="10">
        <f t="shared" si="645"/>
        <v>360</v>
      </c>
      <c r="N742" s="10">
        <f t="shared" si="646"/>
        <v>216</v>
      </c>
      <c r="O742" s="10">
        <f t="shared" si="647"/>
        <v>216</v>
      </c>
      <c r="P742" s="10"/>
      <c r="Q742" s="26"/>
      <c r="R742" s="27"/>
    </row>
    <row r="743" spans="1:19" s="12" customFormat="1" ht="16.2" x14ac:dyDescent="0.3">
      <c r="A743" s="32" t="s">
        <v>450</v>
      </c>
      <c r="B743" s="32" t="s">
        <v>131</v>
      </c>
      <c r="C743" s="32"/>
      <c r="D743" s="13"/>
      <c r="E743" s="13"/>
      <c r="F743" s="14" t="s">
        <v>150</v>
      </c>
      <c r="G743" s="15">
        <f>G744</f>
        <v>25789.5</v>
      </c>
      <c r="H743" s="15">
        <f t="shared" ref="H743:H797" si="648">H744</f>
        <v>23134.400000000001</v>
      </c>
      <c r="I743" s="15">
        <f>I744</f>
        <v>17996.400000000005</v>
      </c>
      <c r="J743" s="15">
        <f>J744</f>
        <v>18738.2</v>
      </c>
      <c r="K743" s="15">
        <f>K744</f>
        <v>18738.2</v>
      </c>
      <c r="L743" s="15">
        <f>L744</f>
        <v>18738.2</v>
      </c>
      <c r="M743" s="15">
        <f t="shared" si="645"/>
        <v>44527.7</v>
      </c>
      <c r="N743" s="15">
        <f t="shared" si="646"/>
        <v>41872.600000000006</v>
      </c>
      <c r="O743" s="15">
        <f t="shared" si="647"/>
        <v>36734.600000000006</v>
      </c>
      <c r="P743" s="15">
        <f>P744</f>
        <v>0</v>
      </c>
      <c r="Q743" s="16"/>
      <c r="R743" s="17"/>
    </row>
    <row r="744" spans="1:19" s="18" customFormat="1" x14ac:dyDescent="0.3">
      <c r="A744" s="19" t="s">
        <v>450</v>
      </c>
      <c r="B744" s="19" t="s">
        <v>131</v>
      </c>
      <c r="C744" s="19" t="s">
        <v>125</v>
      </c>
      <c r="D744" s="19"/>
      <c r="E744" s="19"/>
      <c r="F744" s="20" t="s">
        <v>151</v>
      </c>
      <c r="G744" s="21">
        <f t="shared" ref="G744:L744" si="649">G745+G750+G761</f>
        <v>25789.5</v>
      </c>
      <c r="H744" s="21">
        <f t="shared" si="649"/>
        <v>23134.400000000001</v>
      </c>
      <c r="I744" s="21">
        <f t="shared" si="649"/>
        <v>17996.400000000005</v>
      </c>
      <c r="J744" s="21">
        <f t="shared" si="649"/>
        <v>18738.2</v>
      </c>
      <c r="K744" s="21">
        <f t="shared" si="649"/>
        <v>18738.2</v>
      </c>
      <c r="L744" s="21">
        <f t="shared" si="649"/>
        <v>18738.2</v>
      </c>
      <c r="M744" s="21">
        <f t="shared" si="645"/>
        <v>44527.7</v>
      </c>
      <c r="N744" s="21">
        <f t="shared" si="646"/>
        <v>41872.600000000006</v>
      </c>
      <c r="O744" s="21">
        <f t="shared" si="647"/>
        <v>36734.600000000006</v>
      </c>
      <c r="P744" s="21">
        <f>P745+P750+P761</f>
        <v>0</v>
      </c>
      <c r="Q744" s="22"/>
      <c r="R744" s="23"/>
    </row>
    <row r="745" spans="1:19" ht="31.2" x14ac:dyDescent="0.3">
      <c r="A745" s="24" t="s">
        <v>450</v>
      </c>
      <c r="B745" s="24" t="s">
        <v>131</v>
      </c>
      <c r="C745" s="24" t="s">
        <v>125</v>
      </c>
      <c r="D745" s="24" t="s">
        <v>412</v>
      </c>
      <c r="E745" s="28"/>
      <c r="F745" s="25" t="s">
        <v>413</v>
      </c>
      <c r="G745" s="10">
        <f t="shared" ref="G745:G748" si="650">G746</f>
        <v>267.60000000000002</v>
      </c>
      <c r="H745" s="10">
        <f t="shared" si="648"/>
        <v>265.89999999999998</v>
      </c>
      <c r="I745" s="10">
        <f t="shared" ref="I745:I748" si="651">I746</f>
        <v>272.89999999999998</v>
      </c>
      <c r="J745" s="10">
        <f t="shared" ref="J745:J748" si="652">J746</f>
        <v>0</v>
      </c>
      <c r="K745" s="10">
        <f t="shared" ref="K745:K748" si="653">K746</f>
        <v>0</v>
      </c>
      <c r="L745" s="10">
        <f t="shared" ref="L745:L748" si="654">L746</f>
        <v>0</v>
      </c>
      <c r="M745" s="10">
        <f t="shared" si="645"/>
        <v>267.60000000000002</v>
      </c>
      <c r="N745" s="10">
        <f t="shared" si="646"/>
        <v>265.89999999999998</v>
      </c>
      <c r="O745" s="10">
        <f t="shared" si="647"/>
        <v>272.89999999999998</v>
      </c>
      <c r="P745" s="10">
        <f t="shared" ref="P745:P748" si="655">P746</f>
        <v>0</v>
      </c>
      <c r="Q745" s="26"/>
      <c r="R745" s="27"/>
    </row>
    <row r="746" spans="1:19" hidden="1" x14ac:dyDescent="0.3">
      <c r="A746" s="24" t="s">
        <v>450</v>
      </c>
      <c r="B746" s="24" t="s">
        <v>131</v>
      </c>
      <c r="C746" s="24" t="s">
        <v>125</v>
      </c>
      <c r="D746" s="24" t="s">
        <v>414</v>
      </c>
      <c r="E746" s="28"/>
      <c r="F746" s="25" t="s">
        <v>27</v>
      </c>
      <c r="G746" s="10">
        <f t="shared" si="650"/>
        <v>267.60000000000002</v>
      </c>
      <c r="H746" s="10">
        <f t="shared" si="648"/>
        <v>265.89999999999998</v>
      </c>
      <c r="I746" s="10">
        <f t="shared" si="651"/>
        <v>272.89999999999998</v>
      </c>
      <c r="J746" s="10">
        <f t="shared" si="652"/>
        <v>0</v>
      </c>
      <c r="K746" s="10">
        <f t="shared" si="653"/>
        <v>0</v>
      </c>
      <c r="L746" s="10">
        <f t="shared" si="654"/>
        <v>0</v>
      </c>
      <c r="M746" s="10">
        <f t="shared" si="645"/>
        <v>267.60000000000002</v>
      </c>
      <c r="N746" s="10">
        <f t="shared" si="646"/>
        <v>265.89999999999998</v>
      </c>
      <c r="O746" s="10">
        <f t="shared" si="647"/>
        <v>272.89999999999998</v>
      </c>
      <c r="P746" s="10">
        <f t="shared" si="655"/>
        <v>0</v>
      </c>
      <c r="Q746" s="26">
        <v>0</v>
      </c>
      <c r="R746" s="27"/>
      <c r="S746" s="1" t="s">
        <v>386</v>
      </c>
    </row>
    <row r="747" spans="1:19" ht="31.2" x14ac:dyDescent="0.3">
      <c r="A747" s="24" t="s">
        <v>450</v>
      </c>
      <c r="B747" s="24" t="s">
        <v>131</v>
      </c>
      <c r="C747" s="24" t="s">
        <v>125</v>
      </c>
      <c r="D747" s="24" t="s">
        <v>428</v>
      </c>
      <c r="E747" s="28"/>
      <c r="F747" s="25" t="s">
        <v>429</v>
      </c>
      <c r="G747" s="10">
        <f t="shared" si="650"/>
        <v>267.60000000000002</v>
      </c>
      <c r="H747" s="10">
        <f t="shared" si="648"/>
        <v>265.89999999999998</v>
      </c>
      <c r="I747" s="10">
        <f t="shared" si="651"/>
        <v>272.89999999999998</v>
      </c>
      <c r="J747" s="10">
        <f t="shared" si="652"/>
        <v>0</v>
      </c>
      <c r="K747" s="10">
        <f t="shared" si="653"/>
        <v>0</v>
      </c>
      <c r="L747" s="10">
        <f t="shared" si="654"/>
        <v>0</v>
      </c>
      <c r="M747" s="10">
        <f t="shared" si="645"/>
        <v>267.60000000000002</v>
      </c>
      <c r="N747" s="10">
        <f t="shared" si="646"/>
        <v>265.89999999999998</v>
      </c>
      <c r="O747" s="10">
        <f t="shared" si="647"/>
        <v>272.89999999999998</v>
      </c>
      <c r="P747" s="10">
        <f t="shared" si="655"/>
        <v>0</v>
      </c>
      <c r="Q747" s="26"/>
      <c r="R747" s="27"/>
    </row>
    <row r="748" spans="1:19" ht="31.2" x14ac:dyDescent="0.3">
      <c r="A748" s="24" t="s">
        <v>450</v>
      </c>
      <c r="B748" s="24" t="s">
        <v>131</v>
      </c>
      <c r="C748" s="24" t="s">
        <v>125</v>
      </c>
      <c r="D748" s="24" t="s">
        <v>430</v>
      </c>
      <c r="E748" s="28"/>
      <c r="F748" s="25" t="s">
        <v>431</v>
      </c>
      <c r="G748" s="10">
        <f t="shared" si="650"/>
        <v>267.60000000000002</v>
      </c>
      <c r="H748" s="10">
        <f t="shared" si="648"/>
        <v>265.89999999999998</v>
      </c>
      <c r="I748" s="10">
        <f t="shared" si="651"/>
        <v>272.89999999999998</v>
      </c>
      <c r="J748" s="10">
        <f t="shared" si="652"/>
        <v>0</v>
      </c>
      <c r="K748" s="10">
        <f t="shared" si="653"/>
        <v>0</v>
      </c>
      <c r="L748" s="10">
        <f t="shared" si="654"/>
        <v>0</v>
      </c>
      <c r="M748" s="10">
        <f t="shared" si="645"/>
        <v>267.60000000000002</v>
      </c>
      <c r="N748" s="10">
        <f t="shared" si="646"/>
        <v>265.89999999999998</v>
      </c>
      <c r="O748" s="10">
        <f t="shared" si="647"/>
        <v>272.89999999999998</v>
      </c>
      <c r="P748" s="10">
        <f t="shared" si="655"/>
        <v>0</v>
      </c>
      <c r="Q748" s="26"/>
      <c r="R748" s="27"/>
    </row>
    <row r="749" spans="1:19" ht="31.2" x14ac:dyDescent="0.3">
      <c r="A749" s="24" t="s">
        <v>450</v>
      </c>
      <c r="B749" s="24" t="s">
        <v>131</v>
      </c>
      <c r="C749" s="24" t="s">
        <v>125</v>
      </c>
      <c r="D749" s="24" t="s">
        <v>430</v>
      </c>
      <c r="E749" s="24" t="s">
        <v>32</v>
      </c>
      <c r="F749" s="25" t="s">
        <v>33</v>
      </c>
      <c r="G749" s="10">
        <v>267.60000000000002</v>
      </c>
      <c r="H749" s="10">
        <v>265.89999999999998</v>
      </c>
      <c r="I749" s="10">
        <v>272.89999999999998</v>
      </c>
      <c r="J749" s="10"/>
      <c r="K749" s="10"/>
      <c r="L749" s="10"/>
      <c r="M749" s="10">
        <f t="shared" si="645"/>
        <v>267.60000000000002</v>
      </c>
      <c r="N749" s="10">
        <f t="shared" si="646"/>
        <v>265.89999999999998</v>
      </c>
      <c r="O749" s="10">
        <f t="shared" si="647"/>
        <v>272.89999999999998</v>
      </c>
      <c r="P749" s="10"/>
      <c r="Q749" s="26"/>
      <c r="R749" s="27"/>
    </row>
    <row r="750" spans="1:19" ht="31.2" x14ac:dyDescent="0.3">
      <c r="A750" s="24" t="s">
        <v>450</v>
      </c>
      <c r="B750" s="24" t="s">
        <v>131</v>
      </c>
      <c r="C750" s="24" t="s">
        <v>125</v>
      </c>
      <c r="D750" s="24" t="s">
        <v>419</v>
      </c>
      <c r="E750" s="28"/>
      <c r="F750" s="25" t="s">
        <v>420</v>
      </c>
      <c r="G750" s="10">
        <f t="shared" ref="G750:L750" si="656">G751+G755</f>
        <v>24313.5</v>
      </c>
      <c r="H750" s="10">
        <f t="shared" si="656"/>
        <v>21660.1</v>
      </c>
      <c r="I750" s="10">
        <f t="shared" si="656"/>
        <v>16515.100000000002</v>
      </c>
      <c r="J750" s="10">
        <f t="shared" si="656"/>
        <v>18738.2</v>
      </c>
      <c r="K750" s="10">
        <f t="shared" si="656"/>
        <v>18738.2</v>
      </c>
      <c r="L750" s="10">
        <f t="shared" si="656"/>
        <v>18738.2</v>
      </c>
      <c r="M750" s="10">
        <f t="shared" si="645"/>
        <v>43051.7</v>
      </c>
      <c r="N750" s="10">
        <f t="shared" si="646"/>
        <v>40398.300000000003</v>
      </c>
      <c r="O750" s="10">
        <f t="shared" si="647"/>
        <v>35253.300000000003</v>
      </c>
      <c r="P750" s="10">
        <f>P751+P755</f>
        <v>0</v>
      </c>
      <c r="Q750" s="26"/>
      <c r="R750" s="27"/>
    </row>
    <row r="751" spans="1:19" x14ac:dyDescent="0.3">
      <c r="A751" s="24" t="s">
        <v>450</v>
      </c>
      <c r="B751" s="24" t="s">
        <v>131</v>
      </c>
      <c r="C751" s="24" t="s">
        <v>125</v>
      </c>
      <c r="D751" s="24" t="s">
        <v>421</v>
      </c>
      <c r="E751" s="28"/>
      <c r="F751" s="25" t="s">
        <v>60</v>
      </c>
      <c r="G751" s="10">
        <f t="shared" ref="G751:G755" si="657">G752</f>
        <v>12492.2</v>
      </c>
      <c r="H751" s="10">
        <f t="shared" ref="H751:H755" si="658">H752</f>
        <v>12492.2</v>
      </c>
      <c r="I751" s="10">
        <f t="shared" ref="I751:I755" si="659">I752</f>
        <v>12492.2</v>
      </c>
      <c r="J751" s="10">
        <f t="shared" ref="J751:J755" si="660">J752</f>
        <v>18738.2</v>
      </c>
      <c r="K751" s="10">
        <f t="shared" ref="K751:K755" si="661">K752</f>
        <v>18738.2</v>
      </c>
      <c r="L751" s="10">
        <f t="shared" ref="L751:L755" si="662">L752</f>
        <v>18738.2</v>
      </c>
      <c r="M751" s="10">
        <f t="shared" si="645"/>
        <v>31230.400000000001</v>
      </c>
      <c r="N751" s="10">
        <f t="shared" si="646"/>
        <v>31230.400000000001</v>
      </c>
      <c r="O751" s="10">
        <f t="shared" si="647"/>
        <v>31230.400000000001</v>
      </c>
      <c r="P751" s="10">
        <f t="shared" ref="P751:P755" si="663">P752</f>
        <v>0</v>
      </c>
      <c r="Q751" s="26"/>
      <c r="R751" s="27"/>
    </row>
    <row r="752" spans="1:19" ht="31.2" x14ac:dyDescent="0.3">
      <c r="A752" s="24" t="s">
        <v>450</v>
      </c>
      <c r="B752" s="24" t="s">
        <v>131</v>
      </c>
      <c r="C752" s="24" t="s">
        <v>125</v>
      </c>
      <c r="D752" s="24" t="s">
        <v>422</v>
      </c>
      <c r="E752" s="28"/>
      <c r="F752" s="25" t="s">
        <v>423</v>
      </c>
      <c r="G752" s="10">
        <f t="shared" si="657"/>
        <v>12492.2</v>
      </c>
      <c r="H752" s="10">
        <f t="shared" si="658"/>
        <v>12492.2</v>
      </c>
      <c r="I752" s="10">
        <f t="shared" si="659"/>
        <v>12492.2</v>
      </c>
      <c r="J752" s="10">
        <f t="shared" si="660"/>
        <v>18738.2</v>
      </c>
      <c r="K752" s="10">
        <f t="shared" si="661"/>
        <v>18738.2</v>
      </c>
      <c r="L752" s="10">
        <f t="shared" si="662"/>
        <v>18738.2</v>
      </c>
      <c r="M752" s="10">
        <f t="shared" si="645"/>
        <v>31230.400000000001</v>
      </c>
      <c r="N752" s="10">
        <f t="shared" si="646"/>
        <v>31230.400000000001</v>
      </c>
      <c r="O752" s="10">
        <f t="shared" si="647"/>
        <v>31230.400000000001</v>
      </c>
      <c r="P752" s="10">
        <f t="shared" si="663"/>
        <v>0</v>
      </c>
      <c r="Q752" s="26"/>
      <c r="R752" s="27"/>
    </row>
    <row r="753" spans="1:19" ht="31.2" x14ac:dyDescent="0.3">
      <c r="A753" s="24" t="s">
        <v>450</v>
      </c>
      <c r="B753" s="24" t="s">
        <v>131</v>
      </c>
      <c r="C753" s="24" t="s">
        <v>125</v>
      </c>
      <c r="D753" s="24" t="s">
        <v>432</v>
      </c>
      <c r="E753" s="28"/>
      <c r="F753" s="25" t="s">
        <v>433</v>
      </c>
      <c r="G753" s="10">
        <f t="shared" si="657"/>
        <v>12492.2</v>
      </c>
      <c r="H753" s="10">
        <f t="shared" si="658"/>
        <v>12492.2</v>
      </c>
      <c r="I753" s="10">
        <f t="shared" si="659"/>
        <v>12492.2</v>
      </c>
      <c r="J753" s="10">
        <f t="shared" si="660"/>
        <v>18738.2</v>
      </c>
      <c r="K753" s="10">
        <f t="shared" si="661"/>
        <v>18738.2</v>
      </c>
      <c r="L753" s="10">
        <f t="shared" si="662"/>
        <v>18738.2</v>
      </c>
      <c r="M753" s="10">
        <f t="shared" si="645"/>
        <v>31230.400000000001</v>
      </c>
      <c r="N753" s="10">
        <f t="shared" si="646"/>
        <v>31230.400000000001</v>
      </c>
      <c r="O753" s="10">
        <f t="shared" si="647"/>
        <v>31230.400000000001</v>
      </c>
      <c r="P753" s="10">
        <f t="shared" si="663"/>
        <v>0</v>
      </c>
      <c r="Q753" s="26"/>
      <c r="R753" s="27"/>
    </row>
    <row r="754" spans="1:19" x14ac:dyDescent="0.3">
      <c r="A754" s="24" t="s">
        <v>450</v>
      </c>
      <c r="B754" s="24" t="s">
        <v>131</v>
      </c>
      <c r="C754" s="24" t="s">
        <v>125</v>
      </c>
      <c r="D754" s="24" t="s">
        <v>432</v>
      </c>
      <c r="E754" s="24" t="s">
        <v>34</v>
      </c>
      <c r="F754" s="25" t="s">
        <v>35</v>
      </c>
      <c r="G754" s="10">
        <v>12492.2</v>
      </c>
      <c r="H754" s="10">
        <v>12492.2</v>
      </c>
      <c r="I754" s="10">
        <v>12492.2</v>
      </c>
      <c r="J754" s="10">
        <v>18738.2</v>
      </c>
      <c r="K754" s="10">
        <v>18738.2</v>
      </c>
      <c r="L754" s="10">
        <v>18738.2</v>
      </c>
      <c r="M754" s="10">
        <f t="shared" si="645"/>
        <v>31230.400000000001</v>
      </c>
      <c r="N754" s="10">
        <f t="shared" si="646"/>
        <v>31230.400000000001</v>
      </c>
      <c r="O754" s="10">
        <f t="shared" si="647"/>
        <v>31230.400000000001</v>
      </c>
      <c r="P754" s="10"/>
      <c r="Q754" s="26"/>
      <c r="R754" s="27">
        <v>46</v>
      </c>
    </row>
    <row r="755" spans="1:19" hidden="1" x14ac:dyDescent="0.3">
      <c r="A755" s="24" t="s">
        <v>450</v>
      </c>
      <c r="B755" s="24" t="s">
        <v>131</v>
      </c>
      <c r="C755" s="24" t="s">
        <v>125</v>
      </c>
      <c r="D755" s="24" t="s">
        <v>434</v>
      </c>
      <c r="E755" s="28"/>
      <c r="F755" s="25" t="s">
        <v>27</v>
      </c>
      <c r="G755" s="10">
        <f t="shared" si="657"/>
        <v>11821.3</v>
      </c>
      <c r="H755" s="10">
        <f t="shared" si="658"/>
        <v>9167.9</v>
      </c>
      <c r="I755" s="10">
        <f t="shared" si="659"/>
        <v>4022.9</v>
      </c>
      <c r="J755" s="10">
        <f t="shared" si="660"/>
        <v>0</v>
      </c>
      <c r="K755" s="10">
        <f t="shared" si="661"/>
        <v>0</v>
      </c>
      <c r="L755" s="10">
        <f t="shared" si="662"/>
        <v>0</v>
      </c>
      <c r="M755" s="10">
        <f t="shared" si="645"/>
        <v>11821.3</v>
      </c>
      <c r="N755" s="10">
        <f t="shared" si="646"/>
        <v>9167.9</v>
      </c>
      <c r="O755" s="10">
        <f t="shared" si="647"/>
        <v>4022.9</v>
      </c>
      <c r="P755" s="10">
        <f t="shared" si="663"/>
        <v>0</v>
      </c>
      <c r="Q755" s="26">
        <v>0</v>
      </c>
      <c r="R755" s="27"/>
      <c r="S755" s="1" t="s">
        <v>386</v>
      </c>
    </row>
    <row r="756" spans="1:19" ht="46.8" x14ac:dyDescent="0.3">
      <c r="A756" s="24" t="s">
        <v>450</v>
      </c>
      <c r="B756" s="24" t="s">
        <v>131</v>
      </c>
      <c r="C756" s="24" t="s">
        <v>125</v>
      </c>
      <c r="D756" s="24" t="s">
        <v>435</v>
      </c>
      <c r="E756" s="28"/>
      <c r="F756" s="25" t="s">
        <v>436</v>
      </c>
      <c r="G756" s="10">
        <f t="shared" ref="G756:L756" si="664">G757+G759</f>
        <v>11821.3</v>
      </c>
      <c r="H756" s="10">
        <f t="shared" si="664"/>
        <v>9167.9</v>
      </c>
      <c r="I756" s="10">
        <f t="shared" si="664"/>
        <v>4022.9</v>
      </c>
      <c r="J756" s="10">
        <f t="shared" si="664"/>
        <v>0</v>
      </c>
      <c r="K756" s="10">
        <f t="shared" si="664"/>
        <v>0</v>
      </c>
      <c r="L756" s="10">
        <f t="shared" si="664"/>
        <v>0</v>
      </c>
      <c r="M756" s="10">
        <f t="shared" si="645"/>
        <v>11821.3</v>
      </c>
      <c r="N756" s="10">
        <f t="shared" si="646"/>
        <v>9167.9</v>
      </c>
      <c r="O756" s="10">
        <f t="shared" si="647"/>
        <v>4022.9</v>
      </c>
      <c r="P756" s="10">
        <f>P757+P759</f>
        <v>0</v>
      </c>
      <c r="Q756" s="26"/>
      <c r="R756" s="27"/>
    </row>
    <row r="757" spans="1:19" ht="31.2" x14ac:dyDescent="0.3">
      <c r="A757" s="24" t="s">
        <v>450</v>
      </c>
      <c r="B757" s="24" t="s">
        <v>131</v>
      </c>
      <c r="C757" s="24" t="s">
        <v>125</v>
      </c>
      <c r="D757" s="24" t="s">
        <v>437</v>
      </c>
      <c r="E757" s="28"/>
      <c r="F757" s="25" t="s">
        <v>438</v>
      </c>
      <c r="G757" s="10">
        <f t="shared" ref="G757:L757" si="665">G758</f>
        <v>6571.3</v>
      </c>
      <c r="H757" s="10">
        <f t="shared" si="665"/>
        <v>4022.9</v>
      </c>
      <c r="I757" s="10">
        <f t="shared" si="665"/>
        <v>4022.9</v>
      </c>
      <c r="J757" s="10">
        <f t="shared" si="665"/>
        <v>0</v>
      </c>
      <c r="K757" s="10">
        <f t="shared" si="665"/>
        <v>0</v>
      </c>
      <c r="L757" s="10">
        <f t="shared" si="665"/>
        <v>0</v>
      </c>
      <c r="M757" s="10">
        <f t="shared" si="645"/>
        <v>6571.3</v>
      </c>
      <c r="N757" s="10">
        <f t="shared" si="646"/>
        <v>4022.9</v>
      </c>
      <c r="O757" s="10">
        <f t="shared" si="647"/>
        <v>4022.9</v>
      </c>
      <c r="P757" s="10">
        <f>P758</f>
        <v>0</v>
      </c>
      <c r="Q757" s="26"/>
      <c r="R757" s="27"/>
    </row>
    <row r="758" spans="1:19" ht="31.2" x14ac:dyDescent="0.3">
      <c r="A758" s="24" t="s">
        <v>450</v>
      </c>
      <c r="B758" s="24" t="s">
        <v>131</v>
      </c>
      <c r="C758" s="24" t="s">
        <v>125</v>
      </c>
      <c r="D758" s="24" t="s">
        <v>437</v>
      </c>
      <c r="E758" s="24" t="s">
        <v>32</v>
      </c>
      <c r="F758" s="25" t="s">
        <v>33</v>
      </c>
      <c r="G758" s="10">
        <v>6571.3</v>
      </c>
      <c r="H758" s="10">
        <v>4022.9</v>
      </c>
      <c r="I758" s="10">
        <v>4022.9</v>
      </c>
      <c r="J758" s="10"/>
      <c r="K758" s="10"/>
      <c r="L758" s="10"/>
      <c r="M758" s="10">
        <f t="shared" si="645"/>
        <v>6571.3</v>
      </c>
      <c r="N758" s="10">
        <f t="shared" si="646"/>
        <v>4022.9</v>
      </c>
      <c r="O758" s="10">
        <f t="shared" si="647"/>
        <v>4022.9</v>
      </c>
      <c r="P758" s="10"/>
      <c r="Q758" s="26"/>
      <c r="R758" s="27"/>
    </row>
    <row r="759" spans="1:19" ht="31.2" x14ac:dyDescent="0.3">
      <c r="A759" s="24" t="s">
        <v>450</v>
      </c>
      <c r="B759" s="24" t="s">
        <v>131</v>
      </c>
      <c r="C759" s="24" t="s">
        <v>125</v>
      </c>
      <c r="D759" s="24" t="s">
        <v>439</v>
      </c>
      <c r="E759" s="28"/>
      <c r="F759" s="25" t="s">
        <v>440</v>
      </c>
      <c r="G759" s="10">
        <f t="shared" ref="G759:L759" si="666">G760</f>
        <v>5250</v>
      </c>
      <c r="H759" s="10">
        <f t="shared" si="666"/>
        <v>5145</v>
      </c>
      <c r="I759" s="10">
        <f t="shared" si="666"/>
        <v>0</v>
      </c>
      <c r="J759" s="10">
        <f t="shared" si="666"/>
        <v>0</v>
      </c>
      <c r="K759" s="10">
        <f t="shared" si="666"/>
        <v>0</v>
      </c>
      <c r="L759" s="10">
        <f t="shared" si="666"/>
        <v>0</v>
      </c>
      <c r="M759" s="10">
        <f t="shared" si="645"/>
        <v>5250</v>
      </c>
      <c r="N759" s="10">
        <f t="shared" si="646"/>
        <v>5145</v>
      </c>
      <c r="O759" s="10">
        <f t="shared" si="647"/>
        <v>0</v>
      </c>
      <c r="P759" s="10">
        <f>P760</f>
        <v>0</v>
      </c>
      <c r="Q759" s="26"/>
      <c r="R759" s="27"/>
    </row>
    <row r="760" spans="1:19" x14ac:dyDescent="0.3">
      <c r="A760" s="24" t="s">
        <v>450</v>
      </c>
      <c r="B760" s="24" t="s">
        <v>131</v>
      </c>
      <c r="C760" s="24" t="s">
        <v>125</v>
      </c>
      <c r="D760" s="24" t="s">
        <v>439</v>
      </c>
      <c r="E760" s="24" t="s">
        <v>34</v>
      </c>
      <c r="F760" s="25" t="s">
        <v>35</v>
      </c>
      <c r="G760" s="10">
        <v>5250</v>
      </c>
      <c r="H760" s="10">
        <v>5145</v>
      </c>
      <c r="I760" s="10">
        <v>0</v>
      </c>
      <c r="J760" s="10"/>
      <c r="K760" s="10"/>
      <c r="L760" s="10"/>
      <c r="M760" s="10">
        <f t="shared" si="645"/>
        <v>5250</v>
      </c>
      <c r="N760" s="10">
        <f t="shared" si="646"/>
        <v>5145</v>
      </c>
      <c r="O760" s="10">
        <f t="shared" si="647"/>
        <v>0</v>
      </c>
      <c r="P760" s="10"/>
      <c r="Q760" s="26"/>
      <c r="R760" s="27"/>
    </row>
    <row r="761" spans="1:19" ht="31.2" x14ac:dyDescent="0.3">
      <c r="A761" s="24" t="s">
        <v>450</v>
      </c>
      <c r="B761" s="24" t="s">
        <v>131</v>
      </c>
      <c r="C761" s="24" t="s">
        <v>125</v>
      </c>
      <c r="D761" s="24" t="s">
        <v>133</v>
      </c>
      <c r="E761" s="28"/>
      <c r="F761" s="25" t="s">
        <v>134</v>
      </c>
      <c r="G761" s="10">
        <f t="shared" ref="G761:G773" si="667">G762</f>
        <v>1208.4000000000001</v>
      </c>
      <c r="H761" s="10">
        <f t="shared" ref="H761:H771" si="668">H762</f>
        <v>1208.4000000000001</v>
      </c>
      <c r="I761" s="10">
        <f t="shared" ref="I761:I773" si="669">I762</f>
        <v>1208.4000000000001</v>
      </c>
      <c r="J761" s="10">
        <f t="shared" ref="J761:J773" si="670">J762</f>
        <v>0</v>
      </c>
      <c r="K761" s="10">
        <f t="shared" ref="K761:K773" si="671">K762</f>
        <v>0</v>
      </c>
      <c r="L761" s="10">
        <f t="shared" ref="L761:L773" si="672">L762</f>
        <v>0</v>
      </c>
      <c r="M761" s="10">
        <f t="shared" si="645"/>
        <v>1208.4000000000001</v>
      </c>
      <c r="N761" s="10">
        <f t="shared" si="646"/>
        <v>1208.4000000000001</v>
      </c>
      <c r="O761" s="10">
        <f t="shared" si="647"/>
        <v>1208.4000000000001</v>
      </c>
      <c r="P761" s="10">
        <f t="shared" ref="P761:P773" si="673">P762</f>
        <v>0</v>
      </c>
      <c r="Q761" s="26"/>
      <c r="R761" s="27"/>
    </row>
    <row r="762" spans="1:19" hidden="1" x14ac:dyDescent="0.3">
      <c r="A762" s="24" t="s">
        <v>450</v>
      </c>
      <c r="B762" s="24" t="s">
        <v>131</v>
      </c>
      <c r="C762" s="24" t="s">
        <v>125</v>
      </c>
      <c r="D762" s="24" t="s">
        <v>135</v>
      </c>
      <c r="E762" s="28"/>
      <c r="F762" s="25" t="s">
        <v>27</v>
      </c>
      <c r="G762" s="10">
        <f t="shared" si="667"/>
        <v>1208.4000000000001</v>
      </c>
      <c r="H762" s="10">
        <f t="shared" si="668"/>
        <v>1208.4000000000001</v>
      </c>
      <c r="I762" s="10">
        <f t="shared" si="669"/>
        <v>1208.4000000000001</v>
      </c>
      <c r="J762" s="10">
        <f t="shared" si="670"/>
        <v>0</v>
      </c>
      <c r="K762" s="10">
        <f t="shared" si="671"/>
        <v>0</v>
      </c>
      <c r="L762" s="10">
        <f t="shared" si="672"/>
        <v>0</v>
      </c>
      <c r="M762" s="10">
        <f t="shared" si="645"/>
        <v>1208.4000000000001</v>
      </c>
      <c r="N762" s="10">
        <f t="shared" si="646"/>
        <v>1208.4000000000001</v>
      </c>
      <c r="O762" s="10">
        <f t="shared" si="647"/>
        <v>1208.4000000000001</v>
      </c>
      <c r="P762" s="10">
        <f t="shared" si="673"/>
        <v>0</v>
      </c>
      <c r="Q762" s="26">
        <v>0</v>
      </c>
      <c r="R762" s="27"/>
      <c r="S762" s="1" t="s">
        <v>386</v>
      </c>
    </row>
    <row r="763" spans="1:19" ht="31.2" x14ac:dyDescent="0.3">
      <c r="A763" s="24" t="s">
        <v>450</v>
      </c>
      <c r="B763" s="24" t="s">
        <v>131</v>
      </c>
      <c r="C763" s="24" t="s">
        <v>125</v>
      </c>
      <c r="D763" s="24" t="s">
        <v>136</v>
      </c>
      <c r="E763" s="28"/>
      <c r="F763" s="25" t="s">
        <v>137</v>
      </c>
      <c r="G763" s="10">
        <f t="shared" si="667"/>
        <v>1208.4000000000001</v>
      </c>
      <c r="H763" s="10">
        <f t="shared" si="668"/>
        <v>1208.4000000000001</v>
      </c>
      <c r="I763" s="10">
        <f t="shared" si="669"/>
        <v>1208.4000000000001</v>
      </c>
      <c r="J763" s="10">
        <f t="shared" si="670"/>
        <v>0</v>
      </c>
      <c r="K763" s="10">
        <f t="shared" si="671"/>
        <v>0</v>
      </c>
      <c r="L763" s="10">
        <f t="shared" si="672"/>
        <v>0</v>
      </c>
      <c r="M763" s="10">
        <f t="shared" si="645"/>
        <v>1208.4000000000001</v>
      </c>
      <c r="N763" s="10">
        <f t="shared" si="646"/>
        <v>1208.4000000000001</v>
      </c>
      <c r="O763" s="10">
        <f t="shared" si="647"/>
        <v>1208.4000000000001</v>
      </c>
      <c r="P763" s="10">
        <f t="shared" si="673"/>
        <v>0</v>
      </c>
      <c r="Q763" s="26"/>
      <c r="R763" s="27"/>
    </row>
    <row r="764" spans="1:19" ht="31.2" x14ac:dyDescent="0.3">
      <c r="A764" s="24" t="s">
        <v>450</v>
      </c>
      <c r="B764" s="24" t="s">
        <v>131</v>
      </c>
      <c r="C764" s="24" t="s">
        <v>125</v>
      </c>
      <c r="D764" s="24" t="s">
        <v>168</v>
      </c>
      <c r="E764" s="28"/>
      <c r="F764" s="25" t="s">
        <v>169</v>
      </c>
      <c r="G764" s="10">
        <f t="shared" si="667"/>
        <v>1208.4000000000001</v>
      </c>
      <c r="H764" s="10">
        <f t="shared" si="668"/>
        <v>1208.4000000000001</v>
      </c>
      <c r="I764" s="10">
        <f t="shared" si="669"/>
        <v>1208.4000000000001</v>
      </c>
      <c r="J764" s="10">
        <f t="shared" si="670"/>
        <v>0</v>
      </c>
      <c r="K764" s="10">
        <f t="shared" si="671"/>
        <v>0</v>
      </c>
      <c r="L764" s="10">
        <f t="shared" si="672"/>
        <v>0</v>
      </c>
      <c r="M764" s="10">
        <f t="shared" si="645"/>
        <v>1208.4000000000001</v>
      </c>
      <c r="N764" s="10">
        <f t="shared" si="646"/>
        <v>1208.4000000000001</v>
      </c>
      <c r="O764" s="10">
        <f t="shared" si="647"/>
        <v>1208.4000000000001</v>
      </c>
      <c r="P764" s="10">
        <f t="shared" si="673"/>
        <v>0</v>
      </c>
      <c r="Q764" s="26"/>
      <c r="R764" s="27"/>
    </row>
    <row r="765" spans="1:19" ht="31.2" x14ac:dyDescent="0.3">
      <c r="A765" s="24" t="s">
        <v>450</v>
      </c>
      <c r="B765" s="24" t="s">
        <v>131</v>
      </c>
      <c r="C765" s="24" t="s">
        <v>125</v>
      </c>
      <c r="D765" s="24" t="s">
        <v>168</v>
      </c>
      <c r="E765" s="24" t="s">
        <v>32</v>
      </c>
      <c r="F765" s="25" t="s">
        <v>33</v>
      </c>
      <c r="G765" s="10">
        <v>1208.4000000000001</v>
      </c>
      <c r="H765" s="10">
        <v>1208.4000000000001</v>
      </c>
      <c r="I765" s="10">
        <v>1208.4000000000001</v>
      </c>
      <c r="J765" s="10"/>
      <c r="K765" s="10"/>
      <c r="L765" s="10"/>
      <c r="M765" s="10">
        <f t="shared" si="645"/>
        <v>1208.4000000000001</v>
      </c>
      <c r="N765" s="10">
        <f t="shared" si="646"/>
        <v>1208.4000000000001</v>
      </c>
      <c r="O765" s="10">
        <f t="shared" si="647"/>
        <v>1208.4000000000001</v>
      </c>
      <c r="P765" s="10"/>
      <c r="Q765" s="26"/>
      <c r="R765" s="27"/>
    </row>
    <row r="766" spans="1:19" s="12" customFormat="1" ht="16.2" x14ac:dyDescent="0.3">
      <c r="A766" s="32" t="s">
        <v>450</v>
      </c>
      <c r="B766" s="13" t="s">
        <v>69</v>
      </c>
      <c r="C766" s="13"/>
      <c r="D766" s="13"/>
      <c r="E766" s="29"/>
      <c r="F766" s="14" t="s">
        <v>172</v>
      </c>
      <c r="G766" s="15">
        <f t="shared" si="667"/>
        <v>125.9</v>
      </c>
      <c r="H766" s="15">
        <f t="shared" si="668"/>
        <v>125.9</v>
      </c>
      <c r="I766" s="15">
        <f t="shared" si="669"/>
        <v>125.9</v>
      </c>
      <c r="J766" s="15">
        <f t="shared" si="670"/>
        <v>0</v>
      </c>
      <c r="K766" s="15">
        <f t="shared" si="671"/>
        <v>0</v>
      </c>
      <c r="L766" s="15">
        <f t="shared" si="672"/>
        <v>0</v>
      </c>
      <c r="M766" s="15">
        <f t="shared" si="645"/>
        <v>125.9</v>
      </c>
      <c r="N766" s="15">
        <f t="shared" si="646"/>
        <v>125.9</v>
      </c>
      <c r="O766" s="15">
        <f t="shared" si="647"/>
        <v>125.9</v>
      </c>
      <c r="P766" s="15">
        <f t="shared" si="673"/>
        <v>0</v>
      </c>
      <c r="Q766" s="16"/>
      <c r="R766" s="17"/>
    </row>
    <row r="767" spans="1:19" s="18" customFormat="1" ht="31.2" x14ac:dyDescent="0.3">
      <c r="A767" s="19" t="s">
        <v>450</v>
      </c>
      <c r="B767" s="19" t="s">
        <v>69</v>
      </c>
      <c r="C767" s="19" t="s">
        <v>125</v>
      </c>
      <c r="D767" s="19"/>
      <c r="E767" s="30"/>
      <c r="F767" s="20" t="s">
        <v>173</v>
      </c>
      <c r="G767" s="21">
        <f t="shared" si="667"/>
        <v>125.9</v>
      </c>
      <c r="H767" s="21">
        <f t="shared" si="668"/>
        <v>125.9</v>
      </c>
      <c r="I767" s="21">
        <f t="shared" si="669"/>
        <v>125.9</v>
      </c>
      <c r="J767" s="21">
        <f t="shared" si="670"/>
        <v>0</v>
      </c>
      <c r="K767" s="21">
        <f t="shared" si="671"/>
        <v>0</v>
      </c>
      <c r="L767" s="21">
        <f t="shared" si="672"/>
        <v>0</v>
      </c>
      <c r="M767" s="21">
        <f t="shared" si="645"/>
        <v>125.9</v>
      </c>
      <c r="N767" s="21">
        <f t="shared" si="646"/>
        <v>125.9</v>
      </c>
      <c r="O767" s="21">
        <f t="shared" si="647"/>
        <v>125.9</v>
      </c>
      <c r="P767" s="21">
        <f t="shared" si="673"/>
        <v>0</v>
      </c>
      <c r="Q767" s="22"/>
      <c r="R767" s="23"/>
    </row>
    <row r="768" spans="1:19" ht="31.2" x14ac:dyDescent="0.3">
      <c r="A768" s="24" t="s">
        <v>450</v>
      </c>
      <c r="B768" s="24" t="s">
        <v>69</v>
      </c>
      <c r="C768" s="24" t="s">
        <v>125</v>
      </c>
      <c r="D768" s="24" t="s">
        <v>133</v>
      </c>
      <c r="E768" s="28"/>
      <c r="F768" s="25" t="s">
        <v>134</v>
      </c>
      <c r="G768" s="10">
        <f t="shared" si="667"/>
        <v>125.9</v>
      </c>
      <c r="H768" s="10">
        <f t="shared" si="668"/>
        <v>125.9</v>
      </c>
      <c r="I768" s="10">
        <f t="shared" si="669"/>
        <v>125.9</v>
      </c>
      <c r="J768" s="10">
        <f t="shared" si="670"/>
        <v>0</v>
      </c>
      <c r="K768" s="10">
        <f t="shared" si="671"/>
        <v>0</v>
      </c>
      <c r="L768" s="10">
        <f t="shared" si="672"/>
        <v>0</v>
      </c>
      <c r="M768" s="10">
        <f t="shared" si="645"/>
        <v>125.9</v>
      </c>
      <c r="N768" s="10">
        <f t="shared" si="646"/>
        <v>125.9</v>
      </c>
      <c r="O768" s="10">
        <f t="shared" si="647"/>
        <v>125.9</v>
      </c>
      <c r="P768" s="10">
        <f t="shared" si="673"/>
        <v>0</v>
      </c>
      <c r="Q768" s="26"/>
      <c r="R768" s="27"/>
    </row>
    <row r="769" spans="1:19" hidden="1" x14ac:dyDescent="0.3">
      <c r="A769" s="24" t="s">
        <v>450</v>
      </c>
      <c r="B769" s="24" t="s">
        <v>69</v>
      </c>
      <c r="C769" s="24" t="s">
        <v>125</v>
      </c>
      <c r="D769" s="24" t="s">
        <v>135</v>
      </c>
      <c r="E769" s="28"/>
      <c r="F769" s="25" t="s">
        <v>27</v>
      </c>
      <c r="G769" s="10">
        <f t="shared" si="667"/>
        <v>125.9</v>
      </c>
      <c r="H769" s="10">
        <f t="shared" si="668"/>
        <v>125.9</v>
      </c>
      <c r="I769" s="10">
        <f t="shared" si="669"/>
        <v>125.9</v>
      </c>
      <c r="J769" s="10">
        <f t="shared" si="670"/>
        <v>0</v>
      </c>
      <c r="K769" s="10">
        <f t="shared" si="671"/>
        <v>0</v>
      </c>
      <c r="L769" s="10">
        <f t="shared" si="672"/>
        <v>0</v>
      </c>
      <c r="M769" s="10">
        <f t="shared" si="645"/>
        <v>125.9</v>
      </c>
      <c r="N769" s="10">
        <f t="shared" si="646"/>
        <v>125.9</v>
      </c>
      <c r="O769" s="10">
        <f t="shared" si="647"/>
        <v>125.9</v>
      </c>
      <c r="P769" s="10">
        <f t="shared" si="673"/>
        <v>0</v>
      </c>
      <c r="Q769" s="26">
        <v>0</v>
      </c>
      <c r="R769" s="27"/>
      <c r="S769" s="1" t="s">
        <v>386</v>
      </c>
    </row>
    <row r="770" spans="1:19" ht="46.8" x14ac:dyDescent="0.3">
      <c r="A770" s="24" t="s">
        <v>450</v>
      </c>
      <c r="B770" s="24" t="s">
        <v>69</v>
      </c>
      <c r="C770" s="24" t="s">
        <v>125</v>
      </c>
      <c r="D770" s="24" t="s">
        <v>158</v>
      </c>
      <c r="E770" s="28"/>
      <c r="F770" s="25" t="s">
        <v>159</v>
      </c>
      <c r="G770" s="10">
        <f t="shared" si="667"/>
        <v>125.9</v>
      </c>
      <c r="H770" s="10">
        <f t="shared" si="668"/>
        <v>125.9</v>
      </c>
      <c r="I770" s="10">
        <f t="shared" si="669"/>
        <v>125.9</v>
      </c>
      <c r="J770" s="10">
        <f t="shared" si="670"/>
        <v>0</v>
      </c>
      <c r="K770" s="10">
        <f t="shared" si="671"/>
        <v>0</v>
      </c>
      <c r="L770" s="10">
        <f t="shared" si="672"/>
        <v>0</v>
      </c>
      <c r="M770" s="10">
        <f t="shared" si="645"/>
        <v>125.9</v>
      </c>
      <c r="N770" s="10">
        <f t="shared" si="646"/>
        <v>125.9</v>
      </c>
      <c r="O770" s="10">
        <f t="shared" si="647"/>
        <v>125.9</v>
      </c>
      <c r="P770" s="10">
        <f t="shared" si="673"/>
        <v>0</v>
      </c>
      <c r="Q770" s="26"/>
      <c r="R770" s="27"/>
    </row>
    <row r="771" spans="1:19" x14ac:dyDescent="0.3">
      <c r="A771" s="24" t="s">
        <v>450</v>
      </c>
      <c r="B771" s="24" t="s">
        <v>69</v>
      </c>
      <c r="C771" s="24" t="s">
        <v>125</v>
      </c>
      <c r="D771" s="24" t="s">
        <v>174</v>
      </c>
      <c r="E771" s="28"/>
      <c r="F771" s="25" t="s">
        <v>175</v>
      </c>
      <c r="G771" s="10">
        <f t="shared" si="667"/>
        <v>125.9</v>
      </c>
      <c r="H771" s="10">
        <f t="shared" si="668"/>
        <v>125.9</v>
      </c>
      <c r="I771" s="10">
        <f t="shared" si="669"/>
        <v>125.9</v>
      </c>
      <c r="J771" s="10">
        <f t="shared" si="670"/>
        <v>0</v>
      </c>
      <c r="K771" s="10">
        <f t="shared" si="671"/>
        <v>0</v>
      </c>
      <c r="L771" s="10">
        <f t="shared" si="672"/>
        <v>0</v>
      </c>
      <c r="M771" s="10">
        <f t="shared" si="645"/>
        <v>125.9</v>
      </c>
      <c r="N771" s="10">
        <f t="shared" si="646"/>
        <v>125.9</v>
      </c>
      <c r="O771" s="10">
        <f t="shared" si="647"/>
        <v>125.9</v>
      </c>
      <c r="P771" s="10">
        <f t="shared" si="673"/>
        <v>0</v>
      </c>
      <c r="Q771" s="26"/>
      <c r="R771" s="27"/>
    </row>
    <row r="772" spans="1:19" ht="31.2" x14ac:dyDescent="0.3">
      <c r="A772" s="24" t="s">
        <v>450</v>
      </c>
      <c r="B772" s="24" t="s">
        <v>69</v>
      </c>
      <c r="C772" s="24" t="s">
        <v>125</v>
      </c>
      <c r="D772" s="24" t="s">
        <v>174</v>
      </c>
      <c r="E772" s="24" t="s">
        <v>32</v>
      </c>
      <c r="F772" s="25" t="s">
        <v>33</v>
      </c>
      <c r="G772" s="37">
        <v>125.9</v>
      </c>
      <c r="H772" s="37">
        <v>125.9</v>
      </c>
      <c r="I772" s="37">
        <v>125.9</v>
      </c>
      <c r="J772" s="37"/>
      <c r="K772" s="37"/>
      <c r="L772" s="37"/>
      <c r="M772" s="37">
        <f t="shared" si="645"/>
        <v>125.9</v>
      </c>
      <c r="N772" s="37">
        <f t="shared" si="646"/>
        <v>125.9</v>
      </c>
      <c r="O772" s="37">
        <f t="shared" si="647"/>
        <v>125.9</v>
      </c>
      <c r="P772" s="37"/>
      <c r="Q772" s="38"/>
      <c r="R772" s="39"/>
    </row>
    <row r="773" spans="1:19" s="12" customFormat="1" ht="16.2" x14ac:dyDescent="0.3">
      <c r="A773" s="32" t="s">
        <v>450</v>
      </c>
      <c r="B773" s="13" t="s">
        <v>143</v>
      </c>
      <c r="C773" s="13"/>
      <c r="D773" s="13"/>
      <c r="E773" s="13"/>
      <c r="F773" s="14" t="s">
        <v>184</v>
      </c>
      <c r="G773" s="15">
        <f t="shared" si="667"/>
        <v>5845.7</v>
      </c>
      <c r="H773" s="15">
        <f t="shared" si="648"/>
        <v>5845.7</v>
      </c>
      <c r="I773" s="15">
        <f t="shared" si="669"/>
        <v>5845.7</v>
      </c>
      <c r="J773" s="15">
        <f t="shared" si="670"/>
        <v>0</v>
      </c>
      <c r="K773" s="15">
        <f t="shared" si="671"/>
        <v>0</v>
      </c>
      <c r="L773" s="15">
        <f t="shared" si="672"/>
        <v>0</v>
      </c>
      <c r="M773" s="15">
        <f t="shared" si="645"/>
        <v>5845.7</v>
      </c>
      <c r="N773" s="15">
        <f t="shared" si="646"/>
        <v>5845.7</v>
      </c>
      <c r="O773" s="15">
        <f t="shared" si="647"/>
        <v>5845.7</v>
      </c>
      <c r="P773" s="15">
        <f t="shared" si="673"/>
        <v>0</v>
      </c>
      <c r="Q773" s="16"/>
      <c r="R773" s="17"/>
    </row>
    <row r="774" spans="1:19" s="18" customFormat="1" x14ac:dyDescent="0.3">
      <c r="A774" s="19" t="s">
        <v>450</v>
      </c>
      <c r="B774" s="19" t="s">
        <v>143</v>
      </c>
      <c r="C774" s="19" t="s">
        <v>143</v>
      </c>
      <c r="D774" s="19"/>
      <c r="E774" s="19"/>
      <c r="F774" s="20" t="s">
        <v>209</v>
      </c>
      <c r="G774" s="21">
        <f t="shared" ref="G774:L774" si="674">G775+G780</f>
        <v>5845.7</v>
      </c>
      <c r="H774" s="21">
        <f t="shared" si="674"/>
        <v>5845.7</v>
      </c>
      <c r="I774" s="21">
        <f t="shared" si="674"/>
        <v>5845.7</v>
      </c>
      <c r="J774" s="21">
        <f t="shared" si="674"/>
        <v>0</v>
      </c>
      <c r="K774" s="21">
        <f t="shared" si="674"/>
        <v>0</v>
      </c>
      <c r="L774" s="21">
        <f t="shared" si="674"/>
        <v>0</v>
      </c>
      <c r="M774" s="21">
        <f t="shared" si="645"/>
        <v>5845.7</v>
      </c>
      <c r="N774" s="21">
        <f t="shared" si="646"/>
        <v>5845.7</v>
      </c>
      <c r="O774" s="21">
        <f t="shared" si="647"/>
        <v>5845.7</v>
      </c>
      <c r="P774" s="21">
        <f>P775+P780</f>
        <v>0</v>
      </c>
      <c r="Q774" s="22"/>
      <c r="R774" s="23"/>
    </row>
    <row r="775" spans="1:19" ht="31.2" x14ac:dyDescent="0.3">
      <c r="A775" s="24" t="s">
        <v>450</v>
      </c>
      <c r="B775" s="24" t="s">
        <v>143</v>
      </c>
      <c r="C775" s="24" t="s">
        <v>143</v>
      </c>
      <c r="D775" s="24" t="s">
        <v>57</v>
      </c>
      <c r="E775" s="28"/>
      <c r="F775" s="25" t="s">
        <v>58</v>
      </c>
      <c r="G775" s="10">
        <f t="shared" ref="G775:G797" si="675">G776</f>
        <v>5215.7</v>
      </c>
      <c r="H775" s="10">
        <f t="shared" si="648"/>
        <v>5215.7</v>
      </c>
      <c r="I775" s="10">
        <f t="shared" ref="I775:I797" si="676">I776</f>
        <v>5215.7</v>
      </c>
      <c r="J775" s="10">
        <f t="shared" ref="J775:J797" si="677">J776</f>
        <v>0</v>
      </c>
      <c r="K775" s="10">
        <f t="shared" ref="K775:K797" si="678">K776</f>
        <v>0</v>
      </c>
      <c r="L775" s="10">
        <f t="shared" ref="L775:L797" si="679">L776</f>
        <v>0</v>
      </c>
      <c r="M775" s="10">
        <f t="shared" si="645"/>
        <v>5215.7</v>
      </c>
      <c r="N775" s="10">
        <f t="shared" si="646"/>
        <v>5215.7</v>
      </c>
      <c r="O775" s="10">
        <f t="shared" si="647"/>
        <v>5215.7</v>
      </c>
      <c r="P775" s="10">
        <f t="shared" ref="P775:P797" si="680">P776</f>
        <v>0</v>
      </c>
      <c r="Q775" s="26"/>
      <c r="R775" s="27"/>
    </row>
    <row r="776" spans="1:19" hidden="1" x14ac:dyDescent="0.3">
      <c r="A776" s="24" t="s">
        <v>450</v>
      </c>
      <c r="B776" s="24" t="s">
        <v>143</v>
      </c>
      <c r="C776" s="24" t="s">
        <v>143</v>
      </c>
      <c r="D776" s="24" t="s">
        <v>186</v>
      </c>
      <c r="E776" s="28"/>
      <c r="F776" s="25" t="s">
        <v>27</v>
      </c>
      <c r="G776" s="10">
        <f t="shared" si="675"/>
        <v>5215.7</v>
      </c>
      <c r="H776" s="10">
        <f t="shared" si="648"/>
        <v>5215.7</v>
      </c>
      <c r="I776" s="10">
        <f t="shared" si="676"/>
        <v>5215.7</v>
      </c>
      <c r="J776" s="10">
        <f t="shared" si="677"/>
        <v>0</v>
      </c>
      <c r="K776" s="10">
        <f t="shared" si="678"/>
        <v>0</v>
      </c>
      <c r="L776" s="10">
        <f t="shared" si="679"/>
        <v>0</v>
      </c>
      <c r="M776" s="10">
        <f t="shared" si="645"/>
        <v>5215.7</v>
      </c>
      <c r="N776" s="10">
        <f t="shared" si="646"/>
        <v>5215.7</v>
      </c>
      <c r="O776" s="10">
        <f t="shared" si="647"/>
        <v>5215.7</v>
      </c>
      <c r="P776" s="10">
        <f t="shared" si="680"/>
        <v>0</v>
      </c>
      <c r="Q776" s="26">
        <v>0</v>
      </c>
      <c r="R776" s="27"/>
      <c r="S776" s="1" t="s">
        <v>386</v>
      </c>
    </row>
    <row r="777" spans="1:19" ht="46.8" x14ac:dyDescent="0.3">
      <c r="A777" s="24" t="s">
        <v>450</v>
      </c>
      <c r="B777" s="24" t="s">
        <v>143</v>
      </c>
      <c r="C777" s="24" t="s">
        <v>143</v>
      </c>
      <c r="D777" s="24" t="s">
        <v>226</v>
      </c>
      <c r="E777" s="28"/>
      <c r="F777" s="25" t="s">
        <v>227</v>
      </c>
      <c r="G777" s="10">
        <f t="shared" si="675"/>
        <v>5215.7</v>
      </c>
      <c r="H777" s="10">
        <f t="shared" si="648"/>
        <v>5215.7</v>
      </c>
      <c r="I777" s="10">
        <f t="shared" si="676"/>
        <v>5215.7</v>
      </c>
      <c r="J777" s="10">
        <f t="shared" si="677"/>
        <v>0</v>
      </c>
      <c r="K777" s="10">
        <f t="shared" si="678"/>
        <v>0</v>
      </c>
      <c r="L777" s="10">
        <f t="shared" si="679"/>
        <v>0</v>
      </c>
      <c r="M777" s="10">
        <f t="shared" si="645"/>
        <v>5215.7</v>
      </c>
      <c r="N777" s="10">
        <f t="shared" si="646"/>
        <v>5215.7</v>
      </c>
      <c r="O777" s="10">
        <f t="shared" si="647"/>
        <v>5215.7</v>
      </c>
      <c r="P777" s="10">
        <f t="shared" si="680"/>
        <v>0</v>
      </c>
      <c r="Q777" s="26"/>
      <c r="R777" s="27"/>
    </row>
    <row r="778" spans="1:19" ht="62.4" x14ac:dyDescent="0.3">
      <c r="A778" s="24" t="s">
        <v>450</v>
      </c>
      <c r="B778" s="24" t="s">
        <v>143</v>
      </c>
      <c r="C778" s="24" t="s">
        <v>143</v>
      </c>
      <c r="D778" s="24" t="s">
        <v>441</v>
      </c>
      <c r="E778" s="28"/>
      <c r="F778" s="25" t="s">
        <v>442</v>
      </c>
      <c r="G778" s="10">
        <f t="shared" si="675"/>
        <v>5215.7</v>
      </c>
      <c r="H778" s="10">
        <f t="shared" si="648"/>
        <v>5215.7</v>
      </c>
      <c r="I778" s="10">
        <f t="shared" si="676"/>
        <v>5215.7</v>
      </c>
      <c r="J778" s="10">
        <f t="shared" si="677"/>
        <v>0</v>
      </c>
      <c r="K778" s="10">
        <f t="shared" si="678"/>
        <v>0</v>
      </c>
      <c r="L778" s="10">
        <f t="shared" si="679"/>
        <v>0</v>
      </c>
      <c r="M778" s="10">
        <f t="shared" si="645"/>
        <v>5215.7</v>
      </c>
      <c r="N778" s="10">
        <f t="shared" si="646"/>
        <v>5215.7</v>
      </c>
      <c r="O778" s="10">
        <f t="shared" si="647"/>
        <v>5215.7</v>
      </c>
      <c r="P778" s="10">
        <f t="shared" si="680"/>
        <v>0</v>
      </c>
      <c r="Q778" s="26"/>
      <c r="R778" s="27"/>
    </row>
    <row r="779" spans="1:19" ht="31.2" x14ac:dyDescent="0.3">
      <c r="A779" s="24" t="s">
        <v>450</v>
      </c>
      <c r="B779" s="24" t="s">
        <v>143</v>
      </c>
      <c r="C779" s="24" t="s">
        <v>143</v>
      </c>
      <c r="D779" s="24" t="s">
        <v>441</v>
      </c>
      <c r="E779" s="24" t="s">
        <v>114</v>
      </c>
      <c r="F779" s="25" t="s">
        <v>115</v>
      </c>
      <c r="G779" s="10">
        <v>5215.7</v>
      </c>
      <c r="H779" s="10">
        <v>5215.7</v>
      </c>
      <c r="I779" s="10">
        <v>5215.7</v>
      </c>
      <c r="J779" s="10"/>
      <c r="K779" s="10"/>
      <c r="L779" s="10"/>
      <c r="M779" s="10">
        <f t="shared" si="645"/>
        <v>5215.7</v>
      </c>
      <c r="N779" s="10">
        <f t="shared" si="646"/>
        <v>5215.7</v>
      </c>
      <c r="O779" s="10">
        <f t="shared" si="647"/>
        <v>5215.7</v>
      </c>
      <c r="P779" s="10"/>
      <c r="Q779" s="26"/>
      <c r="R779" s="27"/>
    </row>
    <row r="780" spans="1:19" ht="46.8" x14ac:dyDescent="0.3">
      <c r="A780" s="24" t="s">
        <v>450</v>
      </c>
      <c r="B780" s="24" t="s">
        <v>143</v>
      </c>
      <c r="C780" s="24" t="s">
        <v>143</v>
      </c>
      <c r="D780" s="24" t="s">
        <v>202</v>
      </c>
      <c r="E780" s="28"/>
      <c r="F780" s="25" t="s">
        <v>203</v>
      </c>
      <c r="G780" s="10">
        <f t="shared" si="675"/>
        <v>630</v>
      </c>
      <c r="H780" s="10">
        <f t="shared" si="648"/>
        <v>630</v>
      </c>
      <c r="I780" s="10">
        <f t="shared" si="676"/>
        <v>630</v>
      </c>
      <c r="J780" s="10">
        <f t="shared" si="677"/>
        <v>0</v>
      </c>
      <c r="K780" s="10">
        <f t="shared" si="678"/>
        <v>0</v>
      </c>
      <c r="L780" s="10">
        <f t="shared" si="679"/>
        <v>0</v>
      </c>
      <c r="M780" s="10">
        <f t="shared" si="645"/>
        <v>630</v>
      </c>
      <c r="N780" s="10">
        <f t="shared" si="646"/>
        <v>630</v>
      </c>
      <c r="O780" s="10">
        <f t="shared" si="647"/>
        <v>630</v>
      </c>
      <c r="P780" s="10">
        <f t="shared" si="680"/>
        <v>0</v>
      </c>
      <c r="Q780" s="26"/>
      <c r="R780" s="27"/>
    </row>
    <row r="781" spans="1:19" hidden="1" x14ac:dyDescent="0.3">
      <c r="A781" s="24" t="s">
        <v>450</v>
      </c>
      <c r="B781" s="24" t="s">
        <v>143</v>
      </c>
      <c r="C781" s="24" t="s">
        <v>143</v>
      </c>
      <c r="D781" s="24" t="s">
        <v>204</v>
      </c>
      <c r="E781" s="28"/>
      <c r="F781" s="25" t="s">
        <v>27</v>
      </c>
      <c r="G781" s="10">
        <f t="shared" si="675"/>
        <v>630</v>
      </c>
      <c r="H781" s="10">
        <f t="shared" si="648"/>
        <v>630</v>
      </c>
      <c r="I781" s="10">
        <f t="shared" si="676"/>
        <v>630</v>
      </c>
      <c r="J781" s="10">
        <f t="shared" si="677"/>
        <v>0</v>
      </c>
      <c r="K781" s="10">
        <f t="shared" si="678"/>
        <v>0</v>
      </c>
      <c r="L781" s="10">
        <f t="shared" si="679"/>
        <v>0</v>
      </c>
      <c r="M781" s="10">
        <f t="shared" si="645"/>
        <v>630</v>
      </c>
      <c r="N781" s="10">
        <f t="shared" si="646"/>
        <v>630</v>
      </c>
      <c r="O781" s="10">
        <f t="shared" si="647"/>
        <v>630</v>
      </c>
      <c r="P781" s="10">
        <f t="shared" si="680"/>
        <v>0</v>
      </c>
      <c r="Q781" s="26">
        <v>0</v>
      </c>
      <c r="R781" s="27"/>
      <c r="S781" s="1" t="s">
        <v>386</v>
      </c>
    </row>
    <row r="782" spans="1:19" ht="31.2" x14ac:dyDescent="0.3">
      <c r="A782" s="24" t="s">
        <v>450</v>
      </c>
      <c r="B782" s="24" t="s">
        <v>143</v>
      </c>
      <c r="C782" s="24" t="s">
        <v>143</v>
      </c>
      <c r="D782" s="24" t="s">
        <v>244</v>
      </c>
      <c r="E782" s="28"/>
      <c r="F782" s="25" t="s">
        <v>245</v>
      </c>
      <c r="G782" s="10">
        <f t="shared" si="675"/>
        <v>630</v>
      </c>
      <c r="H782" s="10">
        <f t="shared" si="648"/>
        <v>630</v>
      </c>
      <c r="I782" s="10">
        <f t="shared" si="676"/>
        <v>630</v>
      </c>
      <c r="J782" s="10">
        <f t="shared" si="677"/>
        <v>0</v>
      </c>
      <c r="K782" s="10">
        <f t="shared" si="678"/>
        <v>0</v>
      </c>
      <c r="L782" s="10">
        <f t="shared" si="679"/>
        <v>0</v>
      </c>
      <c r="M782" s="10">
        <f t="shared" si="645"/>
        <v>630</v>
      </c>
      <c r="N782" s="10">
        <f t="shared" si="646"/>
        <v>630</v>
      </c>
      <c r="O782" s="10">
        <f t="shared" si="647"/>
        <v>630</v>
      </c>
      <c r="P782" s="10">
        <f t="shared" si="680"/>
        <v>0</v>
      </c>
      <c r="Q782" s="26"/>
      <c r="R782" s="27"/>
    </row>
    <row r="783" spans="1:19" ht="46.8" x14ac:dyDescent="0.3">
      <c r="A783" s="24" t="s">
        <v>450</v>
      </c>
      <c r="B783" s="24" t="s">
        <v>143</v>
      </c>
      <c r="C783" s="24" t="s">
        <v>143</v>
      </c>
      <c r="D783" s="24" t="s">
        <v>443</v>
      </c>
      <c r="E783" s="28"/>
      <c r="F783" s="25" t="s">
        <v>444</v>
      </c>
      <c r="G783" s="10">
        <f t="shared" si="675"/>
        <v>630</v>
      </c>
      <c r="H783" s="10">
        <f t="shared" si="648"/>
        <v>630</v>
      </c>
      <c r="I783" s="10">
        <f t="shared" si="676"/>
        <v>630</v>
      </c>
      <c r="J783" s="10">
        <f t="shared" si="677"/>
        <v>0</v>
      </c>
      <c r="K783" s="10">
        <f t="shared" si="678"/>
        <v>0</v>
      </c>
      <c r="L783" s="10">
        <f t="shared" si="679"/>
        <v>0</v>
      </c>
      <c r="M783" s="10">
        <f t="shared" si="645"/>
        <v>630</v>
      </c>
      <c r="N783" s="10">
        <f t="shared" si="646"/>
        <v>630</v>
      </c>
      <c r="O783" s="10">
        <f t="shared" si="647"/>
        <v>630</v>
      </c>
      <c r="P783" s="10">
        <f t="shared" si="680"/>
        <v>0</v>
      </c>
      <c r="Q783" s="26"/>
      <c r="R783" s="27"/>
    </row>
    <row r="784" spans="1:19" ht="31.2" x14ac:dyDescent="0.3">
      <c r="A784" s="24" t="s">
        <v>450</v>
      </c>
      <c r="B784" s="24" t="s">
        <v>143</v>
      </c>
      <c r="C784" s="24" t="s">
        <v>143</v>
      </c>
      <c r="D784" s="24" t="s">
        <v>443</v>
      </c>
      <c r="E784" s="24" t="s">
        <v>32</v>
      </c>
      <c r="F784" s="25" t="s">
        <v>33</v>
      </c>
      <c r="G784" s="10">
        <v>630</v>
      </c>
      <c r="H784" s="10">
        <v>630</v>
      </c>
      <c r="I784" s="10">
        <v>630</v>
      </c>
      <c r="J784" s="10"/>
      <c r="K784" s="10"/>
      <c r="L784" s="10"/>
      <c r="M784" s="10">
        <f t="shared" si="645"/>
        <v>630</v>
      </c>
      <c r="N784" s="10">
        <f t="shared" si="646"/>
        <v>630</v>
      </c>
      <c r="O784" s="10">
        <f t="shared" si="647"/>
        <v>630</v>
      </c>
      <c r="P784" s="10"/>
      <c r="Q784" s="26"/>
      <c r="R784" s="27"/>
    </row>
    <row r="785" spans="1:19" s="12" customFormat="1" ht="16.2" x14ac:dyDescent="0.3">
      <c r="A785" s="32" t="s">
        <v>450</v>
      </c>
      <c r="B785" s="13" t="s">
        <v>54</v>
      </c>
      <c r="C785" s="13"/>
      <c r="D785" s="13"/>
      <c r="E785" s="13"/>
      <c r="F785" s="14" t="s">
        <v>55</v>
      </c>
      <c r="G785" s="15">
        <f t="shared" si="675"/>
        <v>2223.3000000000002</v>
      </c>
      <c r="H785" s="15">
        <f t="shared" si="648"/>
        <v>2923.3</v>
      </c>
      <c r="I785" s="15">
        <f t="shared" si="676"/>
        <v>2223.3000000000002</v>
      </c>
      <c r="J785" s="15">
        <f t="shared" si="677"/>
        <v>0</v>
      </c>
      <c r="K785" s="15">
        <f t="shared" si="678"/>
        <v>0</v>
      </c>
      <c r="L785" s="15">
        <f t="shared" si="679"/>
        <v>0</v>
      </c>
      <c r="M785" s="15">
        <f t="shared" si="645"/>
        <v>2223.3000000000002</v>
      </c>
      <c r="N785" s="15">
        <f t="shared" si="646"/>
        <v>2923.3</v>
      </c>
      <c r="O785" s="15">
        <f t="shared" si="647"/>
        <v>2223.3000000000002</v>
      </c>
      <c r="P785" s="15">
        <f t="shared" si="680"/>
        <v>0</v>
      </c>
      <c r="Q785" s="16"/>
      <c r="R785" s="17"/>
    </row>
    <row r="786" spans="1:19" s="18" customFormat="1" x14ac:dyDescent="0.3">
      <c r="A786" s="19" t="s">
        <v>450</v>
      </c>
      <c r="B786" s="19" t="s">
        <v>54</v>
      </c>
      <c r="C786" s="19" t="s">
        <v>20</v>
      </c>
      <c r="D786" s="19"/>
      <c r="E786" s="19"/>
      <c r="F786" s="20" t="s">
        <v>56</v>
      </c>
      <c r="G786" s="21">
        <f t="shared" si="675"/>
        <v>2223.3000000000002</v>
      </c>
      <c r="H786" s="21">
        <f t="shared" si="648"/>
        <v>2923.3</v>
      </c>
      <c r="I786" s="21">
        <f t="shared" si="676"/>
        <v>2223.3000000000002</v>
      </c>
      <c r="J786" s="21">
        <f t="shared" si="677"/>
        <v>0</v>
      </c>
      <c r="K786" s="21">
        <f t="shared" si="678"/>
        <v>0</v>
      </c>
      <c r="L786" s="21">
        <f t="shared" si="679"/>
        <v>0</v>
      </c>
      <c r="M786" s="21">
        <f t="shared" si="645"/>
        <v>2223.3000000000002</v>
      </c>
      <c r="N786" s="21">
        <f t="shared" si="646"/>
        <v>2923.3</v>
      </c>
      <c r="O786" s="21">
        <f t="shared" si="647"/>
        <v>2223.3000000000002</v>
      </c>
      <c r="P786" s="21">
        <f t="shared" si="680"/>
        <v>0</v>
      </c>
      <c r="Q786" s="22"/>
      <c r="R786" s="23"/>
    </row>
    <row r="787" spans="1:19" ht="31.2" x14ac:dyDescent="0.3">
      <c r="A787" s="24" t="s">
        <v>450</v>
      </c>
      <c r="B787" s="24" t="s">
        <v>54</v>
      </c>
      <c r="C787" s="24" t="s">
        <v>20</v>
      </c>
      <c r="D787" s="24" t="s">
        <v>57</v>
      </c>
      <c r="E787" s="28"/>
      <c r="F787" s="25" t="s">
        <v>58</v>
      </c>
      <c r="G787" s="10">
        <f t="shared" si="675"/>
        <v>2223.3000000000002</v>
      </c>
      <c r="H787" s="10">
        <f t="shared" si="648"/>
        <v>2923.3</v>
      </c>
      <c r="I787" s="10">
        <f t="shared" si="676"/>
        <v>2223.3000000000002</v>
      </c>
      <c r="J787" s="10">
        <f t="shared" si="677"/>
        <v>0</v>
      </c>
      <c r="K787" s="10">
        <f t="shared" si="678"/>
        <v>0</v>
      </c>
      <c r="L787" s="10">
        <f t="shared" si="679"/>
        <v>0</v>
      </c>
      <c r="M787" s="10">
        <f t="shared" si="645"/>
        <v>2223.3000000000002</v>
      </c>
      <c r="N787" s="10">
        <f t="shared" si="646"/>
        <v>2923.3</v>
      </c>
      <c r="O787" s="10">
        <f t="shared" si="647"/>
        <v>2223.3000000000002</v>
      </c>
      <c r="P787" s="10">
        <f t="shared" si="680"/>
        <v>0</v>
      </c>
      <c r="Q787" s="26"/>
      <c r="R787" s="27"/>
    </row>
    <row r="788" spans="1:19" hidden="1" x14ac:dyDescent="0.3">
      <c r="A788" s="24" t="s">
        <v>450</v>
      </c>
      <c r="B788" s="24" t="s">
        <v>54</v>
      </c>
      <c r="C788" s="24" t="s">
        <v>20</v>
      </c>
      <c r="D788" s="24" t="s">
        <v>186</v>
      </c>
      <c r="E788" s="28"/>
      <c r="F788" s="25" t="s">
        <v>27</v>
      </c>
      <c r="G788" s="10">
        <f t="shared" si="675"/>
        <v>2223.3000000000002</v>
      </c>
      <c r="H788" s="10">
        <f t="shared" si="648"/>
        <v>2923.3</v>
      </c>
      <c r="I788" s="10">
        <f t="shared" si="676"/>
        <v>2223.3000000000002</v>
      </c>
      <c r="J788" s="10">
        <f t="shared" si="677"/>
        <v>0</v>
      </c>
      <c r="K788" s="10">
        <f t="shared" si="678"/>
        <v>0</v>
      </c>
      <c r="L788" s="10">
        <f t="shared" si="679"/>
        <v>0</v>
      </c>
      <c r="M788" s="10">
        <f t="shared" si="645"/>
        <v>2223.3000000000002</v>
      </c>
      <c r="N788" s="10">
        <f t="shared" si="646"/>
        <v>2923.3</v>
      </c>
      <c r="O788" s="10">
        <f t="shared" si="647"/>
        <v>2223.3000000000002</v>
      </c>
      <c r="P788" s="10">
        <f t="shared" si="680"/>
        <v>0</v>
      </c>
      <c r="Q788" s="26">
        <v>0</v>
      </c>
      <c r="R788" s="27"/>
      <c r="S788" s="1" t="s">
        <v>386</v>
      </c>
    </row>
    <row r="789" spans="1:19" ht="31.2" x14ac:dyDescent="0.3">
      <c r="A789" s="24" t="s">
        <v>450</v>
      </c>
      <c r="B789" s="24" t="s">
        <v>54</v>
      </c>
      <c r="C789" s="24" t="s">
        <v>20</v>
      </c>
      <c r="D789" s="24" t="s">
        <v>248</v>
      </c>
      <c r="E789" s="28"/>
      <c r="F789" s="25" t="s">
        <v>249</v>
      </c>
      <c r="G789" s="10">
        <f t="shared" si="675"/>
        <v>2223.3000000000002</v>
      </c>
      <c r="H789" s="10">
        <f t="shared" si="648"/>
        <v>2923.3</v>
      </c>
      <c r="I789" s="10">
        <f t="shared" si="676"/>
        <v>2223.3000000000002</v>
      </c>
      <c r="J789" s="10">
        <f t="shared" si="677"/>
        <v>0</v>
      </c>
      <c r="K789" s="10">
        <f t="shared" si="678"/>
        <v>0</v>
      </c>
      <c r="L789" s="10">
        <f t="shared" si="679"/>
        <v>0</v>
      </c>
      <c r="M789" s="10">
        <f t="shared" si="645"/>
        <v>2223.3000000000002</v>
      </c>
      <c r="N789" s="10">
        <f t="shared" si="646"/>
        <v>2923.3</v>
      </c>
      <c r="O789" s="10">
        <f t="shared" si="647"/>
        <v>2223.3000000000002</v>
      </c>
      <c r="P789" s="10">
        <f t="shared" si="680"/>
        <v>0</v>
      </c>
      <c r="Q789" s="26"/>
      <c r="R789" s="27"/>
    </row>
    <row r="790" spans="1:19" ht="46.8" x14ac:dyDescent="0.3">
      <c r="A790" s="24" t="s">
        <v>450</v>
      </c>
      <c r="B790" s="24" t="s">
        <v>54</v>
      </c>
      <c r="C790" s="24" t="s">
        <v>20</v>
      </c>
      <c r="D790" s="24" t="s">
        <v>251</v>
      </c>
      <c r="E790" s="28"/>
      <c r="F790" s="25" t="s">
        <v>252</v>
      </c>
      <c r="G790" s="10">
        <f t="shared" si="675"/>
        <v>2223.3000000000002</v>
      </c>
      <c r="H790" s="10">
        <f t="shared" si="648"/>
        <v>2923.3</v>
      </c>
      <c r="I790" s="10">
        <f t="shared" si="676"/>
        <v>2223.3000000000002</v>
      </c>
      <c r="J790" s="10">
        <f t="shared" si="677"/>
        <v>0</v>
      </c>
      <c r="K790" s="10">
        <f t="shared" si="678"/>
        <v>0</v>
      </c>
      <c r="L790" s="10">
        <f t="shared" si="679"/>
        <v>0</v>
      </c>
      <c r="M790" s="10">
        <f t="shared" si="645"/>
        <v>2223.3000000000002</v>
      </c>
      <c r="N790" s="10">
        <f t="shared" si="646"/>
        <v>2923.3</v>
      </c>
      <c r="O790" s="10">
        <f t="shared" si="647"/>
        <v>2223.3000000000002</v>
      </c>
      <c r="P790" s="10">
        <f t="shared" si="680"/>
        <v>0</v>
      </c>
      <c r="Q790" s="26"/>
      <c r="R790" s="27"/>
    </row>
    <row r="791" spans="1:19" ht="31.2" x14ac:dyDescent="0.3">
      <c r="A791" s="24" t="s">
        <v>450</v>
      </c>
      <c r="B791" s="24" t="s">
        <v>54</v>
      </c>
      <c r="C791" s="24" t="s">
        <v>20</v>
      </c>
      <c r="D791" s="24" t="s">
        <v>251</v>
      </c>
      <c r="E791" s="24" t="s">
        <v>32</v>
      </c>
      <c r="F791" s="25" t="s">
        <v>33</v>
      </c>
      <c r="G791" s="10">
        <v>2223.3000000000002</v>
      </c>
      <c r="H791" s="10">
        <v>2923.3</v>
      </c>
      <c r="I791" s="10">
        <v>2223.3000000000002</v>
      </c>
      <c r="J791" s="10"/>
      <c r="K791" s="10"/>
      <c r="L791" s="10"/>
      <c r="M791" s="10">
        <f t="shared" si="645"/>
        <v>2223.3000000000002</v>
      </c>
      <c r="N791" s="10">
        <f t="shared" si="646"/>
        <v>2923.3</v>
      </c>
      <c r="O791" s="10">
        <f t="shared" si="647"/>
        <v>2223.3000000000002</v>
      </c>
      <c r="P791" s="10"/>
      <c r="Q791" s="26"/>
      <c r="R791" s="27"/>
    </row>
    <row r="792" spans="1:19" s="12" customFormat="1" ht="16.2" x14ac:dyDescent="0.3">
      <c r="A792" s="32" t="s">
        <v>450</v>
      </c>
      <c r="B792" s="13" t="s">
        <v>76</v>
      </c>
      <c r="C792" s="13"/>
      <c r="D792" s="13"/>
      <c r="E792" s="29"/>
      <c r="F792" s="14" t="s">
        <v>374</v>
      </c>
      <c r="G792" s="15">
        <f t="shared" si="675"/>
        <v>2330</v>
      </c>
      <c r="H792" s="15">
        <f t="shared" si="648"/>
        <v>2330</v>
      </c>
      <c r="I792" s="15">
        <f t="shared" si="676"/>
        <v>2330</v>
      </c>
      <c r="J792" s="15">
        <f t="shared" si="677"/>
        <v>0</v>
      </c>
      <c r="K792" s="15">
        <f t="shared" si="678"/>
        <v>0</v>
      </c>
      <c r="L792" s="15">
        <f t="shared" si="679"/>
        <v>0</v>
      </c>
      <c r="M792" s="15">
        <f t="shared" si="645"/>
        <v>2330</v>
      </c>
      <c r="N792" s="15">
        <f t="shared" si="646"/>
        <v>2330</v>
      </c>
      <c r="O792" s="15">
        <f t="shared" si="647"/>
        <v>2330</v>
      </c>
      <c r="P792" s="15">
        <f t="shared" si="680"/>
        <v>0</v>
      </c>
      <c r="Q792" s="16"/>
      <c r="R792" s="17"/>
    </row>
    <row r="793" spans="1:19" s="18" customFormat="1" x14ac:dyDescent="0.3">
      <c r="A793" s="19" t="s">
        <v>450</v>
      </c>
      <c r="B793" s="19" t="s">
        <v>76</v>
      </c>
      <c r="C793" s="19" t="s">
        <v>20</v>
      </c>
      <c r="D793" s="19"/>
      <c r="E793" s="30"/>
      <c r="F793" s="20" t="s">
        <v>445</v>
      </c>
      <c r="G793" s="21">
        <f t="shared" si="675"/>
        <v>2330</v>
      </c>
      <c r="H793" s="21">
        <f t="shared" si="648"/>
        <v>2330</v>
      </c>
      <c r="I793" s="21">
        <f t="shared" si="676"/>
        <v>2330</v>
      </c>
      <c r="J793" s="21">
        <f t="shared" si="677"/>
        <v>0</v>
      </c>
      <c r="K793" s="21">
        <f t="shared" si="678"/>
        <v>0</v>
      </c>
      <c r="L793" s="21">
        <f t="shared" si="679"/>
        <v>0</v>
      </c>
      <c r="M793" s="21">
        <f t="shared" si="645"/>
        <v>2330</v>
      </c>
      <c r="N793" s="21">
        <f t="shared" si="646"/>
        <v>2330</v>
      </c>
      <c r="O793" s="21">
        <f t="shared" si="647"/>
        <v>2330</v>
      </c>
      <c r="P793" s="21">
        <f t="shared" si="680"/>
        <v>0</v>
      </c>
      <c r="Q793" s="22"/>
      <c r="R793" s="23"/>
    </row>
    <row r="794" spans="1:19" ht="31.2" x14ac:dyDescent="0.3">
      <c r="A794" s="24" t="s">
        <v>450</v>
      </c>
      <c r="B794" s="24" t="s">
        <v>76</v>
      </c>
      <c r="C794" s="24" t="s">
        <v>20</v>
      </c>
      <c r="D794" s="24" t="s">
        <v>376</v>
      </c>
      <c r="E794" s="28"/>
      <c r="F794" s="25" t="s">
        <v>377</v>
      </c>
      <c r="G794" s="10">
        <f t="shared" si="675"/>
        <v>2330</v>
      </c>
      <c r="H794" s="10">
        <f t="shared" si="648"/>
        <v>2330</v>
      </c>
      <c r="I794" s="10">
        <f t="shared" si="676"/>
        <v>2330</v>
      </c>
      <c r="J794" s="10">
        <f t="shared" si="677"/>
        <v>0</v>
      </c>
      <c r="K794" s="10">
        <f t="shared" si="678"/>
        <v>0</v>
      </c>
      <c r="L794" s="10">
        <f t="shared" si="679"/>
        <v>0</v>
      </c>
      <c r="M794" s="10">
        <f t="shared" si="645"/>
        <v>2330</v>
      </c>
      <c r="N794" s="10">
        <f t="shared" si="646"/>
        <v>2330</v>
      </c>
      <c r="O794" s="10">
        <f t="shared" si="647"/>
        <v>2330</v>
      </c>
      <c r="P794" s="10">
        <f t="shared" si="680"/>
        <v>0</v>
      </c>
      <c r="Q794" s="26"/>
      <c r="R794" s="27"/>
    </row>
    <row r="795" spans="1:19" hidden="1" x14ac:dyDescent="0.3">
      <c r="A795" s="24" t="s">
        <v>450</v>
      </c>
      <c r="B795" s="24" t="s">
        <v>76</v>
      </c>
      <c r="C795" s="24" t="s">
        <v>20</v>
      </c>
      <c r="D795" s="24" t="s">
        <v>378</v>
      </c>
      <c r="E795" s="28"/>
      <c r="F795" s="25" t="s">
        <v>27</v>
      </c>
      <c r="G795" s="10">
        <f t="shared" si="675"/>
        <v>2330</v>
      </c>
      <c r="H795" s="10">
        <f t="shared" si="648"/>
        <v>2330</v>
      </c>
      <c r="I795" s="10">
        <f t="shared" si="676"/>
        <v>2330</v>
      </c>
      <c r="J795" s="10">
        <f t="shared" si="677"/>
        <v>0</v>
      </c>
      <c r="K795" s="10">
        <f t="shared" si="678"/>
        <v>0</v>
      </c>
      <c r="L795" s="10">
        <f t="shared" si="679"/>
        <v>0</v>
      </c>
      <c r="M795" s="10">
        <f t="shared" si="645"/>
        <v>2330</v>
      </c>
      <c r="N795" s="10">
        <f t="shared" si="646"/>
        <v>2330</v>
      </c>
      <c r="O795" s="10">
        <f t="shared" si="647"/>
        <v>2330</v>
      </c>
      <c r="P795" s="10">
        <f t="shared" si="680"/>
        <v>0</v>
      </c>
      <c r="Q795" s="26">
        <v>0</v>
      </c>
      <c r="R795" s="27"/>
      <c r="S795" s="1" t="s">
        <v>386</v>
      </c>
    </row>
    <row r="796" spans="1:19" ht="46.8" x14ac:dyDescent="0.3">
      <c r="A796" s="24" t="s">
        <v>450</v>
      </c>
      <c r="B796" s="24" t="s">
        <v>76</v>
      </c>
      <c r="C796" s="24" t="s">
        <v>20</v>
      </c>
      <c r="D796" s="24" t="s">
        <v>446</v>
      </c>
      <c r="E796" s="28"/>
      <c r="F796" s="25" t="s">
        <v>447</v>
      </c>
      <c r="G796" s="10">
        <f t="shared" si="675"/>
        <v>2330</v>
      </c>
      <c r="H796" s="10">
        <f t="shared" si="648"/>
        <v>2330</v>
      </c>
      <c r="I796" s="10">
        <f t="shared" si="676"/>
        <v>2330</v>
      </c>
      <c r="J796" s="10">
        <f t="shared" si="677"/>
        <v>0</v>
      </c>
      <c r="K796" s="10">
        <f t="shared" si="678"/>
        <v>0</v>
      </c>
      <c r="L796" s="10">
        <f t="shared" si="679"/>
        <v>0</v>
      </c>
      <c r="M796" s="10">
        <f t="shared" si="645"/>
        <v>2330</v>
      </c>
      <c r="N796" s="10">
        <f t="shared" si="646"/>
        <v>2330</v>
      </c>
      <c r="O796" s="10">
        <f t="shared" si="647"/>
        <v>2330</v>
      </c>
      <c r="P796" s="10">
        <f t="shared" si="680"/>
        <v>0</v>
      </c>
      <c r="Q796" s="26"/>
      <c r="R796" s="27"/>
    </row>
    <row r="797" spans="1:19" ht="46.8" x14ac:dyDescent="0.3">
      <c r="A797" s="24" t="s">
        <v>450</v>
      </c>
      <c r="B797" s="24" t="s">
        <v>76</v>
      </c>
      <c r="C797" s="24" t="s">
        <v>20</v>
      </c>
      <c r="D797" s="24" t="s">
        <v>448</v>
      </c>
      <c r="E797" s="28"/>
      <c r="F797" s="25" t="s">
        <v>449</v>
      </c>
      <c r="G797" s="10">
        <f t="shared" si="675"/>
        <v>2330</v>
      </c>
      <c r="H797" s="10">
        <f t="shared" si="648"/>
        <v>2330</v>
      </c>
      <c r="I797" s="10">
        <f t="shared" si="676"/>
        <v>2330</v>
      </c>
      <c r="J797" s="10">
        <f t="shared" si="677"/>
        <v>0</v>
      </c>
      <c r="K797" s="10">
        <f t="shared" si="678"/>
        <v>0</v>
      </c>
      <c r="L797" s="10">
        <f t="shared" si="679"/>
        <v>0</v>
      </c>
      <c r="M797" s="10">
        <f t="shared" si="645"/>
        <v>2330</v>
      </c>
      <c r="N797" s="10">
        <f t="shared" si="646"/>
        <v>2330</v>
      </c>
      <c r="O797" s="10">
        <f t="shared" si="647"/>
        <v>2330</v>
      </c>
      <c r="P797" s="10">
        <f t="shared" si="680"/>
        <v>0</v>
      </c>
      <c r="Q797" s="26"/>
      <c r="R797" s="27"/>
    </row>
    <row r="798" spans="1:19" ht="31.2" x14ac:dyDescent="0.3">
      <c r="A798" s="24" t="s">
        <v>450</v>
      </c>
      <c r="B798" s="24" t="s">
        <v>76</v>
      </c>
      <c r="C798" s="24" t="s">
        <v>20</v>
      </c>
      <c r="D798" s="24" t="s">
        <v>448</v>
      </c>
      <c r="E798" s="24" t="s">
        <v>32</v>
      </c>
      <c r="F798" s="25" t="s">
        <v>33</v>
      </c>
      <c r="G798" s="10">
        <v>2330</v>
      </c>
      <c r="H798" s="10">
        <v>2330</v>
      </c>
      <c r="I798" s="10">
        <v>2330</v>
      </c>
      <c r="J798" s="10"/>
      <c r="K798" s="10"/>
      <c r="L798" s="10"/>
      <c r="M798" s="10">
        <f t="shared" si="645"/>
        <v>2330</v>
      </c>
      <c r="N798" s="10">
        <f t="shared" si="646"/>
        <v>2330</v>
      </c>
      <c r="O798" s="10">
        <f t="shared" si="647"/>
        <v>2330</v>
      </c>
      <c r="P798" s="10"/>
      <c r="Q798" s="26"/>
      <c r="R798" s="27"/>
    </row>
    <row r="799" spans="1:19" s="12" customFormat="1" ht="31.2" x14ac:dyDescent="0.3">
      <c r="A799" s="13" t="s">
        <v>454</v>
      </c>
      <c r="B799" s="13"/>
      <c r="C799" s="13"/>
      <c r="D799" s="13"/>
      <c r="E799" s="13"/>
      <c r="F799" s="14" t="s">
        <v>455</v>
      </c>
      <c r="G799" s="15">
        <f t="shared" ref="G799:L799" si="681">G800+G846+G895+G907+G865+G828+G914+G888</f>
        <v>176117.2</v>
      </c>
      <c r="H799" s="15">
        <f t="shared" si="681"/>
        <v>167933.99999999997</v>
      </c>
      <c r="I799" s="15">
        <f t="shared" si="681"/>
        <v>162919.79999999999</v>
      </c>
      <c r="J799" s="15">
        <f t="shared" si="681"/>
        <v>17009.8</v>
      </c>
      <c r="K799" s="15">
        <f t="shared" si="681"/>
        <v>16917.100000000002</v>
      </c>
      <c r="L799" s="15">
        <f t="shared" si="681"/>
        <v>16917.100000000002</v>
      </c>
      <c r="M799" s="15">
        <f t="shared" si="645"/>
        <v>193127</v>
      </c>
      <c r="N799" s="15">
        <f t="shared" si="646"/>
        <v>184851.09999999998</v>
      </c>
      <c r="O799" s="15">
        <f t="shared" si="647"/>
        <v>179836.9</v>
      </c>
      <c r="P799" s="15">
        <f>P800+P846+P895+P907+P865+P828+P914+P888</f>
        <v>0</v>
      </c>
      <c r="Q799" s="16"/>
      <c r="R799" s="17"/>
    </row>
    <row r="800" spans="1:19" s="12" customFormat="1" x14ac:dyDescent="0.3">
      <c r="A800" s="13" t="s">
        <v>454</v>
      </c>
      <c r="B800" s="13" t="s">
        <v>20</v>
      </c>
      <c r="C800" s="13"/>
      <c r="D800" s="13"/>
      <c r="E800" s="13"/>
      <c r="F800" s="14" t="s">
        <v>21</v>
      </c>
      <c r="G800" s="15">
        <f t="shared" ref="G800:L800" si="682">G813+G801</f>
        <v>101110.3</v>
      </c>
      <c r="H800" s="15">
        <f t="shared" si="682"/>
        <v>101758.5</v>
      </c>
      <c r="I800" s="15">
        <f t="shared" si="682"/>
        <v>101148.1</v>
      </c>
      <c r="J800" s="15">
        <f t="shared" si="682"/>
        <v>824.1</v>
      </c>
      <c r="K800" s="15">
        <f t="shared" si="682"/>
        <v>731.4</v>
      </c>
      <c r="L800" s="15">
        <f t="shared" si="682"/>
        <v>731.4</v>
      </c>
      <c r="M800" s="15">
        <f t="shared" si="645"/>
        <v>101934.40000000001</v>
      </c>
      <c r="N800" s="15">
        <f t="shared" si="646"/>
        <v>102489.9</v>
      </c>
      <c r="O800" s="15">
        <f t="shared" si="647"/>
        <v>101879.5</v>
      </c>
      <c r="P800" s="15">
        <f>P813+P801</f>
        <v>0</v>
      </c>
      <c r="Q800" s="16"/>
      <c r="R800" s="17"/>
    </row>
    <row r="801" spans="1:19" s="18" customFormat="1" ht="62.4" x14ac:dyDescent="0.3">
      <c r="A801" s="19" t="s">
        <v>454</v>
      </c>
      <c r="B801" s="19" t="s">
        <v>20</v>
      </c>
      <c r="C801" s="19" t="s">
        <v>101</v>
      </c>
      <c r="D801" s="19"/>
      <c r="E801" s="19"/>
      <c r="F801" s="20" t="s">
        <v>385</v>
      </c>
      <c r="G801" s="21">
        <f t="shared" ref="G801:L801" si="683">G802+G808</f>
        <v>77002.900000000009</v>
      </c>
      <c r="H801" s="21">
        <f t="shared" si="683"/>
        <v>79228.100000000006</v>
      </c>
      <c r="I801" s="21">
        <f t="shared" si="683"/>
        <v>79228.100000000006</v>
      </c>
      <c r="J801" s="21">
        <f t="shared" si="683"/>
        <v>709.5</v>
      </c>
      <c r="K801" s="21">
        <f t="shared" si="683"/>
        <v>731.4</v>
      </c>
      <c r="L801" s="21">
        <f t="shared" si="683"/>
        <v>731.4</v>
      </c>
      <c r="M801" s="21">
        <f t="shared" si="645"/>
        <v>77712.400000000009</v>
      </c>
      <c r="N801" s="21">
        <f t="shared" si="646"/>
        <v>79959.5</v>
      </c>
      <c r="O801" s="21">
        <f t="shared" si="647"/>
        <v>79959.5</v>
      </c>
      <c r="P801" s="21">
        <f>P802+P808</f>
        <v>0</v>
      </c>
      <c r="Q801" s="22"/>
      <c r="R801" s="23"/>
    </row>
    <row r="802" spans="1:19" ht="46.8" x14ac:dyDescent="0.3">
      <c r="A802" s="24" t="s">
        <v>454</v>
      </c>
      <c r="B802" s="24" t="s">
        <v>20</v>
      </c>
      <c r="C802" s="24" t="s">
        <v>101</v>
      </c>
      <c r="D802" s="24" t="s">
        <v>202</v>
      </c>
      <c r="E802" s="28"/>
      <c r="F802" s="25" t="s">
        <v>203</v>
      </c>
      <c r="G802" s="10">
        <f t="shared" ref="G802:G804" si="684">G803</f>
        <v>11819.1</v>
      </c>
      <c r="H802" s="10">
        <f t="shared" ref="H802:H804" si="685">H803</f>
        <v>12169.000000000002</v>
      </c>
      <c r="I802" s="10">
        <f t="shared" ref="I802:I804" si="686">I803</f>
        <v>12169.000000000002</v>
      </c>
      <c r="J802" s="10">
        <f t="shared" ref="J802:J804" si="687">J803</f>
        <v>0</v>
      </c>
      <c r="K802" s="10">
        <f t="shared" ref="K802:K804" si="688">K803</f>
        <v>0</v>
      </c>
      <c r="L802" s="10">
        <f t="shared" ref="L802:L804" si="689">L803</f>
        <v>0</v>
      </c>
      <c r="M802" s="10">
        <f t="shared" si="645"/>
        <v>11819.1</v>
      </c>
      <c r="N802" s="10">
        <f t="shared" si="646"/>
        <v>12169.000000000002</v>
      </c>
      <c r="O802" s="10">
        <f t="shared" si="647"/>
        <v>12169.000000000002</v>
      </c>
      <c r="P802" s="10">
        <f t="shared" ref="P802:P804" si="690">P803</f>
        <v>0</v>
      </c>
      <c r="Q802" s="26"/>
      <c r="R802" s="27"/>
    </row>
    <row r="803" spans="1:19" hidden="1" x14ac:dyDescent="0.3">
      <c r="A803" s="24" t="s">
        <v>454</v>
      </c>
      <c r="B803" s="24" t="s">
        <v>20</v>
      </c>
      <c r="C803" s="24" t="s">
        <v>101</v>
      </c>
      <c r="D803" s="24" t="s">
        <v>204</v>
      </c>
      <c r="E803" s="28"/>
      <c r="F803" s="25" t="s">
        <v>27</v>
      </c>
      <c r="G803" s="10">
        <f t="shared" si="684"/>
        <v>11819.1</v>
      </c>
      <c r="H803" s="10">
        <f t="shared" si="685"/>
        <v>12169.000000000002</v>
      </c>
      <c r="I803" s="10">
        <f t="shared" si="686"/>
        <v>12169.000000000002</v>
      </c>
      <c r="J803" s="10">
        <f t="shared" si="687"/>
        <v>0</v>
      </c>
      <c r="K803" s="10">
        <f t="shared" si="688"/>
        <v>0</v>
      </c>
      <c r="L803" s="10">
        <f t="shared" si="689"/>
        <v>0</v>
      </c>
      <c r="M803" s="10">
        <f t="shared" si="645"/>
        <v>11819.1</v>
      </c>
      <c r="N803" s="10">
        <f t="shared" si="646"/>
        <v>12169.000000000002</v>
      </c>
      <c r="O803" s="10">
        <f t="shared" si="647"/>
        <v>12169.000000000002</v>
      </c>
      <c r="P803" s="10">
        <f t="shared" si="690"/>
        <v>0</v>
      </c>
      <c r="Q803" s="26">
        <v>0</v>
      </c>
      <c r="R803" s="27"/>
      <c r="S803" s="1" t="s">
        <v>386</v>
      </c>
    </row>
    <row r="804" spans="1:19" ht="78" x14ac:dyDescent="0.3">
      <c r="A804" s="24" t="s">
        <v>454</v>
      </c>
      <c r="B804" s="24" t="s">
        <v>20</v>
      </c>
      <c r="C804" s="24" t="s">
        <v>101</v>
      </c>
      <c r="D804" s="24" t="s">
        <v>387</v>
      </c>
      <c r="E804" s="28"/>
      <c r="F804" s="25" t="s">
        <v>388</v>
      </c>
      <c r="G804" s="10">
        <f t="shared" si="684"/>
        <v>11819.1</v>
      </c>
      <c r="H804" s="10">
        <f t="shared" si="685"/>
        <v>12169.000000000002</v>
      </c>
      <c r="I804" s="10">
        <f t="shared" si="686"/>
        <v>12169.000000000002</v>
      </c>
      <c r="J804" s="10">
        <f t="shared" si="687"/>
        <v>0</v>
      </c>
      <c r="K804" s="10">
        <f t="shared" si="688"/>
        <v>0</v>
      </c>
      <c r="L804" s="10">
        <f t="shared" si="689"/>
        <v>0</v>
      </c>
      <c r="M804" s="10">
        <f t="shared" ref="M804:M867" si="691">G804+J804</f>
        <v>11819.1</v>
      </c>
      <c r="N804" s="10">
        <f t="shared" ref="N804:N867" si="692">H804+K804</f>
        <v>12169.000000000002</v>
      </c>
      <c r="O804" s="10">
        <f t="shared" ref="O804:O867" si="693">I804+L804</f>
        <v>12169.000000000002</v>
      </c>
      <c r="P804" s="10">
        <f t="shared" si="690"/>
        <v>0</v>
      </c>
      <c r="Q804" s="26"/>
      <c r="R804" s="27"/>
    </row>
    <row r="805" spans="1:19" ht="31.2" x14ac:dyDescent="0.3">
      <c r="A805" s="24" t="s">
        <v>454</v>
      </c>
      <c r="B805" s="24" t="s">
        <v>20</v>
      </c>
      <c r="C805" s="24" t="s">
        <v>101</v>
      </c>
      <c r="D805" s="24" t="s">
        <v>389</v>
      </c>
      <c r="E805" s="28"/>
      <c r="F805" s="25" t="s">
        <v>390</v>
      </c>
      <c r="G805" s="10">
        <f t="shared" ref="G805:L805" si="694">G806+G807</f>
        <v>11819.1</v>
      </c>
      <c r="H805" s="10">
        <f t="shared" si="694"/>
        <v>12169.000000000002</v>
      </c>
      <c r="I805" s="10">
        <f t="shared" si="694"/>
        <v>12169.000000000002</v>
      </c>
      <c r="J805" s="10">
        <f t="shared" si="694"/>
        <v>0</v>
      </c>
      <c r="K805" s="10">
        <f t="shared" si="694"/>
        <v>0</v>
      </c>
      <c r="L805" s="10">
        <f t="shared" si="694"/>
        <v>0</v>
      </c>
      <c r="M805" s="10">
        <f t="shared" si="691"/>
        <v>11819.1</v>
      </c>
      <c r="N805" s="10">
        <f t="shared" si="692"/>
        <v>12169.000000000002</v>
      </c>
      <c r="O805" s="10">
        <f t="shared" si="693"/>
        <v>12169.000000000002</v>
      </c>
      <c r="P805" s="10">
        <f>P806+P807</f>
        <v>0</v>
      </c>
      <c r="Q805" s="26"/>
      <c r="R805" s="27"/>
    </row>
    <row r="806" spans="1:19" ht="78" x14ac:dyDescent="0.3">
      <c r="A806" s="24" t="s">
        <v>454</v>
      </c>
      <c r="B806" s="24" t="s">
        <v>20</v>
      </c>
      <c r="C806" s="24" t="s">
        <v>101</v>
      </c>
      <c r="D806" s="24" t="s">
        <v>389</v>
      </c>
      <c r="E806" s="24" t="s">
        <v>44</v>
      </c>
      <c r="F806" s="25" t="s">
        <v>45</v>
      </c>
      <c r="G806" s="10">
        <v>11379.4</v>
      </c>
      <c r="H806" s="10">
        <v>11729.300000000001</v>
      </c>
      <c r="I806" s="10">
        <v>11729.300000000001</v>
      </c>
      <c r="J806" s="10"/>
      <c r="K806" s="10"/>
      <c r="L806" s="10"/>
      <c r="M806" s="10">
        <f t="shared" si="691"/>
        <v>11379.4</v>
      </c>
      <c r="N806" s="10">
        <f t="shared" si="692"/>
        <v>11729.300000000001</v>
      </c>
      <c r="O806" s="10">
        <f t="shared" si="693"/>
        <v>11729.300000000001</v>
      </c>
      <c r="P806" s="10"/>
      <c r="Q806" s="26"/>
      <c r="R806" s="27"/>
    </row>
    <row r="807" spans="1:19" ht="31.2" x14ac:dyDescent="0.3">
      <c r="A807" s="24" t="s">
        <v>454</v>
      </c>
      <c r="B807" s="24" t="s">
        <v>20</v>
      </c>
      <c r="C807" s="24" t="s">
        <v>101</v>
      </c>
      <c r="D807" s="24" t="s">
        <v>389</v>
      </c>
      <c r="E807" s="24" t="s">
        <v>32</v>
      </c>
      <c r="F807" s="25" t="s">
        <v>33</v>
      </c>
      <c r="G807" s="10">
        <v>439.7</v>
      </c>
      <c r="H807" s="10">
        <v>439.7</v>
      </c>
      <c r="I807" s="10">
        <v>439.7</v>
      </c>
      <c r="J807" s="10"/>
      <c r="K807" s="10"/>
      <c r="L807" s="10"/>
      <c r="M807" s="10">
        <f t="shared" si="691"/>
        <v>439.7</v>
      </c>
      <c r="N807" s="10">
        <f t="shared" si="692"/>
        <v>439.7</v>
      </c>
      <c r="O807" s="10">
        <f t="shared" si="693"/>
        <v>439.7</v>
      </c>
      <c r="P807" s="10"/>
      <c r="Q807" s="26"/>
      <c r="R807" s="27"/>
    </row>
    <row r="808" spans="1:19" ht="31.2" x14ac:dyDescent="0.3">
      <c r="A808" s="24" t="s">
        <v>454</v>
      </c>
      <c r="B808" s="24" t="s">
        <v>20</v>
      </c>
      <c r="C808" s="24" t="s">
        <v>101</v>
      </c>
      <c r="D808" s="24" t="s">
        <v>71</v>
      </c>
      <c r="E808" s="28"/>
      <c r="F808" s="25" t="s">
        <v>72</v>
      </c>
      <c r="G808" s="10">
        <f t="shared" ref="G808:G809" si="695">G809</f>
        <v>65183.8</v>
      </c>
      <c r="H808" s="10">
        <f t="shared" ref="H808:H809" si="696">H809</f>
        <v>67059.100000000006</v>
      </c>
      <c r="I808" s="10">
        <f t="shared" ref="I808:I809" si="697">I809</f>
        <v>67059.100000000006</v>
      </c>
      <c r="J808" s="10">
        <f t="shared" ref="J808:J809" si="698">J809</f>
        <v>709.5</v>
      </c>
      <c r="K808" s="10">
        <f t="shared" ref="K808:K809" si="699">K809</f>
        <v>731.4</v>
      </c>
      <c r="L808" s="10">
        <f t="shared" ref="L808:L809" si="700">L809</f>
        <v>731.4</v>
      </c>
      <c r="M808" s="10">
        <f t="shared" si="691"/>
        <v>65893.3</v>
      </c>
      <c r="N808" s="10">
        <f t="shared" si="692"/>
        <v>67790.5</v>
      </c>
      <c r="O808" s="10">
        <f t="shared" si="693"/>
        <v>67790.5</v>
      </c>
      <c r="P808" s="10">
        <f t="shared" ref="P808:P809" si="701">P809</f>
        <v>0</v>
      </c>
      <c r="Q808" s="26"/>
      <c r="R808" s="27"/>
    </row>
    <row r="809" spans="1:19" ht="31.2" x14ac:dyDescent="0.3">
      <c r="A809" s="24" t="s">
        <v>454</v>
      </c>
      <c r="B809" s="24" t="s">
        <v>20</v>
      </c>
      <c r="C809" s="24" t="s">
        <v>101</v>
      </c>
      <c r="D809" s="24" t="s">
        <v>391</v>
      </c>
      <c r="E809" s="28"/>
      <c r="F809" s="25" t="s">
        <v>392</v>
      </c>
      <c r="G809" s="10">
        <f t="shared" si="695"/>
        <v>65183.8</v>
      </c>
      <c r="H809" s="10">
        <f t="shared" si="696"/>
        <v>67059.100000000006</v>
      </c>
      <c r="I809" s="10">
        <f t="shared" si="697"/>
        <v>67059.100000000006</v>
      </c>
      <c r="J809" s="10">
        <f t="shared" si="698"/>
        <v>709.5</v>
      </c>
      <c r="K809" s="10">
        <f t="shared" si="699"/>
        <v>731.4</v>
      </c>
      <c r="L809" s="10">
        <f t="shared" si="700"/>
        <v>731.4</v>
      </c>
      <c r="M809" s="10">
        <f t="shared" si="691"/>
        <v>65893.3</v>
      </c>
      <c r="N809" s="10">
        <f t="shared" si="692"/>
        <v>67790.5</v>
      </c>
      <c r="O809" s="10">
        <f t="shared" si="693"/>
        <v>67790.5</v>
      </c>
      <c r="P809" s="10">
        <f t="shared" si="701"/>
        <v>0</v>
      </c>
      <c r="Q809" s="26"/>
      <c r="R809" s="27"/>
    </row>
    <row r="810" spans="1:19" x14ac:dyDescent="0.3">
      <c r="A810" s="24" t="s">
        <v>454</v>
      </c>
      <c r="B810" s="24" t="s">
        <v>20</v>
      </c>
      <c r="C810" s="24" t="s">
        <v>101</v>
      </c>
      <c r="D810" s="24" t="s">
        <v>393</v>
      </c>
      <c r="E810" s="28"/>
      <c r="F810" s="25" t="s">
        <v>43</v>
      </c>
      <c r="G810" s="10">
        <f t="shared" ref="G810:L810" si="702">G811+G812</f>
        <v>65183.8</v>
      </c>
      <c r="H810" s="10">
        <f t="shared" si="702"/>
        <v>67059.100000000006</v>
      </c>
      <c r="I810" s="10">
        <f t="shared" si="702"/>
        <v>67059.100000000006</v>
      </c>
      <c r="J810" s="10">
        <f t="shared" si="702"/>
        <v>709.5</v>
      </c>
      <c r="K810" s="10">
        <f t="shared" si="702"/>
        <v>731.4</v>
      </c>
      <c r="L810" s="10">
        <f t="shared" si="702"/>
        <v>731.4</v>
      </c>
      <c r="M810" s="10">
        <f t="shared" si="691"/>
        <v>65893.3</v>
      </c>
      <c r="N810" s="10">
        <f t="shared" si="692"/>
        <v>67790.5</v>
      </c>
      <c r="O810" s="10">
        <f t="shared" si="693"/>
        <v>67790.5</v>
      </c>
      <c r="P810" s="10">
        <f>P811+P812</f>
        <v>0</v>
      </c>
      <c r="Q810" s="26"/>
      <c r="R810" s="27"/>
    </row>
    <row r="811" spans="1:19" ht="78" x14ac:dyDescent="0.3">
      <c r="A811" s="24" t="s">
        <v>454</v>
      </c>
      <c r="B811" s="24" t="s">
        <v>20</v>
      </c>
      <c r="C811" s="24" t="s">
        <v>101</v>
      </c>
      <c r="D811" s="24" t="s">
        <v>393</v>
      </c>
      <c r="E811" s="24" t="s">
        <v>44</v>
      </c>
      <c r="F811" s="25" t="s">
        <v>45</v>
      </c>
      <c r="G811" s="10">
        <v>60969.3</v>
      </c>
      <c r="H811" s="10">
        <v>62844.6</v>
      </c>
      <c r="I811" s="10">
        <v>62844.6</v>
      </c>
      <c r="J811" s="10">
        <v>709.5</v>
      </c>
      <c r="K811" s="10">
        <v>731.4</v>
      </c>
      <c r="L811" s="10">
        <v>731.4</v>
      </c>
      <c r="M811" s="10">
        <f t="shared" si="691"/>
        <v>61678.8</v>
      </c>
      <c r="N811" s="10">
        <f t="shared" si="692"/>
        <v>63576</v>
      </c>
      <c r="O811" s="10">
        <f t="shared" si="693"/>
        <v>63576</v>
      </c>
      <c r="P811" s="10"/>
      <c r="Q811" s="26"/>
      <c r="R811" s="27">
        <v>49</v>
      </c>
    </row>
    <row r="812" spans="1:19" ht="31.2" x14ac:dyDescent="0.3">
      <c r="A812" s="24" t="s">
        <v>454</v>
      </c>
      <c r="B812" s="24" t="s">
        <v>20</v>
      </c>
      <c r="C812" s="24" t="s">
        <v>101</v>
      </c>
      <c r="D812" s="24" t="s">
        <v>393</v>
      </c>
      <c r="E812" s="24" t="s">
        <v>32</v>
      </c>
      <c r="F812" s="25" t="s">
        <v>33</v>
      </c>
      <c r="G812" s="10">
        <v>4214.5</v>
      </c>
      <c r="H812" s="10">
        <v>4214.5</v>
      </c>
      <c r="I812" s="10">
        <v>4214.5</v>
      </c>
      <c r="J812" s="10"/>
      <c r="K812" s="10"/>
      <c r="L812" s="10"/>
      <c r="M812" s="10">
        <f t="shared" si="691"/>
        <v>4214.5</v>
      </c>
      <c r="N812" s="10">
        <f t="shared" si="692"/>
        <v>4214.5</v>
      </c>
      <c r="O812" s="10">
        <f t="shared" si="693"/>
        <v>4214.5</v>
      </c>
      <c r="P812" s="10"/>
      <c r="Q812" s="26"/>
      <c r="R812" s="27"/>
    </row>
    <row r="813" spans="1:19" s="18" customFormat="1" x14ac:dyDescent="0.3">
      <c r="A813" s="19" t="s">
        <v>454</v>
      </c>
      <c r="B813" s="19" t="s">
        <v>20</v>
      </c>
      <c r="C813" s="19" t="s">
        <v>22</v>
      </c>
      <c r="D813" s="19"/>
      <c r="E813" s="19"/>
      <c r="F813" s="20" t="s">
        <v>23</v>
      </c>
      <c r="G813" s="21">
        <f t="shared" ref="G813:G815" si="703">G814</f>
        <v>24107.399999999998</v>
      </c>
      <c r="H813" s="21">
        <f t="shared" ref="H813:H815" si="704">H814</f>
        <v>22530.400000000001</v>
      </c>
      <c r="I813" s="21">
        <f t="shared" ref="I813:I815" si="705">I814</f>
        <v>21920</v>
      </c>
      <c r="J813" s="21">
        <f t="shared" ref="J813:J815" si="706">J814</f>
        <v>114.6</v>
      </c>
      <c r="K813" s="21">
        <f t="shared" ref="K813:K815" si="707">K814</f>
        <v>0</v>
      </c>
      <c r="L813" s="21">
        <f t="shared" ref="L813:L815" si="708">L814</f>
        <v>0</v>
      </c>
      <c r="M813" s="21">
        <f t="shared" si="691"/>
        <v>24221.999999999996</v>
      </c>
      <c r="N813" s="21">
        <f t="shared" si="692"/>
        <v>22530.400000000001</v>
      </c>
      <c r="O813" s="21">
        <f t="shared" si="693"/>
        <v>21920</v>
      </c>
      <c r="P813" s="21">
        <f t="shared" ref="P813:P815" si="709">P814</f>
        <v>0</v>
      </c>
      <c r="Q813" s="22"/>
      <c r="R813" s="23"/>
    </row>
    <row r="814" spans="1:19" x14ac:dyDescent="0.3">
      <c r="A814" s="24" t="s">
        <v>454</v>
      </c>
      <c r="B814" s="24" t="s">
        <v>20</v>
      </c>
      <c r="C814" s="24" t="s">
        <v>22</v>
      </c>
      <c r="D814" s="24" t="s">
        <v>210</v>
      </c>
      <c r="E814" s="24"/>
      <c r="F814" s="25" t="s">
        <v>211</v>
      </c>
      <c r="G814" s="10">
        <f t="shared" si="703"/>
        <v>24107.399999999998</v>
      </c>
      <c r="H814" s="10">
        <f t="shared" si="704"/>
        <v>22530.400000000001</v>
      </c>
      <c r="I814" s="10">
        <f t="shared" si="705"/>
        <v>21920</v>
      </c>
      <c r="J814" s="10">
        <f t="shared" si="706"/>
        <v>114.6</v>
      </c>
      <c r="K814" s="10">
        <f t="shared" si="707"/>
        <v>0</v>
      </c>
      <c r="L814" s="10">
        <f t="shared" si="708"/>
        <v>0</v>
      </c>
      <c r="M814" s="10">
        <f t="shared" si="691"/>
        <v>24221.999999999996</v>
      </c>
      <c r="N814" s="10">
        <f t="shared" si="692"/>
        <v>22530.400000000001</v>
      </c>
      <c r="O814" s="10">
        <f t="shared" si="693"/>
        <v>21920</v>
      </c>
      <c r="P814" s="10">
        <f t="shared" si="709"/>
        <v>0</v>
      </c>
      <c r="Q814" s="26"/>
      <c r="R814" s="27"/>
    </row>
    <row r="815" spans="1:19" hidden="1" x14ac:dyDescent="0.3">
      <c r="A815" s="24" t="s">
        <v>454</v>
      </c>
      <c r="B815" s="24" t="s">
        <v>20</v>
      </c>
      <c r="C815" s="24" t="s">
        <v>22</v>
      </c>
      <c r="D815" s="24" t="s">
        <v>212</v>
      </c>
      <c r="E815" s="24"/>
      <c r="F815" s="25" t="s">
        <v>27</v>
      </c>
      <c r="G815" s="10">
        <f t="shared" si="703"/>
        <v>24107.399999999998</v>
      </c>
      <c r="H815" s="10">
        <f t="shared" si="704"/>
        <v>22530.400000000001</v>
      </c>
      <c r="I815" s="10">
        <f t="shared" si="705"/>
        <v>21920</v>
      </c>
      <c r="J815" s="10">
        <f t="shared" si="706"/>
        <v>114.6</v>
      </c>
      <c r="K815" s="10">
        <f t="shared" si="707"/>
        <v>0</v>
      </c>
      <c r="L815" s="10">
        <f t="shared" si="708"/>
        <v>0</v>
      </c>
      <c r="M815" s="10">
        <f t="shared" si="691"/>
        <v>24221.999999999996</v>
      </c>
      <c r="N815" s="10">
        <f t="shared" si="692"/>
        <v>22530.400000000001</v>
      </c>
      <c r="O815" s="10">
        <f t="shared" si="693"/>
        <v>21920</v>
      </c>
      <c r="P815" s="10">
        <f t="shared" si="709"/>
        <v>0</v>
      </c>
      <c r="Q815" s="26">
        <v>0</v>
      </c>
      <c r="R815" s="27"/>
      <c r="S815" s="1" t="s">
        <v>386</v>
      </c>
    </row>
    <row r="816" spans="1:19" ht="46.8" x14ac:dyDescent="0.3">
      <c r="A816" s="24" t="s">
        <v>454</v>
      </c>
      <c r="B816" s="24" t="s">
        <v>20</v>
      </c>
      <c r="C816" s="24" t="s">
        <v>22</v>
      </c>
      <c r="D816" s="24" t="s">
        <v>213</v>
      </c>
      <c r="E816" s="24"/>
      <c r="F816" s="25" t="s">
        <v>214</v>
      </c>
      <c r="G816" s="10">
        <f t="shared" ref="G816:L816" si="710">G817+G822+G826+G820+G824</f>
        <v>24107.399999999998</v>
      </c>
      <c r="H816" s="10">
        <f t="shared" si="710"/>
        <v>22530.400000000001</v>
      </c>
      <c r="I816" s="10">
        <f t="shared" si="710"/>
        <v>21920</v>
      </c>
      <c r="J816" s="10">
        <f t="shared" si="710"/>
        <v>114.6</v>
      </c>
      <c r="K816" s="10">
        <f t="shared" si="710"/>
        <v>0</v>
      </c>
      <c r="L816" s="10">
        <f t="shared" si="710"/>
        <v>0</v>
      </c>
      <c r="M816" s="10">
        <f t="shared" si="691"/>
        <v>24221.999999999996</v>
      </c>
      <c r="N816" s="10">
        <f t="shared" si="692"/>
        <v>22530.400000000001</v>
      </c>
      <c r="O816" s="10">
        <f t="shared" si="693"/>
        <v>21920</v>
      </c>
      <c r="P816" s="10">
        <f>P817+P822+P826+P820+P824</f>
        <v>0</v>
      </c>
      <c r="Q816" s="26"/>
      <c r="R816" s="27"/>
    </row>
    <row r="817" spans="1:19" ht="31.2" x14ac:dyDescent="0.3">
      <c r="A817" s="24" t="s">
        <v>454</v>
      </c>
      <c r="B817" s="24" t="s">
        <v>20</v>
      </c>
      <c r="C817" s="24" t="s">
        <v>22</v>
      </c>
      <c r="D817" s="24" t="s">
        <v>394</v>
      </c>
      <c r="E817" s="24"/>
      <c r="F817" s="25" t="s">
        <v>395</v>
      </c>
      <c r="G817" s="10">
        <f t="shared" ref="G817:L817" si="711">G818+G819</f>
        <v>12917.3</v>
      </c>
      <c r="H817" s="10">
        <f t="shared" si="711"/>
        <v>11340.300000000001</v>
      </c>
      <c r="I817" s="10">
        <f t="shared" si="711"/>
        <v>10729.9</v>
      </c>
      <c r="J817" s="10">
        <f t="shared" si="711"/>
        <v>0</v>
      </c>
      <c r="K817" s="10">
        <f t="shared" si="711"/>
        <v>0</v>
      </c>
      <c r="L817" s="10">
        <f t="shared" si="711"/>
        <v>0</v>
      </c>
      <c r="M817" s="10">
        <f t="shared" si="691"/>
        <v>12917.3</v>
      </c>
      <c r="N817" s="10">
        <f t="shared" si="692"/>
        <v>11340.300000000001</v>
      </c>
      <c r="O817" s="10">
        <f t="shared" si="693"/>
        <v>10729.9</v>
      </c>
      <c r="P817" s="10">
        <f>P818+P819</f>
        <v>0</v>
      </c>
      <c r="Q817" s="26"/>
      <c r="R817" s="27"/>
    </row>
    <row r="818" spans="1:19" ht="31.2" x14ac:dyDescent="0.3">
      <c r="A818" s="24" t="s">
        <v>454</v>
      </c>
      <c r="B818" s="24" t="s">
        <v>20</v>
      </c>
      <c r="C818" s="24" t="s">
        <v>22</v>
      </c>
      <c r="D818" s="24" t="s">
        <v>394</v>
      </c>
      <c r="E818" s="24" t="s">
        <v>32</v>
      </c>
      <c r="F818" s="25" t="s">
        <v>33</v>
      </c>
      <c r="G818" s="10">
        <v>12682</v>
      </c>
      <c r="H818" s="10">
        <v>11113.2</v>
      </c>
      <c r="I818" s="10">
        <v>10502.8</v>
      </c>
      <c r="J818" s="10"/>
      <c r="K818" s="10"/>
      <c r="L818" s="10"/>
      <c r="M818" s="10">
        <f t="shared" si="691"/>
        <v>12682</v>
      </c>
      <c r="N818" s="10">
        <f t="shared" si="692"/>
        <v>11113.2</v>
      </c>
      <c r="O818" s="10">
        <f t="shared" si="693"/>
        <v>10502.8</v>
      </c>
      <c r="P818" s="10"/>
      <c r="Q818" s="26"/>
      <c r="R818" s="27"/>
    </row>
    <row r="819" spans="1:19" x14ac:dyDescent="0.3">
      <c r="A819" s="24" t="s">
        <v>454</v>
      </c>
      <c r="B819" s="24" t="s">
        <v>20</v>
      </c>
      <c r="C819" s="24" t="s">
        <v>22</v>
      </c>
      <c r="D819" s="24" t="s">
        <v>394</v>
      </c>
      <c r="E819" s="24" t="s">
        <v>34</v>
      </c>
      <c r="F819" s="25" t="s">
        <v>35</v>
      </c>
      <c r="G819" s="10">
        <v>235.3</v>
      </c>
      <c r="H819" s="10">
        <v>227.1</v>
      </c>
      <c r="I819" s="10">
        <v>227.1</v>
      </c>
      <c r="J819" s="10"/>
      <c r="K819" s="10"/>
      <c r="L819" s="10"/>
      <c r="M819" s="10">
        <f t="shared" si="691"/>
        <v>235.3</v>
      </c>
      <c r="N819" s="10">
        <f t="shared" si="692"/>
        <v>227.1</v>
      </c>
      <c r="O819" s="10">
        <f t="shared" si="693"/>
        <v>227.1</v>
      </c>
      <c r="P819" s="10"/>
      <c r="Q819" s="26"/>
      <c r="R819" s="27"/>
    </row>
    <row r="820" spans="1:19" ht="31.2" x14ac:dyDescent="0.3">
      <c r="A820" s="24" t="s">
        <v>454</v>
      </c>
      <c r="B820" s="24" t="s">
        <v>20</v>
      </c>
      <c r="C820" s="24" t="s">
        <v>22</v>
      </c>
      <c r="D820" s="24" t="s">
        <v>215</v>
      </c>
      <c r="E820" s="28"/>
      <c r="F820" s="25" t="s">
        <v>216</v>
      </c>
      <c r="G820" s="10">
        <f t="shared" ref="G820:L820" si="712">G821</f>
        <v>500</v>
      </c>
      <c r="H820" s="10">
        <f t="shared" si="712"/>
        <v>500</v>
      </c>
      <c r="I820" s="10">
        <f t="shared" si="712"/>
        <v>500</v>
      </c>
      <c r="J820" s="10">
        <f t="shared" si="712"/>
        <v>114.6</v>
      </c>
      <c r="K820" s="10">
        <f t="shared" si="712"/>
        <v>0</v>
      </c>
      <c r="L820" s="10">
        <f t="shared" si="712"/>
        <v>0</v>
      </c>
      <c r="M820" s="10">
        <f t="shared" si="691"/>
        <v>614.6</v>
      </c>
      <c r="N820" s="10">
        <f t="shared" si="692"/>
        <v>500</v>
      </c>
      <c r="O820" s="10">
        <f t="shared" si="693"/>
        <v>500</v>
      </c>
      <c r="P820" s="10">
        <f>P821</f>
        <v>0</v>
      </c>
      <c r="Q820" s="26"/>
      <c r="R820" s="27"/>
    </row>
    <row r="821" spans="1:19" ht="31.2" x14ac:dyDescent="0.3">
      <c r="A821" s="24" t="s">
        <v>454</v>
      </c>
      <c r="B821" s="24" t="s">
        <v>20</v>
      </c>
      <c r="C821" s="24" t="s">
        <v>22</v>
      </c>
      <c r="D821" s="24" t="s">
        <v>215</v>
      </c>
      <c r="E821" s="24" t="s">
        <v>114</v>
      </c>
      <c r="F821" s="25" t="s">
        <v>115</v>
      </c>
      <c r="G821" s="10">
        <v>500</v>
      </c>
      <c r="H821" s="10">
        <v>500</v>
      </c>
      <c r="I821" s="10">
        <v>500</v>
      </c>
      <c r="J821" s="10">
        <v>114.6</v>
      </c>
      <c r="K821" s="10"/>
      <c r="L821" s="10"/>
      <c r="M821" s="10">
        <f t="shared" si="691"/>
        <v>614.6</v>
      </c>
      <c r="N821" s="10">
        <f t="shared" si="692"/>
        <v>500</v>
      </c>
      <c r="O821" s="10">
        <f t="shared" si="693"/>
        <v>500</v>
      </c>
      <c r="P821" s="10"/>
      <c r="Q821" s="26"/>
      <c r="R821" s="27">
        <v>75</v>
      </c>
    </row>
    <row r="822" spans="1:19" ht="31.2" x14ac:dyDescent="0.3">
      <c r="A822" s="24" t="s">
        <v>454</v>
      </c>
      <c r="B822" s="24" t="s">
        <v>20</v>
      </c>
      <c r="C822" s="24" t="s">
        <v>22</v>
      </c>
      <c r="D822" s="24" t="s">
        <v>396</v>
      </c>
      <c r="E822" s="28"/>
      <c r="F822" s="25" t="s">
        <v>397</v>
      </c>
      <c r="G822" s="10">
        <f t="shared" ref="G822:L822" si="713">G823</f>
        <v>8758.4</v>
      </c>
      <c r="H822" s="10">
        <f t="shared" si="713"/>
        <v>8758.4</v>
      </c>
      <c r="I822" s="10">
        <f t="shared" si="713"/>
        <v>8758.4</v>
      </c>
      <c r="J822" s="10">
        <f t="shared" si="713"/>
        <v>0</v>
      </c>
      <c r="K822" s="10">
        <f t="shared" si="713"/>
        <v>0</v>
      </c>
      <c r="L822" s="10">
        <f t="shared" si="713"/>
        <v>0</v>
      </c>
      <c r="M822" s="10">
        <f t="shared" si="691"/>
        <v>8758.4</v>
      </c>
      <c r="N822" s="10">
        <f t="shared" si="692"/>
        <v>8758.4</v>
      </c>
      <c r="O822" s="10">
        <f t="shared" si="693"/>
        <v>8758.4</v>
      </c>
      <c r="P822" s="10">
        <f>P823</f>
        <v>0</v>
      </c>
      <c r="Q822" s="26"/>
      <c r="R822" s="27"/>
    </row>
    <row r="823" spans="1:19" ht="31.2" x14ac:dyDescent="0.3">
      <c r="A823" s="24" t="s">
        <v>454</v>
      </c>
      <c r="B823" s="24" t="s">
        <v>20</v>
      </c>
      <c r="C823" s="24" t="s">
        <v>22</v>
      </c>
      <c r="D823" s="24" t="s">
        <v>396</v>
      </c>
      <c r="E823" s="24" t="s">
        <v>114</v>
      </c>
      <c r="F823" s="25" t="s">
        <v>115</v>
      </c>
      <c r="G823" s="10">
        <v>8758.4</v>
      </c>
      <c r="H823" s="10">
        <v>8758.4</v>
      </c>
      <c r="I823" s="10">
        <v>8758.4</v>
      </c>
      <c r="J823" s="10"/>
      <c r="K823" s="10"/>
      <c r="L823" s="10"/>
      <c r="M823" s="10">
        <f t="shared" si="691"/>
        <v>8758.4</v>
      </c>
      <c r="N823" s="10">
        <f t="shared" si="692"/>
        <v>8758.4</v>
      </c>
      <c r="O823" s="10">
        <f t="shared" si="693"/>
        <v>8758.4</v>
      </c>
      <c r="P823" s="10"/>
      <c r="Q823" s="26"/>
      <c r="R823" s="27"/>
    </row>
    <row r="824" spans="1:19" ht="62.4" x14ac:dyDescent="0.3">
      <c r="A824" s="24" t="s">
        <v>454</v>
      </c>
      <c r="B824" s="24" t="s">
        <v>20</v>
      </c>
      <c r="C824" s="24" t="s">
        <v>22</v>
      </c>
      <c r="D824" s="24" t="s">
        <v>456</v>
      </c>
      <c r="E824" s="24"/>
      <c r="F824" s="25" t="s">
        <v>457</v>
      </c>
      <c r="G824" s="10">
        <f t="shared" ref="G824:L824" si="714">G825</f>
        <v>1105.2</v>
      </c>
      <c r="H824" s="10">
        <f t="shared" si="714"/>
        <v>1105.2</v>
      </c>
      <c r="I824" s="10">
        <f t="shared" si="714"/>
        <v>1105.2</v>
      </c>
      <c r="J824" s="10">
        <f t="shared" si="714"/>
        <v>0</v>
      </c>
      <c r="K824" s="10">
        <f t="shared" si="714"/>
        <v>0</v>
      </c>
      <c r="L824" s="10">
        <f t="shared" si="714"/>
        <v>0</v>
      </c>
      <c r="M824" s="10">
        <f t="shared" si="691"/>
        <v>1105.2</v>
      </c>
      <c r="N824" s="10">
        <f t="shared" si="692"/>
        <v>1105.2</v>
      </c>
      <c r="O824" s="10">
        <f t="shared" si="693"/>
        <v>1105.2</v>
      </c>
      <c r="P824" s="10">
        <f>P825</f>
        <v>0</v>
      </c>
      <c r="Q824" s="26"/>
      <c r="R824" s="27"/>
    </row>
    <row r="825" spans="1:19" ht="31.2" x14ac:dyDescent="0.3">
      <c r="A825" s="24" t="s">
        <v>454</v>
      </c>
      <c r="B825" s="24" t="s">
        <v>20</v>
      </c>
      <c r="C825" s="24" t="s">
        <v>22</v>
      </c>
      <c r="D825" s="24" t="s">
        <v>456</v>
      </c>
      <c r="E825" s="24" t="s">
        <v>114</v>
      </c>
      <c r="F825" s="25" t="s">
        <v>115</v>
      </c>
      <c r="G825" s="10">
        <v>1105.2</v>
      </c>
      <c r="H825" s="10">
        <v>1105.2</v>
      </c>
      <c r="I825" s="10">
        <v>1105.2</v>
      </c>
      <c r="J825" s="10"/>
      <c r="K825" s="10"/>
      <c r="L825" s="10"/>
      <c r="M825" s="10">
        <f t="shared" si="691"/>
        <v>1105.2</v>
      </c>
      <c r="N825" s="10">
        <f t="shared" si="692"/>
        <v>1105.2</v>
      </c>
      <c r="O825" s="10">
        <f t="shared" si="693"/>
        <v>1105.2</v>
      </c>
      <c r="P825" s="10"/>
      <c r="Q825" s="26"/>
      <c r="R825" s="27"/>
    </row>
    <row r="826" spans="1:19" ht="62.4" x14ac:dyDescent="0.3">
      <c r="A826" s="24" t="s">
        <v>454</v>
      </c>
      <c r="B826" s="24" t="s">
        <v>20</v>
      </c>
      <c r="C826" s="24" t="s">
        <v>22</v>
      </c>
      <c r="D826" s="24" t="s">
        <v>217</v>
      </c>
      <c r="E826" s="28"/>
      <c r="F826" s="25" t="s">
        <v>218</v>
      </c>
      <c r="G826" s="10">
        <f t="shared" ref="G826:L826" si="715">G827</f>
        <v>826.5</v>
      </c>
      <c r="H826" s="10">
        <f t="shared" si="715"/>
        <v>826.5</v>
      </c>
      <c r="I826" s="10">
        <f t="shared" si="715"/>
        <v>826.5</v>
      </c>
      <c r="J826" s="10">
        <f t="shared" si="715"/>
        <v>0</v>
      </c>
      <c r="K826" s="10">
        <f t="shared" si="715"/>
        <v>0</v>
      </c>
      <c r="L826" s="10">
        <f t="shared" si="715"/>
        <v>0</v>
      </c>
      <c r="M826" s="10">
        <f t="shared" si="691"/>
        <v>826.5</v>
      </c>
      <c r="N826" s="10">
        <f t="shared" si="692"/>
        <v>826.5</v>
      </c>
      <c r="O826" s="10">
        <f t="shared" si="693"/>
        <v>826.5</v>
      </c>
      <c r="P826" s="10">
        <f>P827</f>
        <v>0</v>
      </c>
      <c r="Q826" s="26"/>
      <c r="R826" s="27"/>
    </row>
    <row r="827" spans="1:19" ht="31.2" x14ac:dyDescent="0.3">
      <c r="A827" s="24" t="s">
        <v>454</v>
      </c>
      <c r="B827" s="24" t="s">
        <v>20</v>
      </c>
      <c r="C827" s="24" t="s">
        <v>22</v>
      </c>
      <c r="D827" s="24" t="s">
        <v>217</v>
      </c>
      <c r="E827" s="24" t="s">
        <v>114</v>
      </c>
      <c r="F827" s="25" t="s">
        <v>115</v>
      </c>
      <c r="G827" s="10">
        <v>826.5</v>
      </c>
      <c r="H827" s="10">
        <v>826.5</v>
      </c>
      <c r="I827" s="10">
        <v>826.5</v>
      </c>
      <c r="J827" s="10"/>
      <c r="K827" s="10"/>
      <c r="L827" s="10"/>
      <c r="M827" s="10">
        <f t="shared" si="691"/>
        <v>826.5</v>
      </c>
      <c r="N827" s="10">
        <f t="shared" si="692"/>
        <v>826.5</v>
      </c>
      <c r="O827" s="10">
        <f t="shared" si="693"/>
        <v>826.5</v>
      </c>
      <c r="P827" s="10"/>
      <c r="Q827" s="26"/>
      <c r="R827" s="27"/>
    </row>
    <row r="828" spans="1:19" s="12" customFormat="1" ht="31.2" x14ac:dyDescent="0.3">
      <c r="A828" s="13" t="s">
        <v>454</v>
      </c>
      <c r="B828" s="13" t="s">
        <v>125</v>
      </c>
      <c r="C828" s="13"/>
      <c r="D828" s="13"/>
      <c r="E828" s="29"/>
      <c r="F828" s="14" t="s">
        <v>126</v>
      </c>
      <c r="G828" s="15">
        <f t="shared" ref="G828:L828" si="716">G829+G838</f>
        <v>3299.1000000000004</v>
      </c>
      <c r="H828" s="15">
        <f t="shared" si="716"/>
        <v>3390.3</v>
      </c>
      <c r="I828" s="15">
        <f t="shared" si="716"/>
        <v>3390.3</v>
      </c>
      <c r="J828" s="15">
        <f t="shared" si="716"/>
        <v>0</v>
      </c>
      <c r="K828" s="15">
        <f t="shared" si="716"/>
        <v>0</v>
      </c>
      <c r="L828" s="15">
        <f t="shared" si="716"/>
        <v>0</v>
      </c>
      <c r="M828" s="15">
        <f t="shared" si="691"/>
        <v>3299.1000000000004</v>
      </c>
      <c r="N828" s="15">
        <f t="shared" si="692"/>
        <v>3390.3</v>
      </c>
      <c r="O828" s="15">
        <f t="shared" si="693"/>
        <v>3390.3</v>
      </c>
      <c r="P828" s="15">
        <f>P829+P838</f>
        <v>0</v>
      </c>
      <c r="Q828" s="16"/>
      <c r="R828" s="17"/>
    </row>
    <row r="829" spans="1:19" s="18" customFormat="1" ht="46.8" x14ac:dyDescent="0.3">
      <c r="A829" s="19" t="s">
        <v>454</v>
      </c>
      <c r="B829" s="19" t="s">
        <v>125</v>
      </c>
      <c r="C829" s="19" t="s">
        <v>273</v>
      </c>
      <c r="D829" s="19"/>
      <c r="E829" s="30"/>
      <c r="F829" s="20" t="s">
        <v>402</v>
      </c>
      <c r="G829" s="21">
        <f t="shared" ref="G829:G831" si="717">G830</f>
        <v>1601.2</v>
      </c>
      <c r="H829" s="21">
        <f t="shared" ref="H829:H831" si="718">H830</f>
        <v>1601.2</v>
      </c>
      <c r="I829" s="21">
        <f t="shared" ref="I829:I831" si="719">I830</f>
        <v>1601.2</v>
      </c>
      <c r="J829" s="21">
        <f t="shared" ref="J829:J831" si="720">J830</f>
        <v>0</v>
      </c>
      <c r="K829" s="21">
        <f t="shared" ref="K829:K831" si="721">K830</f>
        <v>0</v>
      </c>
      <c r="L829" s="21">
        <f t="shared" ref="L829:L831" si="722">L830</f>
        <v>0</v>
      </c>
      <c r="M829" s="21">
        <f t="shared" si="691"/>
        <v>1601.2</v>
      </c>
      <c r="N829" s="21">
        <f t="shared" si="692"/>
        <v>1601.2</v>
      </c>
      <c r="O829" s="21">
        <f t="shared" si="693"/>
        <v>1601.2</v>
      </c>
      <c r="P829" s="21">
        <f t="shared" ref="P829:P831" si="723">P830</f>
        <v>0</v>
      </c>
      <c r="Q829" s="22"/>
      <c r="R829" s="23"/>
    </row>
    <row r="830" spans="1:19" x14ac:dyDescent="0.3">
      <c r="A830" s="24" t="s">
        <v>454</v>
      </c>
      <c r="B830" s="24" t="s">
        <v>125</v>
      </c>
      <c r="C830" s="24" t="s">
        <v>273</v>
      </c>
      <c r="D830" s="24" t="s">
        <v>219</v>
      </c>
      <c r="E830" s="28"/>
      <c r="F830" s="25" t="s">
        <v>220</v>
      </c>
      <c r="G830" s="10">
        <f t="shared" si="717"/>
        <v>1601.2</v>
      </c>
      <c r="H830" s="10">
        <f t="shared" si="718"/>
        <v>1601.2</v>
      </c>
      <c r="I830" s="10">
        <f t="shared" si="719"/>
        <v>1601.2</v>
      </c>
      <c r="J830" s="10">
        <f t="shared" si="720"/>
        <v>0</v>
      </c>
      <c r="K830" s="10">
        <f t="shared" si="721"/>
        <v>0</v>
      </c>
      <c r="L830" s="10">
        <f t="shared" si="722"/>
        <v>0</v>
      </c>
      <c r="M830" s="10">
        <f t="shared" si="691"/>
        <v>1601.2</v>
      </c>
      <c r="N830" s="10">
        <f t="shared" si="692"/>
        <v>1601.2</v>
      </c>
      <c r="O830" s="10">
        <f t="shared" si="693"/>
        <v>1601.2</v>
      </c>
      <c r="P830" s="10">
        <f t="shared" si="723"/>
        <v>0</v>
      </c>
      <c r="Q830" s="26"/>
      <c r="R830" s="27"/>
    </row>
    <row r="831" spans="1:19" hidden="1" x14ac:dyDescent="0.3">
      <c r="A831" s="24" t="s">
        <v>454</v>
      </c>
      <c r="B831" s="24" t="s">
        <v>125</v>
      </c>
      <c r="C831" s="24" t="s">
        <v>273</v>
      </c>
      <c r="D831" s="24" t="s">
        <v>221</v>
      </c>
      <c r="E831" s="28"/>
      <c r="F831" s="25" t="s">
        <v>27</v>
      </c>
      <c r="G831" s="10">
        <f t="shared" si="717"/>
        <v>1601.2</v>
      </c>
      <c r="H831" s="10">
        <f t="shared" si="718"/>
        <v>1601.2</v>
      </c>
      <c r="I831" s="10">
        <f t="shared" si="719"/>
        <v>1601.2</v>
      </c>
      <c r="J831" s="10">
        <f t="shared" si="720"/>
        <v>0</v>
      </c>
      <c r="K831" s="10">
        <f t="shared" si="721"/>
        <v>0</v>
      </c>
      <c r="L831" s="10">
        <f t="shared" si="722"/>
        <v>0</v>
      </c>
      <c r="M831" s="10">
        <f t="shared" si="691"/>
        <v>1601.2</v>
      </c>
      <c r="N831" s="10">
        <f t="shared" si="692"/>
        <v>1601.2</v>
      </c>
      <c r="O831" s="10">
        <f t="shared" si="693"/>
        <v>1601.2</v>
      </c>
      <c r="P831" s="10">
        <f t="shared" si="723"/>
        <v>0</v>
      </c>
      <c r="Q831" s="26">
        <v>0</v>
      </c>
      <c r="R831" s="27"/>
      <c r="S831" s="1" t="s">
        <v>386</v>
      </c>
    </row>
    <row r="832" spans="1:19" ht="93.6" x14ac:dyDescent="0.3">
      <c r="A832" s="24" t="s">
        <v>454</v>
      </c>
      <c r="B832" s="24" t="s">
        <v>125</v>
      </c>
      <c r="C832" s="24" t="s">
        <v>273</v>
      </c>
      <c r="D832" s="24" t="s">
        <v>403</v>
      </c>
      <c r="E832" s="28"/>
      <c r="F832" s="25" t="s">
        <v>404</v>
      </c>
      <c r="G832" s="10">
        <f t="shared" ref="G832:L832" si="724">G833+G835</f>
        <v>1601.2</v>
      </c>
      <c r="H832" s="10">
        <f t="shared" si="724"/>
        <v>1601.2</v>
      </c>
      <c r="I832" s="10">
        <f t="shared" si="724"/>
        <v>1601.2</v>
      </c>
      <c r="J832" s="10">
        <f t="shared" si="724"/>
        <v>0</v>
      </c>
      <c r="K832" s="10">
        <f t="shared" si="724"/>
        <v>0</v>
      </c>
      <c r="L832" s="10">
        <f t="shared" si="724"/>
        <v>0</v>
      </c>
      <c r="M832" s="10">
        <f t="shared" si="691"/>
        <v>1601.2</v>
      </c>
      <c r="N832" s="10">
        <f t="shared" si="692"/>
        <v>1601.2</v>
      </c>
      <c r="O832" s="10">
        <f t="shared" si="693"/>
        <v>1601.2</v>
      </c>
      <c r="P832" s="10">
        <f>P833+P835</f>
        <v>0</v>
      </c>
      <c r="Q832" s="26"/>
      <c r="R832" s="27"/>
    </row>
    <row r="833" spans="1:18" ht="46.8" x14ac:dyDescent="0.3">
      <c r="A833" s="24" t="s">
        <v>454</v>
      </c>
      <c r="B833" s="24" t="s">
        <v>125</v>
      </c>
      <c r="C833" s="24" t="s">
        <v>273</v>
      </c>
      <c r="D833" s="24" t="s">
        <v>405</v>
      </c>
      <c r="E833" s="28"/>
      <c r="F833" s="25" t="s">
        <v>406</v>
      </c>
      <c r="G833" s="10">
        <f t="shared" ref="G833:L833" si="725">G834</f>
        <v>38.700000000000003</v>
      </c>
      <c r="H833" s="10">
        <f t="shared" si="725"/>
        <v>38.700000000000003</v>
      </c>
      <c r="I833" s="10">
        <f t="shared" si="725"/>
        <v>38.700000000000003</v>
      </c>
      <c r="J833" s="10">
        <f t="shared" si="725"/>
        <v>0</v>
      </c>
      <c r="K833" s="10">
        <f t="shared" si="725"/>
        <v>0</v>
      </c>
      <c r="L833" s="10">
        <f t="shared" si="725"/>
        <v>0</v>
      </c>
      <c r="M833" s="10">
        <f t="shared" si="691"/>
        <v>38.700000000000003</v>
      </c>
      <c r="N833" s="10">
        <f t="shared" si="692"/>
        <v>38.700000000000003</v>
      </c>
      <c r="O833" s="10">
        <f t="shared" si="693"/>
        <v>38.700000000000003</v>
      </c>
      <c r="P833" s="10">
        <f>P834</f>
        <v>0</v>
      </c>
      <c r="Q833" s="26"/>
      <c r="R833" s="27"/>
    </row>
    <row r="834" spans="1:18" ht="31.2" x14ac:dyDescent="0.3">
      <c r="A834" s="24" t="s">
        <v>454</v>
      </c>
      <c r="B834" s="24" t="s">
        <v>125</v>
      </c>
      <c r="C834" s="24" t="s">
        <v>273</v>
      </c>
      <c r="D834" s="24" t="s">
        <v>405</v>
      </c>
      <c r="E834" s="24" t="s">
        <v>32</v>
      </c>
      <c r="F834" s="25" t="s">
        <v>33</v>
      </c>
      <c r="G834" s="10">
        <v>38.700000000000003</v>
      </c>
      <c r="H834" s="10">
        <v>38.700000000000003</v>
      </c>
      <c r="I834" s="10">
        <v>38.700000000000003</v>
      </c>
      <c r="J834" s="10"/>
      <c r="K834" s="10"/>
      <c r="L834" s="10"/>
      <c r="M834" s="10">
        <f t="shared" si="691"/>
        <v>38.700000000000003</v>
      </c>
      <c r="N834" s="10">
        <f t="shared" si="692"/>
        <v>38.700000000000003</v>
      </c>
      <c r="O834" s="10">
        <f t="shared" si="693"/>
        <v>38.700000000000003</v>
      </c>
      <c r="P834" s="10"/>
      <c r="Q834" s="26"/>
      <c r="R834" s="27"/>
    </row>
    <row r="835" spans="1:18" ht="46.8" x14ac:dyDescent="0.3">
      <c r="A835" s="24" t="s">
        <v>454</v>
      </c>
      <c r="B835" s="24" t="s">
        <v>125</v>
      </c>
      <c r="C835" s="24" t="s">
        <v>273</v>
      </c>
      <c r="D835" s="24" t="s">
        <v>407</v>
      </c>
      <c r="E835" s="28"/>
      <c r="F835" s="25" t="s">
        <v>408</v>
      </c>
      <c r="G835" s="10">
        <f t="shared" ref="G835:L835" si="726">G836+G837</f>
        <v>1562.5</v>
      </c>
      <c r="H835" s="10">
        <f t="shared" si="726"/>
        <v>1562.5</v>
      </c>
      <c r="I835" s="10">
        <f t="shared" si="726"/>
        <v>1562.5</v>
      </c>
      <c r="J835" s="10">
        <f t="shared" si="726"/>
        <v>0</v>
      </c>
      <c r="K835" s="10">
        <f t="shared" si="726"/>
        <v>0</v>
      </c>
      <c r="L835" s="10">
        <f t="shared" si="726"/>
        <v>0</v>
      </c>
      <c r="M835" s="10">
        <f t="shared" si="691"/>
        <v>1562.5</v>
      </c>
      <c r="N835" s="10">
        <f t="shared" si="692"/>
        <v>1562.5</v>
      </c>
      <c r="O835" s="10">
        <f t="shared" si="693"/>
        <v>1562.5</v>
      </c>
      <c r="P835" s="10">
        <f>P836+P837</f>
        <v>0</v>
      </c>
      <c r="Q835" s="26"/>
      <c r="R835" s="27"/>
    </row>
    <row r="836" spans="1:18" ht="31.2" x14ac:dyDescent="0.3">
      <c r="A836" s="24" t="s">
        <v>454</v>
      </c>
      <c r="B836" s="24" t="s">
        <v>125</v>
      </c>
      <c r="C836" s="24" t="s">
        <v>273</v>
      </c>
      <c r="D836" s="24" t="s">
        <v>407</v>
      </c>
      <c r="E836" s="24" t="s">
        <v>32</v>
      </c>
      <c r="F836" s="25" t="s">
        <v>33</v>
      </c>
      <c r="G836" s="10">
        <v>1394.9</v>
      </c>
      <c r="H836" s="10">
        <v>1394.9</v>
      </c>
      <c r="I836" s="10">
        <v>1394.9</v>
      </c>
      <c r="J836" s="10"/>
      <c r="K836" s="10"/>
      <c r="L836" s="10"/>
      <c r="M836" s="10">
        <f t="shared" si="691"/>
        <v>1394.9</v>
      </c>
      <c r="N836" s="10">
        <f t="shared" si="692"/>
        <v>1394.9</v>
      </c>
      <c r="O836" s="10">
        <f t="shared" si="693"/>
        <v>1394.9</v>
      </c>
      <c r="P836" s="10"/>
      <c r="Q836" s="26"/>
      <c r="R836" s="27"/>
    </row>
    <row r="837" spans="1:18" x14ac:dyDescent="0.3">
      <c r="A837" s="24" t="s">
        <v>454</v>
      </c>
      <c r="B837" s="24" t="s">
        <v>125</v>
      </c>
      <c r="C837" s="24" t="s">
        <v>273</v>
      </c>
      <c r="D837" s="24" t="s">
        <v>407</v>
      </c>
      <c r="E837" s="24" t="s">
        <v>34</v>
      </c>
      <c r="F837" s="25" t="s">
        <v>35</v>
      </c>
      <c r="G837" s="10">
        <v>167.6</v>
      </c>
      <c r="H837" s="10">
        <v>167.6</v>
      </c>
      <c r="I837" s="10">
        <v>167.6</v>
      </c>
      <c r="J837" s="10"/>
      <c r="K837" s="10"/>
      <c r="L837" s="10"/>
      <c r="M837" s="10">
        <f t="shared" si="691"/>
        <v>167.6</v>
      </c>
      <c r="N837" s="10">
        <f t="shared" si="692"/>
        <v>167.6</v>
      </c>
      <c r="O837" s="10">
        <f t="shared" si="693"/>
        <v>167.6</v>
      </c>
      <c r="P837" s="10"/>
      <c r="Q837" s="26"/>
      <c r="R837" s="27"/>
    </row>
    <row r="838" spans="1:18" s="18" customFormat="1" ht="31.2" x14ac:dyDescent="0.3">
      <c r="A838" s="19" t="s">
        <v>454</v>
      </c>
      <c r="B838" s="19" t="s">
        <v>125</v>
      </c>
      <c r="C838" s="19" t="s">
        <v>127</v>
      </c>
      <c r="D838" s="19"/>
      <c r="E838" s="30"/>
      <c r="F838" s="20" t="s">
        <v>128</v>
      </c>
      <c r="G838" s="21">
        <f t="shared" ref="G838:G839" si="727">G839</f>
        <v>1697.9</v>
      </c>
      <c r="H838" s="21">
        <f t="shared" ref="H838:H839" si="728">H839</f>
        <v>1789.1</v>
      </c>
      <c r="I838" s="21">
        <f t="shared" ref="I838:I839" si="729">I839</f>
        <v>1789.1</v>
      </c>
      <c r="J838" s="21">
        <f t="shared" ref="J838:J839" si="730">J839</f>
        <v>0</v>
      </c>
      <c r="K838" s="21">
        <f t="shared" ref="K838:K839" si="731">K839</f>
        <v>0</v>
      </c>
      <c r="L838" s="21">
        <f t="shared" ref="L838:L839" si="732">L839</f>
        <v>0</v>
      </c>
      <c r="M838" s="21">
        <f t="shared" si="691"/>
        <v>1697.9</v>
      </c>
      <c r="N838" s="21">
        <f t="shared" si="692"/>
        <v>1789.1</v>
      </c>
      <c r="O838" s="21">
        <f t="shared" si="693"/>
        <v>1789.1</v>
      </c>
      <c r="P838" s="21">
        <f t="shared" ref="P838:P839" si="733">P839</f>
        <v>0</v>
      </c>
      <c r="Q838" s="22"/>
      <c r="R838" s="23"/>
    </row>
    <row r="839" spans="1:18" ht="31.2" x14ac:dyDescent="0.3">
      <c r="A839" s="24" t="s">
        <v>454</v>
      </c>
      <c r="B839" s="24" t="s">
        <v>125</v>
      </c>
      <c r="C839" s="24" t="s">
        <v>127</v>
      </c>
      <c r="D839" s="24" t="s">
        <v>48</v>
      </c>
      <c r="E839" s="28"/>
      <c r="F839" s="25" t="s">
        <v>49</v>
      </c>
      <c r="G839" s="10">
        <f t="shared" si="727"/>
        <v>1697.9</v>
      </c>
      <c r="H839" s="10">
        <f t="shared" si="728"/>
        <v>1789.1</v>
      </c>
      <c r="I839" s="10">
        <f t="shared" si="729"/>
        <v>1789.1</v>
      </c>
      <c r="J839" s="10">
        <f t="shared" si="730"/>
        <v>0</v>
      </c>
      <c r="K839" s="10">
        <f t="shared" si="731"/>
        <v>0</v>
      </c>
      <c r="L839" s="10">
        <f t="shared" si="732"/>
        <v>0</v>
      </c>
      <c r="M839" s="10">
        <f t="shared" si="691"/>
        <v>1697.9</v>
      </c>
      <c r="N839" s="10">
        <f t="shared" si="692"/>
        <v>1789.1</v>
      </c>
      <c r="O839" s="10">
        <f t="shared" si="693"/>
        <v>1789.1</v>
      </c>
      <c r="P839" s="10">
        <f t="shared" si="733"/>
        <v>0</v>
      </c>
      <c r="Q839" s="26"/>
      <c r="R839" s="27"/>
    </row>
    <row r="840" spans="1:18" x14ac:dyDescent="0.3">
      <c r="A840" s="24" t="s">
        <v>454</v>
      </c>
      <c r="B840" s="24" t="s">
        <v>125</v>
      </c>
      <c r="C840" s="24" t="s">
        <v>127</v>
      </c>
      <c r="D840" s="24" t="s">
        <v>50</v>
      </c>
      <c r="E840" s="28"/>
      <c r="F840" s="25" t="s">
        <v>51</v>
      </c>
      <c r="G840" s="10">
        <f t="shared" ref="G840:L840" si="734">G841+G843</f>
        <v>1697.9</v>
      </c>
      <c r="H840" s="10">
        <f t="shared" si="734"/>
        <v>1789.1</v>
      </c>
      <c r="I840" s="10">
        <f t="shared" si="734"/>
        <v>1789.1</v>
      </c>
      <c r="J840" s="10">
        <f t="shared" si="734"/>
        <v>0</v>
      </c>
      <c r="K840" s="10">
        <f t="shared" si="734"/>
        <v>0</v>
      </c>
      <c r="L840" s="10">
        <f t="shared" si="734"/>
        <v>0</v>
      </c>
      <c r="M840" s="10">
        <f t="shared" si="691"/>
        <v>1697.9</v>
      </c>
      <c r="N840" s="10">
        <f t="shared" si="692"/>
        <v>1789.1</v>
      </c>
      <c r="O840" s="10">
        <f t="shared" si="693"/>
        <v>1789.1</v>
      </c>
      <c r="P840" s="10">
        <f>P841+P843</f>
        <v>0</v>
      </c>
      <c r="Q840" s="26"/>
      <c r="R840" s="27"/>
    </row>
    <row r="841" spans="1:18" ht="31.2" x14ac:dyDescent="0.3">
      <c r="A841" s="24" t="s">
        <v>454</v>
      </c>
      <c r="B841" s="24" t="s">
        <v>125</v>
      </c>
      <c r="C841" s="24" t="s">
        <v>127</v>
      </c>
      <c r="D841" s="24" t="s">
        <v>129</v>
      </c>
      <c r="E841" s="28"/>
      <c r="F841" s="25" t="s">
        <v>130</v>
      </c>
      <c r="G841" s="10">
        <f t="shared" ref="G841:L841" si="735">G842</f>
        <v>393.4</v>
      </c>
      <c r="H841" s="10">
        <f t="shared" si="735"/>
        <v>393.4</v>
      </c>
      <c r="I841" s="10">
        <f t="shared" si="735"/>
        <v>393.4</v>
      </c>
      <c r="J841" s="10">
        <f t="shared" si="735"/>
        <v>0</v>
      </c>
      <c r="K841" s="10">
        <f t="shared" si="735"/>
        <v>0</v>
      </c>
      <c r="L841" s="10">
        <f t="shared" si="735"/>
        <v>0</v>
      </c>
      <c r="M841" s="10">
        <f t="shared" si="691"/>
        <v>393.4</v>
      </c>
      <c r="N841" s="10">
        <f t="shared" si="692"/>
        <v>393.4</v>
      </c>
      <c r="O841" s="10">
        <f t="shared" si="693"/>
        <v>393.4</v>
      </c>
      <c r="P841" s="10">
        <f>P842</f>
        <v>0</v>
      </c>
      <c r="Q841" s="26"/>
      <c r="R841" s="27"/>
    </row>
    <row r="842" spans="1:18" ht="31.2" x14ac:dyDescent="0.3">
      <c r="A842" s="24" t="s">
        <v>454</v>
      </c>
      <c r="B842" s="24" t="s">
        <v>125</v>
      </c>
      <c r="C842" s="24" t="s">
        <v>127</v>
      </c>
      <c r="D842" s="24" t="s">
        <v>129</v>
      </c>
      <c r="E842" s="24" t="s">
        <v>32</v>
      </c>
      <c r="F842" s="25" t="s">
        <v>33</v>
      </c>
      <c r="G842" s="10">
        <v>393.4</v>
      </c>
      <c r="H842" s="10">
        <v>393.4</v>
      </c>
      <c r="I842" s="10">
        <v>393.4</v>
      </c>
      <c r="J842" s="10"/>
      <c r="K842" s="10"/>
      <c r="L842" s="10"/>
      <c r="M842" s="10">
        <f t="shared" si="691"/>
        <v>393.4</v>
      </c>
      <c r="N842" s="10">
        <f t="shared" si="692"/>
        <v>393.4</v>
      </c>
      <c r="O842" s="10">
        <f t="shared" si="693"/>
        <v>393.4</v>
      </c>
      <c r="P842" s="10"/>
      <c r="Q842" s="26"/>
      <c r="R842" s="27"/>
    </row>
    <row r="843" spans="1:18" ht="46.8" x14ac:dyDescent="0.3">
      <c r="A843" s="24" t="s">
        <v>454</v>
      </c>
      <c r="B843" s="24" t="s">
        <v>125</v>
      </c>
      <c r="C843" s="24" t="s">
        <v>127</v>
      </c>
      <c r="D843" s="24" t="s">
        <v>409</v>
      </c>
      <c r="E843" s="28"/>
      <c r="F843" s="25" t="s">
        <v>410</v>
      </c>
      <c r="G843" s="10">
        <f t="shared" ref="G843:L843" si="736">G844+G845</f>
        <v>1304.5</v>
      </c>
      <c r="H843" s="10">
        <f t="shared" si="736"/>
        <v>1395.7</v>
      </c>
      <c r="I843" s="10">
        <f t="shared" si="736"/>
        <v>1395.7</v>
      </c>
      <c r="J843" s="10">
        <f t="shared" si="736"/>
        <v>0</v>
      </c>
      <c r="K843" s="10">
        <f t="shared" si="736"/>
        <v>0</v>
      </c>
      <c r="L843" s="10">
        <f t="shared" si="736"/>
        <v>0</v>
      </c>
      <c r="M843" s="10">
        <f t="shared" si="691"/>
        <v>1304.5</v>
      </c>
      <c r="N843" s="10">
        <f t="shared" si="692"/>
        <v>1395.7</v>
      </c>
      <c r="O843" s="10">
        <f t="shared" si="693"/>
        <v>1395.7</v>
      </c>
      <c r="P843" s="10">
        <f>P844+P845</f>
        <v>0</v>
      </c>
      <c r="Q843" s="26"/>
      <c r="R843" s="27"/>
    </row>
    <row r="844" spans="1:18" ht="78" x14ac:dyDescent="0.3">
      <c r="A844" s="24" t="s">
        <v>454</v>
      </c>
      <c r="B844" s="24" t="s">
        <v>125</v>
      </c>
      <c r="C844" s="24" t="s">
        <v>127</v>
      </c>
      <c r="D844" s="24" t="s">
        <v>409</v>
      </c>
      <c r="E844" s="24" t="s">
        <v>44</v>
      </c>
      <c r="F844" s="25" t="s">
        <v>45</v>
      </c>
      <c r="G844" s="10">
        <v>1048.8</v>
      </c>
      <c r="H844" s="10">
        <v>1140</v>
      </c>
      <c r="I844" s="10">
        <v>1140</v>
      </c>
      <c r="J844" s="10"/>
      <c r="K844" s="10"/>
      <c r="L844" s="10"/>
      <c r="M844" s="10">
        <f t="shared" si="691"/>
        <v>1048.8</v>
      </c>
      <c r="N844" s="10">
        <f t="shared" si="692"/>
        <v>1140</v>
      </c>
      <c r="O844" s="10">
        <f t="shared" si="693"/>
        <v>1140</v>
      </c>
      <c r="P844" s="10"/>
      <c r="Q844" s="26"/>
      <c r="R844" s="27"/>
    </row>
    <row r="845" spans="1:18" ht="31.2" x14ac:dyDescent="0.3">
      <c r="A845" s="24" t="s">
        <v>454</v>
      </c>
      <c r="B845" s="24" t="s">
        <v>125</v>
      </c>
      <c r="C845" s="24" t="s">
        <v>127</v>
      </c>
      <c r="D845" s="24" t="s">
        <v>409</v>
      </c>
      <c r="E845" s="24" t="s">
        <v>32</v>
      </c>
      <c r="F845" s="25" t="s">
        <v>33</v>
      </c>
      <c r="G845" s="10">
        <v>255.7</v>
      </c>
      <c r="H845" s="10">
        <v>255.7</v>
      </c>
      <c r="I845" s="10">
        <v>255.7</v>
      </c>
      <c r="J845" s="10"/>
      <c r="K845" s="10"/>
      <c r="L845" s="10"/>
      <c r="M845" s="10">
        <f t="shared" si="691"/>
        <v>255.7</v>
      </c>
      <c r="N845" s="10">
        <f t="shared" si="692"/>
        <v>255.7</v>
      </c>
      <c r="O845" s="10">
        <f t="shared" si="693"/>
        <v>255.7</v>
      </c>
      <c r="P845" s="10"/>
      <c r="Q845" s="26"/>
      <c r="R845" s="27"/>
    </row>
    <row r="846" spans="1:18" s="12" customFormat="1" x14ac:dyDescent="0.3">
      <c r="A846" s="13" t="s">
        <v>454</v>
      </c>
      <c r="B846" s="13" t="s">
        <v>101</v>
      </c>
      <c r="C846" s="13"/>
      <c r="D846" s="13"/>
      <c r="E846" s="13"/>
      <c r="F846" s="14" t="s">
        <v>102</v>
      </c>
      <c r="G846" s="15">
        <f t="shared" ref="G846:L846" si="737">G858+G847</f>
        <v>20805.400000000001</v>
      </c>
      <c r="H846" s="15">
        <f t="shared" si="737"/>
        <v>19942.400000000001</v>
      </c>
      <c r="I846" s="15">
        <f t="shared" si="737"/>
        <v>19942.400000000001</v>
      </c>
      <c r="J846" s="15">
        <f t="shared" si="737"/>
        <v>0</v>
      </c>
      <c r="K846" s="15">
        <f t="shared" si="737"/>
        <v>0</v>
      </c>
      <c r="L846" s="15">
        <f t="shared" si="737"/>
        <v>0</v>
      </c>
      <c r="M846" s="15">
        <f t="shared" si="691"/>
        <v>20805.400000000001</v>
      </c>
      <c r="N846" s="15">
        <f t="shared" si="692"/>
        <v>19942.400000000001</v>
      </c>
      <c r="O846" s="15">
        <f t="shared" si="693"/>
        <v>19942.400000000001</v>
      </c>
      <c r="P846" s="15">
        <f>P858+P847</f>
        <v>0</v>
      </c>
      <c r="Q846" s="16"/>
      <c r="R846" s="17"/>
    </row>
    <row r="847" spans="1:18" s="18" customFormat="1" x14ac:dyDescent="0.3">
      <c r="A847" s="19" t="s">
        <v>454</v>
      </c>
      <c r="B847" s="19" t="s">
        <v>101</v>
      </c>
      <c r="C847" s="19" t="s">
        <v>240</v>
      </c>
      <c r="D847" s="19"/>
      <c r="E847" s="19"/>
      <c r="F847" s="20" t="s">
        <v>411</v>
      </c>
      <c r="G847" s="21">
        <f t="shared" ref="G847:L847" si="738">G848+G853</f>
        <v>19851.2</v>
      </c>
      <c r="H847" s="21">
        <f t="shared" si="738"/>
        <v>19851.2</v>
      </c>
      <c r="I847" s="21">
        <f t="shared" si="738"/>
        <v>19851.2</v>
      </c>
      <c r="J847" s="21">
        <f t="shared" si="738"/>
        <v>0</v>
      </c>
      <c r="K847" s="21">
        <f t="shared" si="738"/>
        <v>0</v>
      </c>
      <c r="L847" s="21">
        <f t="shared" si="738"/>
        <v>0</v>
      </c>
      <c r="M847" s="21">
        <f t="shared" si="691"/>
        <v>19851.2</v>
      </c>
      <c r="N847" s="21">
        <f t="shared" si="692"/>
        <v>19851.2</v>
      </c>
      <c r="O847" s="21">
        <f t="shared" si="693"/>
        <v>19851.2</v>
      </c>
      <c r="P847" s="21">
        <f>P848+P853</f>
        <v>0</v>
      </c>
      <c r="Q847" s="22"/>
      <c r="R847" s="23"/>
    </row>
    <row r="848" spans="1:18" ht="31.2" x14ac:dyDescent="0.3">
      <c r="A848" s="24" t="s">
        <v>454</v>
      </c>
      <c r="B848" s="24" t="s">
        <v>101</v>
      </c>
      <c r="C848" s="24" t="s">
        <v>240</v>
      </c>
      <c r="D848" s="24" t="s">
        <v>412</v>
      </c>
      <c r="E848" s="28"/>
      <c r="F848" s="25" t="s">
        <v>413</v>
      </c>
      <c r="G848" s="10">
        <f t="shared" ref="G848:G861" si="739">G849</f>
        <v>3910.7</v>
      </c>
      <c r="H848" s="10">
        <f t="shared" ref="H848:H861" si="740">H849</f>
        <v>3910.7</v>
      </c>
      <c r="I848" s="10">
        <f t="shared" ref="I848:I861" si="741">I849</f>
        <v>3910.7</v>
      </c>
      <c r="J848" s="10">
        <f t="shared" ref="J848:J861" si="742">J849</f>
        <v>0</v>
      </c>
      <c r="K848" s="10">
        <f t="shared" ref="K848:K861" si="743">K849</f>
        <v>0</v>
      </c>
      <c r="L848" s="10">
        <f t="shared" ref="L848:L861" si="744">L849</f>
        <v>0</v>
      </c>
      <c r="M848" s="10">
        <f t="shared" si="691"/>
        <v>3910.7</v>
      </c>
      <c r="N848" s="10">
        <f t="shared" si="692"/>
        <v>3910.7</v>
      </c>
      <c r="O848" s="10">
        <f t="shared" si="693"/>
        <v>3910.7</v>
      </c>
      <c r="P848" s="10">
        <f t="shared" ref="P848:P861" si="745">P849</f>
        <v>0</v>
      </c>
      <c r="Q848" s="26"/>
      <c r="R848" s="27"/>
    </row>
    <row r="849" spans="1:19" hidden="1" x14ac:dyDescent="0.3">
      <c r="A849" s="24" t="s">
        <v>454</v>
      </c>
      <c r="B849" s="24" t="s">
        <v>101</v>
      </c>
      <c r="C849" s="24" t="s">
        <v>240</v>
      </c>
      <c r="D849" s="24" t="s">
        <v>414</v>
      </c>
      <c r="E849" s="28"/>
      <c r="F849" s="25" t="s">
        <v>27</v>
      </c>
      <c r="G849" s="10">
        <f t="shared" si="739"/>
        <v>3910.7</v>
      </c>
      <c r="H849" s="10">
        <f t="shared" si="740"/>
        <v>3910.7</v>
      </c>
      <c r="I849" s="10">
        <f t="shared" si="741"/>
        <v>3910.7</v>
      </c>
      <c r="J849" s="10">
        <f t="shared" si="742"/>
        <v>0</v>
      </c>
      <c r="K849" s="10">
        <f t="shared" si="743"/>
        <v>0</v>
      </c>
      <c r="L849" s="10">
        <f t="shared" si="744"/>
        <v>0</v>
      </c>
      <c r="M849" s="10">
        <f t="shared" si="691"/>
        <v>3910.7</v>
      </c>
      <c r="N849" s="10">
        <f t="shared" si="692"/>
        <v>3910.7</v>
      </c>
      <c r="O849" s="10">
        <f t="shared" si="693"/>
        <v>3910.7</v>
      </c>
      <c r="P849" s="10">
        <f t="shared" si="745"/>
        <v>0</v>
      </c>
      <c r="Q849" s="26">
        <v>0</v>
      </c>
      <c r="R849" s="27"/>
      <c r="S849" s="1" t="s">
        <v>386</v>
      </c>
    </row>
    <row r="850" spans="1:19" ht="31.2" x14ac:dyDescent="0.3">
      <c r="A850" s="24" t="s">
        <v>454</v>
      </c>
      <c r="B850" s="24" t="s">
        <v>101</v>
      </c>
      <c r="C850" s="24" t="s">
        <v>240</v>
      </c>
      <c r="D850" s="24" t="s">
        <v>415</v>
      </c>
      <c r="E850" s="28"/>
      <c r="F850" s="25" t="s">
        <v>416</v>
      </c>
      <c r="G850" s="10">
        <f t="shared" si="739"/>
        <v>3910.7</v>
      </c>
      <c r="H850" s="10">
        <f t="shared" si="740"/>
        <v>3910.7</v>
      </c>
      <c r="I850" s="10">
        <f t="shared" si="741"/>
        <v>3910.7</v>
      </c>
      <c r="J850" s="10">
        <f t="shared" si="742"/>
        <v>0</v>
      </c>
      <c r="K850" s="10">
        <f t="shared" si="743"/>
        <v>0</v>
      </c>
      <c r="L850" s="10">
        <f t="shared" si="744"/>
        <v>0</v>
      </c>
      <c r="M850" s="10">
        <f t="shared" si="691"/>
        <v>3910.7</v>
      </c>
      <c r="N850" s="10">
        <f t="shared" si="692"/>
        <v>3910.7</v>
      </c>
      <c r="O850" s="10">
        <f t="shared" si="693"/>
        <v>3910.7</v>
      </c>
      <c r="P850" s="10">
        <f t="shared" si="745"/>
        <v>0</v>
      </c>
      <c r="Q850" s="26"/>
      <c r="R850" s="27"/>
    </row>
    <row r="851" spans="1:19" ht="31.2" x14ac:dyDescent="0.3">
      <c r="A851" s="24" t="s">
        <v>454</v>
      </c>
      <c r="B851" s="24" t="s">
        <v>101</v>
      </c>
      <c r="C851" s="24" t="s">
        <v>240</v>
      </c>
      <c r="D851" s="24" t="s">
        <v>417</v>
      </c>
      <c r="E851" s="28"/>
      <c r="F851" s="25" t="s">
        <v>418</v>
      </c>
      <c r="G851" s="10">
        <f t="shared" si="739"/>
        <v>3910.7</v>
      </c>
      <c r="H851" s="10">
        <f t="shared" si="740"/>
        <v>3910.7</v>
      </c>
      <c r="I851" s="10">
        <f t="shared" si="741"/>
        <v>3910.7</v>
      </c>
      <c r="J851" s="10">
        <f t="shared" si="742"/>
        <v>0</v>
      </c>
      <c r="K851" s="10">
        <f t="shared" si="743"/>
        <v>0</v>
      </c>
      <c r="L851" s="10">
        <f t="shared" si="744"/>
        <v>0</v>
      </c>
      <c r="M851" s="10">
        <f t="shared" si="691"/>
        <v>3910.7</v>
      </c>
      <c r="N851" s="10">
        <f t="shared" si="692"/>
        <v>3910.7</v>
      </c>
      <c r="O851" s="10">
        <f t="shared" si="693"/>
        <v>3910.7</v>
      </c>
      <c r="P851" s="10">
        <f t="shared" si="745"/>
        <v>0</v>
      </c>
      <c r="Q851" s="26"/>
      <c r="R851" s="27"/>
    </row>
    <row r="852" spans="1:19" ht="31.2" x14ac:dyDescent="0.3">
      <c r="A852" s="24" t="s">
        <v>454</v>
      </c>
      <c r="B852" s="24" t="s">
        <v>101</v>
      </c>
      <c r="C852" s="24" t="s">
        <v>240</v>
      </c>
      <c r="D852" s="24" t="s">
        <v>417</v>
      </c>
      <c r="E852" s="24" t="s">
        <v>32</v>
      </c>
      <c r="F852" s="25" t="s">
        <v>33</v>
      </c>
      <c r="G852" s="10">
        <v>3910.7</v>
      </c>
      <c r="H852" s="10">
        <v>3910.7</v>
      </c>
      <c r="I852" s="10">
        <v>3910.7</v>
      </c>
      <c r="J852" s="10"/>
      <c r="K852" s="10"/>
      <c r="L852" s="10"/>
      <c r="M852" s="10">
        <f t="shared" si="691"/>
        <v>3910.7</v>
      </c>
      <c r="N852" s="10">
        <f t="shared" si="692"/>
        <v>3910.7</v>
      </c>
      <c r="O852" s="10">
        <f t="shared" si="693"/>
        <v>3910.7</v>
      </c>
      <c r="P852" s="10"/>
      <c r="Q852" s="26"/>
      <c r="R852" s="27"/>
    </row>
    <row r="853" spans="1:19" ht="31.2" x14ac:dyDescent="0.3">
      <c r="A853" s="24" t="s">
        <v>454</v>
      </c>
      <c r="B853" s="24" t="s">
        <v>101</v>
      </c>
      <c r="C853" s="24" t="s">
        <v>240</v>
      </c>
      <c r="D853" s="24" t="s">
        <v>419</v>
      </c>
      <c r="E853" s="28"/>
      <c r="F853" s="25" t="s">
        <v>420</v>
      </c>
      <c r="G853" s="10">
        <f t="shared" si="739"/>
        <v>15940.5</v>
      </c>
      <c r="H853" s="10">
        <f t="shared" si="740"/>
        <v>15940.5</v>
      </c>
      <c r="I853" s="10">
        <f t="shared" si="741"/>
        <v>15940.5</v>
      </c>
      <c r="J853" s="10">
        <f t="shared" si="742"/>
        <v>0</v>
      </c>
      <c r="K853" s="10">
        <f t="shared" si="743"/>
        <v>0</v>
      </c>
      <c r="L853" s="10">
        <f t="shared" si="744"/>
        <v>0</v>
      </c>
      <c r="M853" s="10">
        <f t="shared" si="691"/>
        <v>15940.5</v>
      </c>
      <c r="N853" s="10">
        <f t="shared" si="692"/>
        <v>15940.5</v>
      </c>
      <c r="O853" s="10">
        <f t="shared" si="693"/>
        <v>15940.5</v>
      </c>
      <c r="P853" s="10">
        <f t="shared" si="745"/>
        <v>0</v>
      </c>
      <c r="Q853" s="26"/>
      <c r="R853" s="27"/>
    </row>
    <row r="854" spans="1:19" x14ac:dyDescent="0.3">
      <c r="A854" s="24" t="s">
        <v>454</v>
      </c>
      <c r="B854" s="24" t="s">
        <v>101</v>
      </c>
      <c r="C854" s="24" t="s">
        <v>240</v>
      </c>
      <c r="D854" s="24" t="s">
        <v>421</v>
      </c>
      <c r="E854" s="28"/>
      <c r="F854" s="25" t="s">
        <v>60</v>
      </c>
      <c r="G854" s="10">
        <f t="shared" si="739"/>
        <v>15940.5</v>
      </c>
      <c r="H854" s="10">
        <f t="shared" si="740"/>
        <v>15940.5</v>
      </c>
      <c r="I854" s="10">
        <f t="shared" si="741"/>
        <v>15940.5</v>
      </c>
      <c r="J854" s="10">
        <f t="shared" si="742"/>
        <v>0</v>
      </c>
      <c r="K854" s="10">
        <f t="shared" si="743"/>
        <v>0</v>
      </c>
      <c r="L854" s="10">
        <f t="shared" si="744"/>
        <v>0</v>
      </c>
      <c r="M854" s="10">
        <f t="shared" si="691"/>
        <v>15940.5</v>
      </c>
      <c r="N854" s="10">
        <f t="shared" si="692"/>
        <v>15940.5</v>
      </c>
      <c r="O854" s="10">
        <f t="shared" si="693"/>
        <v>15940.5</v>
      </c>
      <c r="P854" s="10">
        <f t="shared" si="745"/>
        <v>0</v>
      </c>
      <c r="Q854" s="26"/>
      <c r="R854" s="27"/>
    </row>
    <row r="855" spans="1:19" ht="31.2" x14ac:dyDescent="0.3">
      <c r="A855" s="24" t="s">
        <v>454</v>
      </c>
      <c r="B855" s="24" t="s">
        <v>101</v>
      </c>
      <c r="C855" s="24" t="s">
        <v>240</v>
      </c>
      <c r="D855" s="24" t="s">
        <v>422</v>
      </c>
      <c r="E855" s="28"/>
      <c r="F855" s="25" t="s">
        <v>423</v>
      </c>
      <c r="G855" s="10">
        <f t="shared" si="739"/>
        <v>15940.5</v>
      </c>
      <c r="H855" s="10">
        <f t="shared" si="740"/>
        <v>15940.5</v>
      </c>
      <c r="I855" s="10">
        <f t="shared" si="741"/>
        <v>15940.5</v>
      </c>
      <c r="J855" s="10">
        <f t="shared" si="742"/>
        <v>0</v>
      </c>
      <c r="K855" s="10">
        <f t="shared" si="743"/>
        <v>0</v>
      </c>
      <c r="L855" s="10">
        <f t="shared" si="744"/>
        <v>0</v>
      </c>
      <c r="M855" s="10">
        <f t="shared" si="691"/>
        <v>15940.5</v>
      </c>
      <c r="N855" s="10">
        <f t="shared" si="692"/>
        <v>15940.5</v>
      </c>
      <c r="O855" s="10">
        <f t="shared" si="693"/>
        <v>15940.5</v>
      </c>
      <c r="P855" s="10">
        <f t="shared" si="745"/>
        <v>0</v>
      </c>
      <c r="Q855" s="26"/>
      <c r="R855" s="27"/>
    </row>
    <row r="856" spans="1:19" ht="31.2" x14ac:dyDescent="0.3">
      <c r="A856" s="24" t="s">
        <v>454</v>
      </c>
      <c r="B856" s="24" t="s">
        <v>101</v>
      </c>
      <c r="C856" s="24" t="s">
        <v>240</v>
      </c>
      <c r="D856" s="24" t="s">
        <v>424</v>
      </c>
      <c r="E856" s="28"/>
      <c r="F856" s="25" t="s">
        <v>425</v>
      </c>
      <c r="G856" s="10">
        <f t="shared" si="739"/>
        <v>15940.5</v>
      </c>
      <c r="H856" s="10">
        <f t="shared" si="740"/>
        <v>15940.5</v>
      </c>
      <c r="I856" s="10">
        <f t="shared" si="741"/>
        <v>15940.5</v>
      </c>
      <c r="J856" s="10">
        <f t="shared" si="742"/>
        <v>0</v>
      </c>
      <c r="K856" s="10">
        <f t="shared" si="743"/>
        <v>0</v>
      </c>
      <c r="L856" s="10">
        <f t="shared" si="744"/>
        <v>0</v>
      </c>
      <c r="M856" s="10">
        <f t="shared" si="691"/>
        <v>15940.5</v>
      </c>
      <c r="N856" s="10">
        <f t="shared" si="692"/>
        <v>15940.5</v>
      </c>
      <c r="O856" s="10">
        <f t="shared" si="693"/>
        <v>15940.5</v>
      </c>
      <c r="P856" s="10">
        <f t="shared" si="745"/>
        <v>0</v>
      </c>
      <c r="Q856" s="26"/>
      <c r="R856" s="27"/>
    </row>
    <row r="857" spans="1:19" x14ac:dyDescent="0.3">
      <c r="A857" s="24" t="s">
        <v>454</v>
      </c>
      <c r="B857" s="24" t="s">
        <v>101</v>
      </c>
      <c r="C857" s="24" t="s">
        <v>240</v>
      </c>
      <c r="D857" s="24" t="s">
        <v>424</v>
      </c>
      <c r="E857" s="24" t="s">
        <v>34</v>
      </c>
      <c r="F857" s="25" t="s">
        <v>35</v>
      </c>
      <c r="G857" s="10">
        <v>15940.5</v>
      </c>
      <c r="H857" s="10">
        <v>15940.5</v>
      </c>
      <c r="I857" s="10">
        <v>15940.5</v>
      </c>
      <c r="J857" s="10"/>
      <c r="K857" s="10"/>
      <c r="L857" s="10"/>
      <c r="M857" s="10">
        <f t="shared" si="691"/>
        <v>15940.5</v>
      </c>
      <c r="N857" s="10">
        <f t="shared" si="692"/>
        <v>15940.5</v>
      </c>
      <c r="O857" s="10">
        <f t="shared" si="693"/>
        <v>15940.5</v>
      </c>
      <c r="P857" s="10"/>
      <c r="Q857" s="26"/>
      <c r="R857" s="27"/>
    </row>
    <row r="858" spans="1:19" s="18" customFormat="1" x14ac:dyDescent="0.3">
      <c r="A858" s="19" t="s">
        <v>454</v>
      </c>
      <c r="B858" s="19" t="s">
        <v>101</v>
      </c>
      <c r="C858" s="19" t="s">
        <v>103</v>
      </c>
      <c r="D858" s="19"/>
      <c r="E858" s="19"/>
      <c r="F858" s="20" t="s">
        <v>104</v>
      </c>
      <c r="G858" s="21">
        <f t="shared" si="739"/>
        <v>954.2</v>
      </c>
      <c r="H858" s="21">
        <f t="shared" si="740"/>
        <v>91.2</v>
      </c>
      <c r="I858" s="21">
        <f t="shared" si="741"/>
        <v>91.2</v>
      </c>
      <c r="J858" s="21">
        <f t="shared" si="742"/>
        <v>0</v>
      </c>
      <c r="K858" s="21">
        <f t="shared" si="743"/>
        <v>0</v>
      </c>
      <c r="L858" s="21">
        <f t="shared" si="744"/>
        <v>0</v>
      </c>
      <c r="M858" s="21">
        <f t="shared" si="691"/>
        <v>954.2</v>
      </c>
      <c r="N858" s="21">
        <f t="shared" si="692"/>
        <v>91.2</v>
      </c>
      <c r="O858" s="21">
        <f t="shared" si="693"/>
        <v>91.2</v>
      </c>
      <c r="P858" s="21">
        <f t="shared" si="745"/>
        <v>0</v>
      </c>
      <c r="Q858" s="22"/>
      <c r="R858" s="23"/>
    </row>
    <row r="859" spans="1:19" ht="31.2" x14ac:dyDescent="0.3">
      <c r="A859" s="24" t="s">
        <v>454</v>
      </c>
      <c r="B859" s="24" t="s">
        <v>101</v>
      </c>
      <c r="C859" s="24" t="s">
        <v>103</v>
      </c>
      <c r="D859" s="24" t="s">
        <v>105</v>
      </c>
      <c r="E859" s="24"/>
      <c r="F859" s="25" t="s">
        <v>106</v>
      </c>
      <c r="G859" s="10">
        <f t="shared" si="739"/>
        <v>954.2</v>
      </c>
      <c r="H859" s="10">
        <f t="shared" si="740"/>
        <v>91.2</v>
      </c>
      <c r="I859" s="10">
        <f t="shared" si="741"/>
        <v>91.2</v>
      </c>
      <c r="J859" s="10">
        <f t="shared" si="742"/>
        <v>0</v>
      </c>
      <c r="K859" s="10">
        <f t="shared" si="743"/>
        <v>0</v>
      </c>
      <c r="L859" s="10">
        <f t="shared" si="744"/>
        <v>0</v>
      </c>
      <c r="M859" s="10">
        <f t="shared" si="691"/>
        <v>954.2</v>
      </c>
      <c r="N859" s="10">
        <f t="shared" si="692"/>
        <v>91.2</v>
      </c>
      <c r="O859" s="10">
        <f t="shared" si="693"/>
        <v>91.2</v>
      </c>
      <c r="P859" s="10">
        <f t="shared" si="745"/>
        <v>0</v>
      </c>
      <c r="Q859" s="26"/>
      <c r="R859" s="27"/>
    </row>
    <row r="860" spans="1:19" hidden="1" x14ac:dyDescent="0.3">
      <c r="A860" s="24" t="s">
        <v>454</v>
      </c>
      <c r="B860" s="24" t="s">
        <v>101</v>
      </c>
      <c r="C860" s="24" t="s">
        <v>103</v>
      </c>
      <c r="D860" s="24" t="s">
        <v>107</v>
      </c>
      <c r="E860" s="24"/>
      <c r="F860" s="25" t="s">
        <v>27</v>
      </c>
      <c r="G860" s="10">
        <f t="shared" si="739"/>
        <v>954.2</v>
      </c>
      <c r="H860" s="10">
        <f t="shared" si="740"/>
        <v>91.2</v>
      </c>
      <c r="I860" s="10">
        <f t="shared" si="741"/>
        <v>91.2</v>
      </c>
      <c r="J860" s="10">
        <f t="shared" si="742"/>
        <v>0</v>
      </c>
      <c r="K860" s="10">
        <f t="shared" si="743"/>
        <v>0</v>
      </c>
      <c r="L860" s="10">
        <f t="shared" si="744"/>
        <v>0</v>
      </c>
      <c r="M860" s="10">
        <f t="shared" si="691"/>
        <v>954.2</v>
      </c>
      <c r="N860" s="10">
        <f t="shared" si="692"/>
        <v>91.2</v>
      </c>
      <c r="O860" s="10">
        <f t="shared" si="693"/>
        <v>91.2</v>
      </c>
      <c r="P860" s="10">
        <f t="shared" si="745"/>
        <v>0</v>
      </c>
      <c r="Q860" s="26">
        <v>0</v>
      </c>
      <c r="R860" s="27"/>
      <c r="S860" s="1" t="s">
        <v>386</v>
      </c>
    </row>
    <row r="861" spans="1:19" ht="46.8" x14ac:dyDescent="0.3">
      <c r="A861" s="24" t="s">
        <v>454</v>
      </c>
      <c r="B861" s="24" t="s">
        <v>101</v>
      </c>
      <c r="C861" s="24" t="s">
        <v>103</v>
      </c>
      <c r="D861" s="24" t="s">
        <v>108</v>
      </c>
      <c r="E861" s="24"/>
      <c r="F861" s="25" t="s">
        <v>109</v>
      </c>
      <c r="G861" s="10">
        <f t="shared" si="739"/>
        <v>954.2</v>
      </c>
      <c r="H861" s="10">
        <f t="shared" si="740"/>
        <v>91.2</v>
      </c>
      <c r="I861" s="10">
        <f t="shared" si="741"/>
        <v>91.2</v>
      </c>
      <c r="J861" s="10">
        <f t="shared" si="742"/>
        <v>0</v>
      </c>
      <c r="K861" s="10">
        <f t="shared" si="743"/>
        <v>0</v>
      </c>
      <c r="L861" s="10">
        <f t="shared" si="744"/>
        <v>0</v>
      </c>
      <c r="M861" s="10">
        <f t="shared" si="691"/>
        <v>954.2</v>
      </c>
      <c r="N861" s="10">
        <f t="shared" si="692"/>
        <v>91.2</v>
      </c>
      <c r="O861" s="10">
        <f t="shared" si="693"/>
        <v>91.2</v>
      </c>
      <c r="P861" s="10">
        <f t="shared" si="745"/>
        <v>0</v>
      </c>
      <c r="Q861" s="26"/>
      <c r="R861" s="27"/>
    </row>
    <row r="862" spans="1:19" ht="62.4" x14ac:dyDescent="0.3">
      <c r="A862" s="24" t="s">
        <v>454</v>
      </c>
      <c r="B862" s="24" t="s">
        <v>101</v>
      </c>
      <c r="C862" s="24" t="s">
        <v>103</v>
      </c>
      <c r="D862" s="24" t="s">
        <v>426</v>
      </c>
      <c r="E862" s="24"/>
      <c r="F862" s="25" t="s">
        <v>427</v>
      </c>
      <c r="G862" s="10">
        <f t="shared" ref="G862:L862" si="746">G863+G864</f>
        <v>954.2</v>
      </c>
      <c r="H862" s="10">
        <f t="shared" si="746"/>
        <v>91.2</v>
      </c>
      <c r="I862" s="10">
        <f t="shared" si="746"/>
        <v>91.2</v>
      </c>
      <c r="J862" s="10">
        <f t="shared" si="746"/>
        <v>0</v>
      </c>
      <c r="K862" s="10">
        <f t="shared" si="746"/>
        <v>0</v>
      </c>
      <c r="L862" s="10">
        <f t="shared" si="746"/>
        <v>0</v>
      </c>
      <c r="M862" s="10">
        <f t="shared" si="691"/>
        <v>954.2</v>
      </c>
      <c r="N862" s="10">
        <f t="shared" si="692"/>
        <v>91.2</v>
      </c>
      <c r="O862" s="10">
        <f t="shared" si="693"/>
        <v>91.2</v>
      </c>
      <c r="P862" s="10">
        <f>P863+P864</f>
        <v>0</v>
      </c>
      <c r="Q862" s="26"/>
      <c r="R862" s="27"/>
    </row>
    <row r="863" spans="1:19" ht="31.2" x14ac:dyDescent="0.3">
      <c r="A863" s="24" t="s">
        <v>454</v>
      </c>
      <c r="B863" s="24" t="s">
        <v>101</v>
      </c>
      <c r="C863" s="24" t="s">
        <v>103</v>
      </c>
      <c r="D863" s="24" t="s">
        <v>426</v>
      </c>
      <c r="E863" s="24" t="s">
        <v>32</v>
      </c>
      <c r="F863" s="25" t="s">
        <v>33</v>
      </c>
      <c r="G863" s="10">
        <v>771.7</v>
      </c>
      <c r="H863" s="10">
        <v>0</v>
      </c>
      <c r="I863" s="10">
        <v>0</v>
      </c>
      <c r="J863" s="10"/>
      <c r="K863" s="10"/>
      <c r="L863" s="10"/>
      <c r="M863" s="10">
        <f t="shared" si="691"/>
        <v>771.7</v>
      </c>
      <c r="N863" s="10">
        <f t="shared" si="692"/>
        <v>0</v>
      </c>
      <c r="O863" s="10">
        <f t="shared" si="693"/>
        <v>0</v>
      </c>
      <c r="P863" s="10"/>
      <c r="Q863" s="26"/>
      <c r="R863" s="27"/>
    </row>
    <row r="864" spans="1:19" x14ac:dyDescent="0.3">
      <c r="A864" s="24" t="s">
        <v>454</v>
      </c>
      <c r="B864" s="24" t="s">
        <v>101</v>
      </c>
      <c r="C864" s="24" t="s">
        <v>103</v>
      </c>
      <c r="D864" s="24" t="s">
        <v>426</v>
      </c>
      <c r="E864" s="24" t="s">
        <v>34</v>
      </c>
      <c r="F864" s="25" t="s">
        <v>35</v>
      </c>
      <c r="G864" s="10">
        <v>182.5</v>
      </c>
      <c r="H864" s="10">
        <v>91.2</v>
      </c>
      <c r="I864" s="10">
        <v>91.2</v>
      </c>
      <c r="J864" s="10"/>
      <c r="K864" s="10"/>
      <c r="L864" s="10"/>
      <c r="M864" s="10">
        <f t="shared" si="691"/>
        <v>182.5</v>
      </c>
      <c r="N864" s="10">
        <f t="shared" si="692"/>
        <v>91.2</v>
      </c>
      <c r="O864" s="10">
        <f t="shared" si="693"/>
        <v>91.2</v>
      </c>
      <c r="P864" s="10"/>
      <c r="Q864" s="26"/>
      <c r="R864" s="27"/>
    </row>
    <row r="865" spans="1:19" s="12" customFormat="1" ht="16.2" x14ac:dyDescent="0.3">
      <c r="A865" s="13" t="s">
        <v>454</v>
      </c>
      <c r="B865" s="32" t="s">
        <v>131</v>
      </c>
      <c r="C865" s="32"/>
      <c r="D865" s="13"/>
      <c r="E865" s="13"/>
      <c r="F865" s="14" t="s">
        <v>150</v>
      </c>
      <c r="G865" s="15">
        <f>G866</f>
        <v>39471.1</v>
      </c>
      <c r="H865" s="15">
        <f t="shared" ref="H865:H919" si="747">H866</f>
        <v>30811.500000000004</v>
      </c>
      <c r="I865" s="15">
        <f>I866</f>
        <v>26407.700000000004</v>
      </c>
      <c r="J865" s="15">
        <f>J866</f>
        <v>16185.7</v>
      </c>
      <c r="K865" s="15">
        <f>K866</f>
        <v>16185.7</v>
      </c>
      <c r="L865" s="15">
        <f>L866</f>
        <v>16185.7</v>
      </c>
      <c r="M865" s="15">
        <f t="shared" si="691"/>
        <v>55656.800000000003</v>
      </c>
      <c r="N865" s="15">
        <f t="shared" si="692"/>
        <v>46997.200000000004</v>
      </c>
      <c r="O865" s="15">
        <f t="shared" si="693"/>
        <v>42593.400000000009</v>
      </c>
      <c r="P865" s="15">
        <f>P866</f>
        <v>0</v>
      </c>
      <c r="Q865" s="16"/>
      <c r="R865" s="17"/>
    </row>
    <row r="866" spans="1:19" s="18" customFormat="1" x14ac:dyDescent="0.3">
      <c r="A866" s="19" t="s">
        <v>454</v>
      </c>
      <c r="B866" s="19" t="s">
        <v>131</v>
      </c>
      <c r="C866" s="19" t="s">
        <v>125</v>
      </c>
      <c r="D866" s="19"/>
      <c r="E866" s="19"/>
      <c r="F866" s="20" t="s">
        <v>151</v>
      </c>
      <c r="G866" s="21">
        <f t="shared" ref="G866:L866" si="748">G867+G872+G883</f>
        <v>39471.1</v>
      </c>
      <c r="H866" s="21">
        <f t="shared" si="748"/>
        <v>30811.500000000004</v>
      </c>
      <c r="I866" s="21">
        <f t="shared" si="748"/>
        <v>26407.700000000004</v>
      </c>
      <c r="J866" s="21">
        <f t="shared" si="748"/>
        <v>16185.7</v>
      </c>
      <c r="K866" s="21">
        <f t="shared" si="748"/>
        <v>16185.7</v>
      </c>
      <c r="L866" s="21">
        <f t="shared" si="748"/>
        <v>16185.7</v>
      </c>
      <c r="M866" s="21">
        <f t="shared" si="691"/>
        <v>55656.800000000003</v>
      </c>
      <c r="N866" s="21">
        <f t="shared" si="692"/>
        <v>46997.200000000004</v>
      </c>
      <c r="O866" s="21">
        <f t="shared" si="693"/>
        <v>42593.400000000009</v>
      </c>
      <c r="P866" s="21">
        <f>P867+P872+P883</f>
        <v>0</v>
      </c>
      <c r="Q866" s="22"/>
      <c r="R866" s="23"/>
    </row>
    <row r="867" spans="1:19" ht="31.2" x14ac:dyDescent="0.3">
      <c r="A867" s="24" t="s">
        <v>454</v>
      </c>
      <c r="B867" s="24" t="s">
        <v>131</v>
      </c>
      <c r="C867" s="24" t="s">
        <v>125</v>
      </c>
      <c r="D867" s="24" t="s">
        <v>412</v>
      </c>
      <c r="E867" s="28"/>
      <c r="F867" s="25" t="s">
        <v>413</v>
      </c>
      <c r="G867" s="10">
        <f t="shared" ref="G867:G870" si="749">G868</f>
        <v>268.10000000000002</v>
      </c>
      <c r="H867" s="10">
        <f t="shared" si="747"/>
        <v>266.7</v>
      </c>
      <c r="I867" s="10">
        <f t="shared" ref="I867:I870" si="750">I868</f>
        <v>272.89999999999998</v>
      </c>
      <c r="J867" s="10">
        <f t="shared" ref="J867:J870" si="751">J868</f>
        <v>0</v>
      </c>
      <c r="K867" s="10">
        <f t="shared" ref="K867:K870" si="752">K868</f>
        <v>0</v>
      </c>
      <c r="L867" s="10">
        <f t="shared" ref="L867:L870" si="753">L868</f>
        <v>0</v>
      </c>
      <c r="M867" s="10">
        <f t="shared" si="691"/>
        <v>268.10000000000002</v>
      </c>
      <c r="N867" s="10">
        <f t="shared" si="692"/>
        <v>266.7</v>
      </c>
      <c r="O867" s="10">
        <f t="shared" si="693"/>
        <v>272.89999999999998</v>
      </c>
      <c r="P867" s="10">
        <f t="shared" ref="P867:P870" si="754">P868</f>
        <v>0</v>
      </c>
      <c r="Q867" s="26"/>
      <c r="R867" s="27"/>
    </row>
    <row r="868" spans="1:19" hidden="1" x14ac:dyDescent="0.3">
      <c r="A868" s="24" t="s">
        <v>454</v>
      </c>
      <c r="B868" s="24" t="s">
        <v>131</v>
      </c>
      <c r="C868" s="24" t="s">
        <v>125</v>
      </c>
      <c r="D868" s="24" t="s">
        <v>414</v>
      </c>
      <c r="E868" s="28"/>
      <c r="F868" s="25" t="s">
        <v>27</v>
      </c>
      <c r="G868" s="10">
        <f t="shared" si="749"/>
        <v>268.10000000000002</v>
      </c>
      <c r="H868" s="10">
        <f t="shared" si="747"/>
        <v>266.7</v>
      </c>
      <c r="I868" s="10">
        <f t="shared" si="750"/>
        <v>272.89999999999998</v>
      </c>
      <c r="J868" s="10">
        <f t="shared" si="751"/>
        <v>0</v>
      </c>
      <c r="K868" s="10">
        <f t="shared" si="752"/>
        <v>0</v>
      </c>
      <c r="L868" s="10">
        <f t="shared" si="753"/>
        <v>0</v>
      </c>
      <c r="M868" s="10">
        <f t="shared" ref="M868:M931" si="755">G868+J868</f>
        <v>268.10000000000002</v>
      </c>
      <c r="N868" s="10">
        <f t="shared" ref="N868:N931" si="756">H868+K868</f>
        <v>266.7</v>
      </c>
      <c r="O868" s="10">
        <f t="shared" ref="O868:O931" si="757">I868+L868</f>
        <v>272.89999999999998</v>
      </c>
      <c r="P868" s="10">
        <f t="shared" si="754"/>
        <v>0</v>
      </c>
      <c r="Q868" s="26">
        <v>0</v>
      </c>
      <c r="R868" s="27"/>
      <c r="S868" s="1" t="s">
        <v>386</v>
      </c>
    </row>
    <row r="869" spans="1:19" ht="31.2" x14ac:dyDescent="0.3">
      <c r="A869" s="24" t="s">
        <v>454</v>
      </c>
      <c r="B869" s="24" t="s">
        <v>131</v>
      </c>
      <c r="C869" s="24" t="s">
        <v>125</v>
      </c>
      <c r="D869" s="24" t="s">
        <v>428</v>
      </c>
      <c r="E869" s="28"/>
      <c r="F869" s="25" t="s">
        <v>429</v>
      </c>
      <c r="G869" s="10">
        <f t="shared" si="749"/>
        <v>268.10000000000002</v>
      </c>
      <c r="H869" s="10">
        <f t="shared" si="747"/>
        <v>266.7</v>
      </c>
      <c r="I869" s="10">
        <f t="shared" si="750"/>
        <v>272.89999999999998</v>
      </c>
      <c r="J869" s="10">
        <f t="shared" si="751"/>
        <v>0</v>
      </c>
      <c r="K869" s="10">
        <f t="shared" si="752"/>
        <v>0</v>
      </c>
      <c r="L869" s="10">
        <f t="shared" si="753"/>
        <v>0</v>
      </c>
      <c r="M869" s="10">
        <f t="shared" si="755"/>
        <v>268.10000000000002</v>
      </c>
      <c r="N869" s="10">
        <f t="shared" si="756"/>
        <v>266.7</v>
      </c>
      <c r="O869" s="10">
        <f t="shared" si="757"/>
        <v>272.89999999999998</v>
      </c>
      <c r="P869" s="10">
        <f t="shared" si="754"/>
        <v>0</v>
      </c>
      <c r="Q869" s="26"/>
      <c r="R869" s="27"/>
    </row>
    <row r="870" spans="1:19" ht="31.2" x14ac:dyDescent="0.3">
      <c r="A870" s="24" t="s">
        <v>454</v>
      </c>
      <c r="B870" s="24" t="s">
        <v>131</v>
      </c>
      <c r="C870" s="24" t="s">
        <v>125</v>
      </c>
      <c r="D870" s="24" t="s">
        <v>430</v>
      </c>
      <c r="E870" s="28"/>
      <c r="F870" s="25" t="s">
        <v>431</v>
      </c>
      <c r="G870" s="10">
        <f t="shared" si="749"/>
        <v>268.10000000000002</v>
      </c>
      <c r="H870" s="10">
        <f t="shared" si="747"/>
        <v>266.7</v>
      </c>
      <c r="I870" s="10">
        <f t="shared" si="750"/>
        <v>272.89999999999998</v>
      </c>
      <c r="J870" s="10">
        <f t="shared" si="751"/>
        <v>0</v>
      </c>
      <c r="K870" s="10">
        <f t="shared" si="752"/>
        <v>0</v>
      </c>
      <c r="L870" s="10">
        <f t="shared" si="753"/>
        <v>0</v>
      </c>
      <c r="M870" s="10">
        <f t="shared" si="755"/>
        <v>268.10000000000002</v>
      </c>
      <c r="N870" s="10">
        <f t="shared" si="756"/>
        <v>266.7</v>
      </c>
      <c r="O870" s="10">
        <f t="shared" si="757"/>
        <v>272.89999999999998</v>
      </c>
      <c r="P870" s="10">
        <f t="shared" si="754"/>
        <v>0</v>
      </c>
      <c r="Q870" s="26"/>
      <c r="R870" s="27"/>
    </row>
    <row r="871" spans="1:19" ht="31.2" x14ac:dyDescent="0.3">
      <c r="A871" s="24" t="s">
        <v>454</v>
      </c>
      <c r="B871" s="24" t="s">
        <v>131</v>
      </c>
      <c r="C871" s="24" t="s">
        <v>125</v>
      </c>
      <c r="D871" s="24" t="s">
        <v>430</v>
      </c>
      <c r="E871" s="24" t="s">
        <v>32</v>
      </c>
      <c r="F871" s="25" t="s">
        <v>33</v>
      </c>
      <c r="G871" s="10">
        <v>268.10000000000002</v>
      </c>
      <c r="H871" s="10">
        <v>266.7</v>
      </c>
      <c r="I871" s="10">
        <v>272.89999999999998</v>
      </c>
      <c r="J871" s="10"/>
      <c r="K871" s="10"/>
      <c r="L871" s="10"/>
      <c r="M871" s="10">
        <f t="shared" si="755"/>
        <v>268.10000000000002</v>
      </c>
      <c r="N871" s="10">
        <f t="shared" si="756"/>
        <v>266.7</v>
      </c>
      <c r="O871" s="10">
        <f t="shared" si="757"/>
        <v>272.89999999999998</v>
      </c>
      <c r="P871" s="10"/>
      <c r="Q871" s="26"/>
      <c r="R871" s="27"/>
    </row>
    <row r="872" spans="1:19" ht="31.2" x14ac:dyDescent="0.3">
      <c r="A872" s="24" t="s">
        <v>454</v>
      </c>
      <c r="B872" s="24" t="s">
        <v>131</v>
      </c>
      <c r="C872" s="24" t="s">
        <v>125</v>
      </c>
      <c r="D872" s="24" t="s">
        <v>419</v>
      </c>
      <c r="E872" s="28"/>
      <c r="F872" s="25" t="s">
        <v>420</v>
      </c>
      <c r="G872" s="10">
        <f t="shared" ref="G872:L872" si="758">G873+G877</f>
        <v>35948.1</v>
      </c>
      <c r="H872" s="10">
        <f t="shared" si="758"/>
        <v>30289.9</v>
      </c>
      <c r="I872" s="10">
        <f t="shared" si="758"/>
        <v>25879.9</v>
      </c>
      <c r="J872" s="10">
        <f t="shared" si="758"/>
        <v>16185.7</v>
      </c>
      <c r="K872" s="10">
        <f t="shared" si="758"/>
        <v>16185.7</v>
      </c>
      <c r="L872" s="10">
        <f t="shared" si="758"/>
        <v>16185.7</v>
      </c>
      <c r="M872" s="10">
        <f t="shared" si="755"/>
        <v>52133.8</v>
      </c>
      <c r="N872" s="10">
        <f t="shared" si="756"/>
        <v>46475.600000000006</v>
      </c>
      <c r="O872" s="10">
        <f t="shared" si="757"/>
        <v>42065.600000000006</v>
      </c>
      <c r="P872" s="10">
        <f>P873+P877</f>
        <v>0</v>
      </c>
      <c r="Q872" s="26"/>
      <c r="R872" s="27"/>
    </row>
    <row r="873" spans="1:19" x14ac:dyDescent="0.3">
      <c r="A873" s="24" t="s">
        <v>454</v>
      </c>
      <c r="B873" s="24" t="s">
        <v>131</v>
      </c>
      <c r="C873" s="24" t="s">
        <v>125</v>
      </c>
      <c r="D873" s="24" t="s">
        <v>421</v>
      </c>
      <c r="E873" s="28"/>
      <c r="F873" s="25" t="s">
        <v>60</v>
      </c>
      <c r="G873" s="10">
        <f t="shared" ref="G873:G877" si="759">G874</f>
        <v>10790.4</v>
      </c>
      <c r="H873" s="10">
        <f t="shared" ref="H873:H877" si="760">H874</f>
        <v>10790.4</v>
      </c>
      <c r="I873" s="10">
        <f t="shared" ref="I873:I877" si="761">I874</f>
        <v>10790.4</v>
      </c>
      <c r="J873" s="10">
        <f t="shared" ref="J873:J877" si="762">J874</f>
        <v>16185.7</v>
      </c>
      <c r="K873" s="10">
        <f t="shared" ref="K873:K877" si="763">K874</f>
        <v>16185.7</v>
      </c>
      <c r="L873" s="10">
        <f t="shared" ref="L873:L877" si="764">L874</f>
        <v>16185.7</v>
      </c>
      <c r="M873" s="10">
        <f t="shared" si="755"/>
        <v>26976.1</v>
      </c>
      <c r="N873" s="10">
        <f t="shared" si="756"/>
        <v>26976.1</v>
      </c>
      <c r="O873" s="10">
        <f t="shared" si="757"/>
        <v>26976.1</v>
      </c>
      <c r="P873" s="10">
        <f t="shared" ref="P873:P877" si="765">P874</f>
        <v>0</v>
      </c>
      <c r="Q873" s="26"/>
      <c r="R873" s="27"/>
    </row>
    <row r="874" spans="1:19" ht="31.2" x14ac:dyDescent="0.3">
      <c r="A874" s="24" t="s">
        <v>454</v>
      </c>
      <c r="B874" s="24" t="s">
        <v>131</v>
      </c>
      <c r="C874" s="24" t="s">
        <v>125</v>
      </c>
      <c r="D874" s="24" t="s">
        <v>422</v>
      </c>
      <c r="E874" s="28"/>
      <c r="F874" s="25" t="s">
        <v>423</v>
      </c>
      <c r="G874" s="10">
        <f t="shared" si="759"/>
        <v>10790.4</v>
      </c>
      <c r="H874" s="10">
        <f t="shared" si="760"/>
        <v>10790.4</v>
      </c>
      <c r="I874" s="10">
        <f t="shared" si="761"/>
        <v>10790.4</v>
      </c>
      <c r="J874" s="10">
        <f t="shared" si="762"/>
        <v>16185.7</v>
      </c>
      <c r="K874" s="10">
        <f t="shared" si="763"/>
        <v>16185.7</v>
      </c>
      <c r="L874" s="10">
        <f t="shared" si="764"/>
        <v>16185.7</v>
      </c>
      <c r="M874" s="10">
        <f t="shared" si="755"/>
        <v>26976.1</v>
      </c>
      <c r="N874" s="10">
        <f t="shared" si="756"/>
        <v>26976.1</v>
      </c>
      <c r="O874" s="10">
        <f t="shared" si="757"/>
        <v>26976.1</v>
      </c>
      <c r="P874" s="10">
        <f t="shared" si="765"/>
        <v>0</v>
      </c>
      <c r="Q874" s="26"/>
      <c r="R874" s="27"/>
    </row>
    <row r="875" spans="1:19" ht="31.2" x14ac:dyDescent="0.3">
      <c r="A875" s="24" t="s">
        <v>454</v>
      </c>
      <c r="B875" s="24" t="s">
        <v>131</v>
      </c>
      <c r="C875" s="24" t="s">
        <v>125</v>
      </c>
      <c r="D875" s="24" t="s">
        <v>432</v>
      </c>
      <c r="E875" s="28"/>
      <c r="F875" s="25" t="s">
        <v>433</v>
      </c>
      <c r="G875" s="10">
        <f t="shared" si="759"/>
        <v>10790.4</v>
      </c>
      <c r="H875" s="10">
        <f t="shared" si="760"/>
        <v>10790.4</v>
      </c>
      <c r="I875" s="10">
        <f t="shared" si="761"/>
        <v>10790.4</v>
      </c>
      <c r="J875" s="10">
        <f t="shared" si="762"/>
        <v>16185.7</v>
      </c>
      <c r="K875" s="10">
        <f t="shared" si="763"/>
        <v>16185.7</v>
      </c>
      <c r="L875" s="10">
        <f t="shared" si="764"/>
        <v>16185.7</v>
      </c>
      <c r="M875" s="10">
        <f t="shared" si="755"/>
        <v>26976.1</v>
      </c>
      <c r="N875" s="10">
        <f t="shared" si="756"/>
        <v>26976.1</v>
      </c>
      <c r="O875" s="10">
        <f t="shared" si="757"/>
        <v>26976.1</v>
      </c>
      <c r="P875" s="10">
        <f t="shared" si="765"/>
        <v>0</v>
      </c>
      <c r="Q875" s="26"/>
      <c r="R875" s="27"/>
    </row>
    <row r="876" spans="1:19" x14ac:dyDescent="0.3">
      <c r="A876" s="24" t="s">
        <v>454</v>
      </c>
      <c r="B876" s="24" t="s">
        <v>131</v>
      </c>
      <c r="C876" s="24" t="s">
        <v>125</v>
      </c>
      <c r="D876" s="24" t="s">
        <v>432</v>
      </c>
      <c r="E876" s="24" t="s">
        <v>34</v>
      </c>
      <c r="F876" s="25" t="s">
        <v>35</v>
      </c>
      <c r="G876" s="10">
        <v>10790.4</v>
      </c>
      <c r="H876" s="10">
        <v>10790.4</v>
      </c>
      <c r="I876" s="10">
        <v>10790.4</v>
      </c>
      <c r="J876" s="10">
        <v>16185.7</v>
      </c>
      <c r="K876" s="10">
        <v>16185.7</v>
      </c>
      <c r="L876" s="10">
        <v>16185.7</v>
      </c>
      <c r="M876" s="10">
        <f t="shared" si="755"/>
        <v>26976.1</v>
      </c>
      <c r="N876" s="10">
        <f t="shared" si="756"/>
        <v>26976.1</v>
      </c>
      <c r="O876" s="10">
        <f t="shared" si="757"/>
        <v>26976.1</v>
      </c>
      <c r="P876" s="10"/>
      <c r="Q876" s="26"/>
      <c r="R876" s="27">
        <v>48</v>
      </c>
    </row>
    <row r="877" spans="1:19" hidden="1" x14ac:dyDescent="0.3">
      <c r="A877" s="24" t="s">
        <v>454</v>
      </c>
      <c r="B877" s="24" t="s">
        <v>131</v>
      </c>
      <c r="C877" s="24" t="s">
        <v>125</v>
      </c>
      <c r="D877" s="24" t="s">
        <v>434</v>
      </c>
      <c r="E877" s="28"/>
      <c r="F877" s="25" t="s">
        <v>27</v>
      </c>
      <c r="G877" s="10">
        <f t="shared" si="759"/>
        <v>25157.7</v>
      </c>
      <c r="H877" s="10">
        <f t="shared" si="760"/>
        <v>19499.5</v>
      </c>
      <c r="I877" s="10">
        <f t="shared" si="761"/>
        <v>15089.5</v>
      </c>
      <c r="J877" s="10">
        <f t="shared" si="762"/>
        <v>0</v>
      </c>
      <c r="K877" s="10">
        <f t="shared" si="763"/>
        <v>0</v>
      </c>
      <c r="L877" s="10">
        <f t="shared" si="764"/>
        <v>0</v>
      </c>
      <c r="M877" s="10">
        <f t="shared" si="755"/>
        <v>25157.7</v>
      </c>
      <c r="N877" s="10">
        <f t="shared" si="756"/>
        <v>19499.5</v>
      </c>
      <c r="O877" s="10">
        <f t="shared" si="757"/>
        <v>15089.5</v>
      </c>
      <c r="P877" s="10">
        <f t="shared" si="765"/>
        <v>0</v>
      </c>
      <c r="Q877" s="26">
        <v>0</v>
      </c>
      <c r="R877" s="27"/>
      <c r="S877" s="1" t="s">
        <v>386</v>
      </c>
    </row>
    <row r="878" spans="1:19" ht="46.8" x14ac:dyDescent="0.3">
      <c r="A878" s="24" t="s">
        <v>454</v>
      </c>
      <c r="B878" s="24" t="s">
        <v>131</v>
      </c>
      <c r="C878" s="24" t="s">
        <v>125</v>
      </c>
      <c r="D878" s="24" t="s">
        <v>435</v>
      </c>
      <c r="E878" s="28"/>
      <c r="F878" s="25" t="s">
        <v>436</v>
      </c>
      <c r="G878" s="10">
        <f t="shared" ref="G878:L878" si="766">G879+G881</f>
        <v>25157.7</v>
      </c>
      <c r="H878" s="10">
        <f t="shared" si="766"/>
        <v>19499.5</v>
      </c>
      <c r="I878" s="10">
        <f t="shared" si="766"/>
        <v>15089.5</v>
      </c>
      <c r="J878" s="10">
        <f t="shared" si="766"/>
        <v>0</v>
      </c>
      <c r="K878" s="10">
        <f t="shared" si="766"/>
        <v>0</v>
      </c>
      <c r="L878" s="10">
        <f t="shared" si="766"/>
        <v>0</v>
      </c>
      <c r="M878" s="10">
        <f t="shared" si="755"/>
        <v>25157.7</v>
      </c>
      <c r="N878" s="10">
        <f t="shared" si="756"/>
        <v>19499.5</v>
      </c>
      <c r="O878" s="10">
        <f t="shared" si="757"/>
        <v>15089.5</v>
      </c>
      <c r="P878" s="10">
        <f>P879+P881</f>
        <v>0</v>
      </c>
      <c r="Q878" s="26"/>
      <c r="R878" s="27"/>
    </row>
    <row r="879" spans="1:19" ht="31.2" x14ac:dyDescent="0.3">
      <c r="A879" s="24" t="s">
        <v>454</v>
      </c>
      <c r="B879" s="24" t="s">
        <v>131</v>
      </c>
      <c r="C879" s="24" t="s">
        <v>125</v>
      </c>
      <c r="D879" s="24" t="s">
        <v>437</v>
      </c>
      <c r="E879" s="28"/>
      <c r="F879" s="25" t="s">
        <v>438</v>
      </c>
      <c r="G879" s="10">
        <f t="shared" ref="G879:L879" si="767">G880</f>
        <v>20657.7</v>
      </c>
      <c r="H879" s="10">
        <f t="shared" si="767"/>
        <v>15089.5</v>
      </c>
      <c r="I879" s="10">
        <f t="shared" si="767"/>
        <v>15089.5</v>
      </c>
      <c r="J879" s="10">
        <f t="shared" si="767"/>
        <v>0</v>
      </c>
      <c r="K879" s="10">
        <f t="shared" si="767"/>
        <v>0</v>
      </c>
      <c r="L879" s="10">
        <f t="shared" si="767"/>
        <v>0</v>
      </c>
      <c r="M879" s="10">
        <f t="shared" si="755"/>
        <v>20657.7</v>
      </c>
      <c r="N879" s="10">
        <f t="shared" si="756"/>
        <v>15089.5</v>
      </c>
      <c r="O879" s="10">
        <f t="shared" si="757"/>
        <v>15089.5</v>
      </c>
      <c r="P879" s="10">
        <f>P880</f>
        <v>0</v>
      </c>
      <c r="Q879" s="26"/>
      <c r="R879" s="27"/>
    </row>
    <row r="880" spans="1:19" ht="31.2" x14ac:dyDescent="0.3">
      <c r="A880" s="24" t="s">
        <v>454</v>
      </c>
      <c r="B880" s="24" t="s">
        <v>131</v>
      </c>
      <c r="C880" s="24" t="s">
        <v>125</v>
      </c>
      <c r="D880" s="24" t="s">
        <v>437</v>
      </c>
      <c r="E880" s="24" t="s">
        <v>32</v>
      </c>
      <c r="F880" s="25" t="s">
        <v>33</v>
      </c>
      <c r="G880" s="10">
        <v>20657.7</v>
      </c>
      <c r="H880" s="10">
        <v>15089.5</v>
      </c>
      <c r="I880" s="10">
        <v>15089.5</v>
      </c>
      <c r="J880" s="10"/>
      <c r="K880" s="10"/>
      <c r="L880" s="10"/>
      <c r="M880" s="10">
        <f t="shared" si="755"/>
        <v>20657.7</v>
      </c>
      <c r="N880" s="10">
        <f t="shared" si="756"/>
        <v>15089.5</v>
      </c>
      <c r="O880" s="10">
        <f t="shared" si="757"/>
        <v>15089.5</v>
      </c>
      <c r="P880" s="10"/>
      <c r="Q880" s="26"/>
      <c r="R880" s="27"/>
    </row>
    <row r="881" spans="1:19" ht="31.2" x14ac:dyDescent="0.3">
      <c r="A881" s="24" t="s">
        <v>454</v>
      </c>
      <c r="B881" s="24" t="s">
        <v>131</v>
      </c>
      <c r="C881" s="24" t="s">
        <v>125</v>
      </c>
      <c r="D881" s="24" t="s">
        <v>439</v>
      </c>
      <c r="E881" s="28"/>
      <c r="F881" s="25" t="s">
        <v>440</v>
      </c>
      <c r="G881" s="10">
        <f t="shared" ref="G881:L881" si="768">G882</f>
        <v>4500</v>
      </c>
      <c r="H881" s="10">
        <f t="shared" si="768"/>
        <v>4410</v>
      </c>
      <c r="I881" s="10">
        <f t="shared" si="768"/>
        <v>0</v>
      </c>
      <c r="J881" s="10">
        <f t="shared" si="768"/>
        <v>0</v>
      </c>
      <c r="K881" s="10">
        <f t="shared" si="768"/>
        <v>0</v>
      </c>
      <c r="L881" s="10">
        <f t="shared" si="768"/>
        <v>0</v>
      </c>
      <c r="M881" s="10">
        <f t="shared" si="755"/>
        <v>4500</v>
      </c>
      <c r="N881" s="10">
        <f t="shared" si="756"/>
        <v>4410</v>
      </c>
      <c r="O881" s="10">
        <f t="shared" si="757"/>
        <v>0</v>
      </c>
      <c r="P881" s="10">
        <f>P882</f>
        <v>0</v>
      </c>
      <c r="Q881" s="26"/>
      <c r="R881" s="27"/>
    </row>
    <row r="882" spans="1:19" x14ac:dyDescent="0.3">
      <c r="A882" s="24" t="s">
        <v>454</v>
      </c>
      <c r="B882" s="24" t="s">
        <v>131</v>
      </c>
      <c r="C882" s="24" t="s">
        <v>125</v>
      </c>
      <c r="D882" s="24" t="s">
        <v>439</v>
      </c>
      <c r="E882" s="24" t="s">
        <v>34</v>
      </c>
      <c r="F882" s="25" t="s">
        <v>35</v>
      </c>
      <c r="G882" s="10">
        <v>4500</v>
      </c>
      <c r="H882" s="10">
        <v>4410</v>
      </c>
      <c r="I882" s="10">
        <v>0</v>
      </c>
      <c r="J882" s="10"/>
      <c r="K882" s="10"/>
      <c r="L882" s="10"/>
      <c r="M882" s="10">
        <f t="shared" si="755"/>
        <v>4500</v>
      </c>
      <c r="N882" s="10">
        <f t="shared" si="756"/>
        <v>4410</v>
      </c>
      <c r="O882" s="10">
        <f t="shared" si="757"/>
        <v>0</v>
      </c>
      <c r="P882" s="10"/>
      <c r="Q882" s="26"/>
      <c r="R882" s="27"/>
    </row>
    <row r="883" spans="1:19" ht="31.2" x14ac:dyDescent="0.3">
      <c r="A883" s="24" t="s">
        <v>454</v>
      </c>
      <c r="B883" s="24" t="s">
        <v>131</v>
      </c>
      <c r="C883" s="24" t="s">
        <v>125</v>
      </c>
      <c r="D883" s="24" t="s">
        <v>133</v>
      </c>
      <c r="E883" s="28"/>
      <c r="F883" s="25" t="s">
        <v>134</v>
      </c>
      <c r="G883" s="10">
        <f t="shared" ref="G883:G895" si="769">G884</f>
        <v>3254.9</v>
      </c>
      <c r="H883" s="10">
        <f t="shared" ref="H883:H893" si="770">H884</f>
        <v>254.9</v>
      </c>
      <c r="I883" s="10">
        <f t="shared" ref="I883:I895" si="771">I884</f>
        <v>254.9</v>
      </c>
      <c r="J883" s="10">
        <f t="shared" ref="J883:J895" si="772">J884</f>
        <v>0</v>
      </c>
      <c r="K883" s="10">
        <f t="shared" ref="K883:K895" si="773">K884</f>
        <v>0</v>
      </c>
      <c r="L883" s="10">
        <f t="shared" ref="L883:L895" si="774">L884</f>
        <v>0</v>
      </c>
      <c r="M883" s="10">
        <f t="shared" si="755"/>
        <v>3254.9</v>
      </c>
      <c r="N883" s="10">
        <f t="shared" si="756"/>
        <v>254.9</v>
      </c>
      <c r="O883" s="10">
        <f t="shared" si="757"/>
        <v>254.9</v>
      </c>
      <c r="P883" s="10">
        <f t="shared" ref="P883:P895" si="775">P884</f>
        <v>0</v>
      </c>
      <c r="Q883" s="26"/>
      <c r="R883" s="27"/>
    </row>
    <row r="884" spans="1:19" hidden="1" x14ac:dyDescent="0.3">
      <c r="A884" s="24" t="s">
        <v>454</v>
      </c>
      <c r="B884" s="24" t="s">
        <v>131</v>
      </c>
      <c r="C884" s="24" t="s">
        <v>125</v>
      </c>
      <c r="D884" s="24" t="s">
        <v>135</v>
      </c>
      <c r="E884" s="28"/>
      <c r="F884" s="25" t="s">
        <v>27</v>
      </c>
      <c r="G884" s="10">
        <f t="shared" si="769"/>
        <v>3254.9</v>
      </c>
      <c r="H884" s="10">
        <f t="shared" si="770"/>
        <v>254.9</v>
      </c>
      <c r="I884" s="10">
        <f t="shared" si="771"/>
        <v>254.9</v>
      </c>
      <c r="J884" s="10">
        <f t="shared" si="772"/>
        <v>0</v>
      </c>
      <c r="K884" s="10">
        <f t="shared" si="773"/>
        <v>0</v>
      </c>
      <c r="L884" s="10">
        <f t="shared" si="774"/>
        <v>0</v>
      </c>
      <c r="M884" s="10">
        <f t="shared" si="755"/>
        <v>3254.9</v>
      </c>
      <c r="N884" s="10">
        <f t="shared" si="756"/>
        <v>254.9</v>
      </c>
      <c r="O884" s="10">
        <f t="shared" si="757"/>
        <v>254.9</v>
      </c>
      <c r="P884" s="10">
        <f t="shared" si="775"/>
        <v>0</v>
      </c>
      <c r="Q884" s="26">
        <v>0</v>
      </c>
      <c r="R884" s="27"/>
      <c r="S884" s="1" t="s">
        <v>386</v>
      </c>
    </row>
    <row r="885" spans="1:19" ht="31.2" x14ac:dyDescent="0.3">
      <c r="A885" s="24" t="s">
        <v>454</v>
      </c>
      <c r="B885" s="24" t="s">
        <v>131</v>
      </c>
      <c r="C885" s="24" t="s">
        <v>125</v>
      </c>
      <c r="D885" s="24" t="s">
        <v>136</v>
      </c>
      <c r="E885" s="28"/>
      <c r="F885" s="25" t="s">
        <v>137</v>
      </c>
      <c r="G885" s="10">
        <f t="shared" si="769"/>
        <v>3254.9</v>
      </c>
      <c r="H885" s="10">
        <f t="shared" si="770"/>
        <v>254.9</v>
      </c>
      <c r="I885" s="10">
        <f t="shared" si="771"/>
        <v>254.9</v>
      </c>
      <c r="J885" s="10">
        <f t="shared" si="772"/>
        <v>0</v>
      </c>
      <c r="K885" s="10">
        <f t="shared" si="773"/>
        <v>0</v>
      </c>
      <c r="L885" s="10">
        <f t="shared" si="774"/>
        <v>0</v>
      </c>
      <c r="M885" s="10">
        <f t="shared" si="755"/>
        <v>3254.9</v>
      </c>
      <c r="N885" s="10">
        <f t="shared" si="756"/>
        <v>254.9</v>
      </c>
      <c r="O885" s="10">
        <f t="shared" si="757"/>
        <v>254.9</v>
      </c>
      <c r="P885" s="10">
        <f t="shared" si="775"/>
        <v>0</v>
      </c>
      <c r="Q885" s="26"/>
      <c r="R885" s="27"/>
    </row>
    <row r="886" spans="1:19" ht="31.2" x14ac:dyDescent="0.3">
      <c r="A886" s="24" t="s">
        <v>454</v>
      </c>
      <c r="B886" s="24" t="s">
        <v>131</v>
      </c>
      <c r="C886" s="24" t="s">
        <v>125</v>
      </c>
      <c r="D886" s="24" t="s">
        <v>168</v>
      </c>
      <c r="E886" s="28"/>
      <c r="F886" s="25" t="s">
        <v>169</v>
      </c>
      <c r="G886" s="10">
        <f t="shared" si="769"/>
        <v>3254.9</v>
      </c>
      <c r="H886" s="10">
        <f t="shared" si="770"/>
        <v>254.9</v>
      </c>
      <c r="I886" s="10">
        <f t="shared" si="771"/>
        <v>254.9</v>
      </c>
      <c r="J886" s="10">
        <f t="shared" si="772"/>
        <v>0</v>
      </c>
      <c r="K886" s="10">
        <f t="shared" si="773"/>
        <v>0</v>
      </c>
      <c r="L886" s="10">
        <f t="shared" si="774"/>
        <v>0</v>
      </c>
      <c r="M886" s="10">
        <f t="shared" si="755"/>
        <v>3254.9</v>
      </c>
      <c r="N886" s="10">
        <f t="shared" si="756"/>
        <v>254.9</v>
      </c>
      <c r="O886" s="10">
        <f t="shared" si="757"/>
        <v>254.9</v>
      </c>
      <c r="P886" s="10">
        <f t="shared" si="775"/>
        <v>0</v>
      </c>
      <c r="Q886" s="26"/>
      <c r="R886" s="27"/>
    </row>
    <row r="887" spans="1:19" ht="31.2" x14ac:dyDescent="0.3">
      <c r="A887" s="24" t="s">
        <v>454</v>
      </c>
      <c r="B887" s="24" t="s">
        <v>131</v>
      </c>
      <c r="C887" s="24" t="s">
        <v>125</v>
      </c>
      <c r="D887" s="24" t="s">
        <v>168</v>
      </c>
      <c r="E887" s="24" t="s">
        <v>32</v>
      </c>
      <c r="F887" s="25" t="s">
        <v>33</v>
      </c>
      <c r="G887" s="10">
        <v>3254.9</v>
      </c>
      <c r="H887" s="10">
        <v>254.9</v>
      </c>
      <c r="I887" s="10">
        <v>254.9</v>
      </c>
      <c r="J887" s="10"/>
      <c r="K887" s="10"/>
      <c r="L887" s="10"/>
      <c r="M887" s="10">
        <f t="shared" si="755"/>
        <v>3254.9</v>
      </c>
      <c r="N887" s="10">
        <f t="shared" si="756"/>
        <v>254.9</v>
      </c>
      <c r="O887" s="10">
        <f t="shared" si="757"/>
        <v>254.9</v>
      </c>
      <c r="P887" s="10"/>
      <c r="Q887" s="26"/>
      <c r="R887" s="27"/>
    </row>
    <row r="888" spans="1:19" s="12" customFormat="1" x14ac:dyDescent="0.3">
      <c r="A888" s="13" t="s">
        <v>454</v>
      </c>
      <c r="B888" s="13" t="s">
        <v>69</v>
      </c>
      <c r="C888" s="13"/>
      <c r="D888" s="13"/>
      <c r="E888" s="29"/>
      <c r="F888" s="14" t="s">
        <v>172</v>
      </c>
      <c r="G888" s="15">
        <f t="shared" si="769"/>
        <v>254.4</v>
      </c>
      <c r="H888" s="15">
        <f t="shared" si="770"/>
        <v>254.4</v>
      </c>
      <c r="I888" s="15">
        <f t="shared" si="771"/>
        <v>254.4</v>
      </c>
      <c r="J888" s="15">
        <f t="shared" si="772"/>
        <v>0</v>
      </c>
      <c r="K888" s="15">
        <f t="shared" si="773"/>
        <v>0</v>
      </c>
      <c r="L888" s="15">
        <f t="shared" si="774"/>
        <v>0</v>
      </c>
      <c r="M888" s="15">
        <f t="shared" si="755"/>
        <v>254.4</v>
      </c>
      <c r="N888" s="15">
        <f t="shared" si="756"/>
        <v>254.4</v>
      </c>
      <c r="O888" s="15">
        <f t="shared" si="757"/>
        <v>254.4</v>
      </c>
      <c r="P888" s="15">
        <f t="shared" si="775"/>
        <v>0</v>
      </c>
      <c r="Q888" s="16"/>
      <c r="R888" s="17"/>
    </row>
    <row r="889" spans="1:19" s="18" customFormat="1" ht="31.2" x14ac:dyDescent="0.3">
      <c r="A889" s="19" t="s">
        <v>454</v>
      </c>
      <c r="B889" s="19" t="s">
        <v>69</v>
      </c>
      <c r="C889" s="19" t="s">
        <v>125</v>
      </c>
      <c r="D889" s="19"/>
      <c r="E889" s="30"/>
      <c r="F889" s="20" t="s">
        <v>173</v>
      </c>
      <c r="G889" s="21">
        <f t="shared" si="769"/>
        <v>254.4</v>
      </c>
      <c r="H889" s="21">
        <f t="shared" si="770"/>
        <v>254.4</v>
      </c>
      <c r="I889" s="21">
        <f t="shared" si="771"/>
        <v>254.4</v>
      </c>
      <c r="J889" s="21">
        <f t="shared" si="772"/>
        <v>0</v>
      </c>
      <c r="K889" s="21">
        <f t="shared" si="773"/>
        <v>0</v>
      </c>
      <c r="L889" s="21">
        <f t="shared" si="774"/>
        <v>0</v>
      </c>
      <c r="M889" s="21">
        <f t="shared" si="755"/>
        <v>254.4</v>
      </c>
      <c r="N889" s="21">
        <f t="shared" si="756"/>
        <v>254.4</v>
      </c>
      <c r="O889" s="21">
        <f t="shared" si="757"/>
        <v>254.4</v>
      </c>
      <c r="P889" s="21">
        <f t="shared" si="775"/>
        <v>0</v>
      </c>
      <c r="Q889" s="22"/>
      <c r="R889" s="23"/>
    </row>
    <row r="890" spans="1:19" ht="31.2" x14ac:dyDescent="0.3">
      <c r="A890" s="24" t="s">
        <v>454</v>
      </c>
      <c r="B890" s="24" t="s">
        <v>69</v>
      </c>
      <c r="C890" s="24" t="s">
        <v>125</v>
      </c>
      <c r="D890" s="24" t="s">
        <v>133</v>
      </c>
      <c r="E890" s="28"/>
      <c r="F890" s="25" t="s">
        <v>134</v>
      </c>
      <c r="G890" s="10">
        <f t="shared" si="769"/>
        <v>254.4</v>
      </c>
      <c r="H890" s="10">
        <f t="shared" si="770"/>
        <v>254.4</v>
      </c>
      <c r="I890" s="10">
        <f t="shared" si="771"/>
        <v>254.4</v>
      </c>
      <c r="J890" s="10">
        <f t="shared" si="772"/>
        <v>0</v>
      </c>
      <c r="K890" s="10">
        <f t="shared" si="773"/>
        <v>0</v>
      </c>
      <c r="L890" s="10">
        <f t="shared" si="774"/>
        <v>0</v>
      </c>
      <c r="M890" s="10">
        <f t="shared" si="755"/>
        <v>254.4</v>
      </c>
      <c r="N890" s="10">
        <f t="shared" si="756"/>
        <v>254.4</v>
      </c>
      <c r="O890" s="10">
        <f t="shared" si="757"/>
        <v>254.4</v>
      </c>
      <c r="P890" s="10">
        <f t="shared" si="775"/>
        <v>0</v>
      </c>
      <c r="Q890" s="26"/>
      <c r="R890" s="27"/>
    </row>
    <row r="891" spans="1:19" hidden="1" x14ac:dyDescent="0.3">
      <c r="A891" s="24" t="s">
        <v>454</v>
      </c>
      <c r="B891" s="24" t="s">
        <v>69</v>
      </c>
      <c r="C891" s="24" t="s">
        <v>125</v>
      </c>
      <c r="D891" s="24" t="s">
        <v>135</v>
      </c>
      <c r="E891" s="28"/>
      <c r="F891" s="25" t="s">
        <v>27</v>
      </c>
      <c r="G891" s="10">
        <f t="shared" si="769"/>
        <v>254.4</v>
      </c>
      <c r="H891" s="10">
        <f t="shared" si="770"/>
        <v>254.4</v>
      </c>
      <c r="I891" s="10">
        <f t="shared" si="771"/>
        <v>254.4</v>
      </c>
      <c r="J891" s="10">
        <f t="shared" si="772"/>
        <v>0</v>
      </c>
      <c r="K891" s="10">
        <f t="shared" si="773"/>
        <v>0</v>
      </c>
      <c r="L891" s="10">
        <f t="shared" si="774"/>
        <v>0</v>
      </c>
      <c r="M891" s="10">
        <f t="shared" si="755"/>
        <v>254.4</v>
      </c>
      <c r="N891" s="10">
        <f t="shared" si="756"/>
        <v>254.4</v>
      </c>
      <c r="O891" s="10">
        <f t="shared" si="757"/>
        <v>254.4</v>
      </c>
      <c r="P891" s="10">
        <f t="shared" si="775"/>
        <v>0</v>
      </c>
      <c r="Q891" s="26">
        <v>0</v>
      </c>
      <c r="R891" s="27"/>
      <c r="S891" s="1" t="s">
        <v>386</v>
      </c>
    </row>
    <row r="892" spans="1:19" ht="46.8" x14ac:dyDescent="0.3">
      <c r="A892" s="24" t="s">
        <v>454</v>
      </c>
      <c r="B892" s="24" t="s">
        <v>69</v>
      </c>
      <c r="C892" s="24" t="s">
        <v>125</v>
      </c>
      <c r="D892" s="24" t="s">
        <v>158</v>
      </c>
      <c r="E892" s="28"/>
      <c r="F892" s="25" t="s">
        <v>159</v>
      </c>
      <c r="G892" s="10">
        <f t="shared" si="769"/>
        <v>254.4</v>
      </c>
      <c r="H892" s="10">
        <f t="shared" si="770"/>
        <v>254.4</v>
      </c>
      <c r="I892" s="10">
        <f t="shared" si="771"/>
        <v>254.4</v>
      </c>
      <c r="J892" s="10">
        <f t="shared" si="772"/>
        <v>0</v>
      </c>
      <c r="K892" s="10">
        <f t="shared" si="773"/>
        <v>0</v>
      </c>
      <c r="L892" s="10">
        <f t="shared" si="774"/>
        <v>0</v>
      </c>
      <c r="M892" s="10">
        <f t="shared" si="755"/>
        <v>254.4</v>
      </c>
      <c r="N892" s="10">
        <f t="shared" si="756"/>
        <v>254.4</v>
      </c>
      <c r="O892" s="10">
        <f t="shared" si="757"/>
        <v>254.4</v>
      </c>
      <c r="P892" s="10">
        <f t="shared" si="775"/>
        <v>0</v>
      </c>
      <c r="Q892" s="26"/>
      <c r="R892" s="27"/>
    </row>
    <row r="893" spans="1:19" x14ac:dyDescent="0.3">
      <c r="A893" s="24" t="s">
        <v>454</v>
      </c>
      <c r="B893" s="24" t="s">
        <v>69</v>
      </c>
      <c r="C893" s="24" t="s">
        <v>125</v>
      </c>
      <c r="D893" s="24" t="s">
        <v>174</v>
      </c>
      <c r="E893" s="28"/>
      <c r="F893" s="25" t="s">
        <v>175</v>
      </c>
      <c r="G893" s="10">
        <f t="shared" si="769"/>
        <v>254.4</v>
      </c>
      <c r="H893" s="10">
        <f t="shared" si="770"/>
        <v>254.4</v>
      </c>
      <c r="I893" s="10">
        <f t="shared" si="771"/>
        <v>254.4</v>
      </c>
      <c r="J893" s="10">
        <f t="shared" si="772"/>
        <v>0</v>
      </c>
      <c r="K893" s="10">
        <f t="shared" si="773"/>
        <v>0</v>
      </c>
      <c r="L893" s="10">
        <f t="shared" si="774"/>
        <v>0</v>
      </c>
      <c r="M893" s="10">
        <f t="shared" si="755"/>
        <v>254.4</v>
      </c>
      <c r="N893" s="10">
        <f t="shared" si="756"/>
        <v>254.4</v>
      </c>
      <c r="O893" s="10">
        <f t="shared" si="757"/>
        <v>254.4</v>
      </c>
      <c r="P893" s="10">
        <f t="shared" si="775"/>
        <v>0</v>
      </c>
      <c r="Q893" s="26"/>
      <c r="R893" s="27"/>
    </row>
    <row r="894" spans="1:19" ht="31.2" x14ac:dyDescent="0.3">
      <c r="A894" s="24" t="s">
        <v>454</v>
      </c>
      <c r="B894" s="24" t="s">
        <v>69</v>
      </c>
      <c r="C894" s="24" t="s">
        <v>125</v>
      </c>
      <c r="D894" s="24" t="s">
        <v>174</v>
      </c>
      <c r="E894" s="24" t="s">
        <v>32</v>
      </c>
      <c r="F894" s="25" t="s">
        <v>33</v>
      </c>
      <c r="G894" s="37">
        <v>254.4</v>
      </c>
      <c r="H894" s="37">
        <v>254.4</v>
      </c>
      <c r="I894" s="37">
        <v>254.4</v>
      </c>
      <c r="J894" s="37"/>
      <c r="K894" s="37"/>
      <c r="L894" s="37"/>
      <c r="M894" s="37">
        <f t="shared" si="755"/>
        <v>254.4</v>
      </c>
      <c r="N894" s="37">
        <f t="shared" si="756"/>
        <v>254.4</v>
      </c>
      <c r="O894" s="37">
        <f t="shared" si="757"/>
        <v>254.4</v>
      </c>
      <c r="P894" s="37"/>
      <c r="Q894" s="38"/>
      <c r="R894" s="39"/>
    </row>
    <row r="895" spans="1:19" s="12" customFormat="1" x14ac:dyDescent="0.3">
      <c r="A895" s="13" t="s">
        <v>454</v>
      </c>
      <c r="B895" s="13" t="s">
        <v>143</v>
      </c>
      <c r="C895" s="13"/>
      <c r="D895" s="13"/>
      <c r="E895" s="13"/>
      <c r="F895" s="14" t="s">
        <v>184</v>
      </c>
      <c r="G895" s="15">
        <f t="shared" si="769"/>
        <v>5827.8</v>
      </c>
      <c r="H895" s="15">
        <f t="shared" si="747"/>
        <v>5827.8</v>
      </c>
      <c r="I895" s="15">
        <f t="shared" si="771"/>
        <v>5827.8</v>
      </c>
      <c r="J895" s="15">
        <f t="shared" si="772"/>
        <v>0</v>
      </c>
      <c r="K895" s="15">
        <f t="shared" si="773"/>
        <v>0</v>
      </c>
      <c r="L895" s="15">
        <f t="shared" si="774"/>
        <v>0</v>
      </c>
      <c r="M895" s="15">
        <f t="shared" si="755"/>
        <v>5827.8</v>
      </c>
      <c r="N895" s="15">
        <f t="shared" si="756"/>
        <v>5827.8</v>
      </c>
      <c r="O895" s="15">
        <f t="shared" si="757"/>
        <v>5827.8</v>
      </c>
      <c r="P895" s="15">
        <f t="shared" si="775"/>
        <v>0</v>
      </c>
      <c r="Q895" s="16"/>
      <c r="R895" s="17"/>
    </row>
    <row r="896" spans="1:19" s="18" customFormat="1" x14ac:dyDescent="0.3">
      <c r="A896" s="19" t="s">
        <v>454</v>
      </c>
      <c r="B896" s="19" t="s">
        <v>143</v>
      </c>
      <c r="C896" s="19" t="s">
        <v>143</v>
      </c>
      <c r="D896" s="19"/>
      <c r="E896" s="19"/>
      <c r="F896" s="20" t="s">
        <v>209</v>
      </c>
      <c r="G896" s="21">
        <f t="shared" ref="G896:L896" si="776">G897+G902</f>
        <v>5827.8</v>
      </c>
      <c r="H896" s="21">
        <f t="shared" si="776"/>
        <v>5827.8</v>
      </c>
      <c r="I896" s="21">
        <f t="shared" si="776"/>
        <v>5827.8</v>
      </c>
      <c r="J896" s="21">
        <f t="shared" si="776"/>
        <v>0</v>
      </c>
      <c r="K896" s="21">
        <f t="shared" si="776"/>
        <v>0</v>
      </c>
      <c r="L896" s="21">
        <f t="shared" si="776"/>
        <v>0</v>
      </c>
      <c r="M896" s="21">
        <f t="shared" si="755"/>
        <v>5827.8</v>
      </c>
      <c r="N896" s="21">
        <f t="shared" si="756"/>
        <v>5827.8</v>
      </c>
      <c r="O896" s="21">
        <f t="shared" si="757"/>
        <v>5827.8</v>
      </c>
      <c r="P896" s="21">
        <f>P897+P902</f>
        <v>0</v>
      </c>
      <c r="Q896" s="22"/>
      <c r="R896" s="23"/>
    </row>
    <row r="897" spans="1:19" ht="31.2" x14ac:dyDescent="0.3">
      <c r="A897" s="24" t="s">
        <v>454</v>
      </c>
      <c r="B897" s="24" t="s">
        <v>143</v>
      </c>
      <c r="C897" s="24" t="s">
        <v>143</v>
      </c>
      <c r="D897" s="24" t="s">
        <v>57</v>
      </c>
      <c r="E897" s="28"/>
      <c r="F897" s="25" t="s">
        <v>58</v>
      </c>
      <c r="G897" s="10">
        <f t="shared" ref="G897:G919" si="777">G898</f>
        <v>5277.8</v>
      </c>
      <c r="H897" s="10">
        <f t="shared" si="747"/>
        <v>5277.8</v>
      </c>
      <c r="I897" s="10">
        <f t="shared" ref="I897:I919" si="778">I898</f>
        <v>5277.8</v>
      </c>
      <c r="J897" s="10">
        <f t="shared" ref="J897:J919" si="779">J898</f>
        <v>0</v>
      </c>
      <c r="K897" s="10">
        <f t="shared" ref="K897:K919" si="780">K898</f>
        <v>0</v>
      </c>
      <c r="L897" s="10">
        <f t="shared" ref="L897:L919" si="781">L898</f>
        <v>0</v>
      </c>
      <c r="M897" s="10">
        <f t="shared" si="755"/>
        <v>5277.8</v>
      </c>
      <c r="N897" s="10">
        <f t="shared" si="756"/>
        <v>5277.8</v>
      </c>
      <c r="O897" s="10">
        <f t="shared" si="757"/>
        <v>5277.8</v>
      </c>
      <c r="P897" s="10">
        <f t="shared" ref="P897:P919" si="782">P898</f>
        <v>0</v>
      </c>
      <c r="Q897" s="26"/>
      <c r="R897" s="27"/>
    </row>
    <row r="898" spans="1:19" hidden="1" x14ac:dyDescent="0.3">
      <c r="A898" s="24" t="s">
        <v>454</v>
      </c>
      <c r="B898" s="24" t="s">
        <v>143</v>
      </c>
      <c r="C898" s="24" t="s">
        <v>143</v>
      </c>
      <c r="D898" s="24" t="s">
        <v>186</v>
      </c>
      <c r="E898" s="28"/>
      <c r="F898" s="25" t="s">
        <v>27</v>
      </c>
      <c r="G898" s="10">
        <f t="shared" si="777"/>
        <v>5277.8</v>
      </c>
      <c r="H898" s="10">
        <f t="shared" si="747"/>
        <v>5277.8</v>
      </c>
      <c r="I898" s="10">
        <f t="shared" si="778"/>
        <v>5277.8</v>
      </c>
      <c r="J898" s="10">
        <f t="shared" si="779"/>
        <v>0</v>
      </c>
      <c r="K898" s="10">
        <f t="shared" si="780"/>
        <v>0</v>
      </c>
      <c r="L898" s="10">
        <f t="shared" si="781"/>
        <v>0</v>
      </c>
      <c r="M898" s="10">
        <f t="shared" si="755"/>
        <v>5277.8</v>
      </c>
      <c r="N898" s="10">
        <f t="shared" si="756"/>
        <v>5277.8</v>
      </c>
      <c r="O898" s="10">
        <f t="shared" si="757"/>
        <v>5277.8</v>
      </c>
      <c r="P898" s="10">
        <f t="shared" si="782"/>
        <v>0</v>
      </c>
      <c r="Q898" s="26">
        <v>0</v>
      </c>
      <c r="R898" s="27"/>
      <c r="S898" s="1" t="s">
        <v>386</v>
      </c>
    </row>
    <row r="899" spans="1:19" ht="46.8" x14ac:dyDescent="0.3">
      <c r="A899" s="24" t="s">
        <v>454</v>
      </c>
      <c r="B899" s="24" t="s">
        <v>143</v>
      </c>
      <c r="C899" s="24" t="s">
        <v>143</v>
      </c>
      <c r="D899" s="24" t="s">
        <v>226</v>
      </c>
      <c r="E899" s="28"/>
      <c r="F899" s="25" t="s">
        <v>227</v>
      </c>
      <c r="G899" s="10">
        <f t="shared" si="777"/>
        <v>5277.8</v>
      </c>
      <c r="H899" s="10">
        <f t="shared" si="747"/>
        <v>5277.8</v>
      </c>
      <c r="I899" s="10">
        <f t="shared" si="778"/>
        <v>5277.8</v>
      </c>
      <c r="J899" s="10">
        <f t="shared" si="779"/>
        <v>0</v>
      </c>
      <c r="K899" s="10">
        <f t="shared" si="780"/>
        <v>0</v>
      </c>
      <c r="L899" s="10">
        <f t="shared" si="781"/>
        <v>0</v>
      </c>
      <c r="M899" s="10">
        <f t="shared" si="755"/>
        <v>5277.8</v>
      </c>
      <c r="N899" s="10">
        <f t="shared" si="756"/>
        <v>5277.8</v>
      </c>
      <c r="O899" s="10">
        <f t="shared" si="757"/>
        <v>5277.8</v>
      </c>
      <c r="P899" s="10">
        <f t="shared" si="782"/>
        <v>0</v>
      </c>
      <c r="Q899" s="26"/>
      <c r="R899" s="27"/>
    </row>
    <row r="900" spans="1:19" ht="62.4" x14ac:dyDescent="0.3">
      <c r="A900" s="24" t="s">
        <v>454</v>
      </c>
      <c r="B900" s="24" t="s">
        <v>143</v>
      </c>
      <c r="C900" s="24" t="s">
        <v>143</v>
      </c>
      <c r="D900" s="24" t="s">
        <v>441</v>
      </c>
      <c r="E900" s="28"/>
      <c r="F900" s="25" t="s">
        <v>442</v>
      </c>
      <c r="G900" s="10">
        <f t="shared" si="777"/>
        <v>5277.8</v>
      </c>
      <c r="H900" s="10">
        <f t="shared" si="747"/>
        <v>5277.8</v>
      </c>
      <c r="I900" s="10">
        <f t="shared" si="778"/>
        <v>5277.8</v>
      </c>
      <c r="J900" s="10">
        <f t="shared" si="779"/>
        <v>0</v>
      </c>
      <c r="K900" s="10">
        <f t="shared" si="780"/>
        <v>0</v>
      </c>
      <c r="L900" s="10">
        <f t="shared" si="781"/>
        <v>0</v>
      </c>
      <c r="M900" s="10">
        <f t="shared" si="755"/>
        <v>5277.8</v>
      </c>
      <c r="N900" s="10">
        <f t="shared" si="756"/>
        <v>5277.8</v>
      </c>
      <c r="O900" s="10">
        <f t="shared" si="757"/>
        <v>5277.8</v>
      </c>
      <c r="P900" s="10">
        <f t="shared" si="782"/>
        <v>0</v>
      </c>
      <c r="Q900" s="26"/>
      <c r="R900" s="27"/>
    </row>
    <row r="901" spans="1:19" ht="31.2" x14ac:dyDescent="0.3">
      <c r="A901" s="24" t="s">
        <v>454</v>
      </c>
      <c r="B901" s="24" t="s">
        <v>143</v>
      </c>
      <c r="C901" s="24" t="s">
        <v>143</v>
      </c>
      <c r="D901" s="24" t="s">
        <v>441</v>
      </c>
      <c r="E901" s="24" t="s">
        <v>114</v>
      </c>
      <c r="F901" s="25" t="s">
        <v>115</v>
      </c>
      <c r="G901" s="10">
        <v>5277.8</v>
      </c>
      <c r="H901" s="10">
        <v>5277.8</v>
      </c>
      <c r="I901" s="10">
        <v>5277.8</v>
      </c>
      <c r="J901" s="10"/>
      <c r="K901" s="10"/>
      <c r="L901" s="10"/>
      <c r="M901" s="10">
        <f t="shared" si="755"/>
        <v>5277.8</v>
      </c>
      <c r="N901" s="10">
        <f t="shared" si="756"/>
        <v>5277.8</v>
      </c>
      <c r="O901" s="10">
        <f t="shared" si="757"/>
        <v>5277.8</v>
      </c>
      <c r="P901" s="10"/>
      <c r="Q901" s="26"/>
      <c r="R901" s="27"/>
    </row>
    <row r="902" spans="1:19" ht="46.8" x14ac:dyDescent="0.3">
      <c r="A902" s="24" t="s">
        <v>454</v>
      </c>
      <c r="B902" s="24" t="s">
        <v>143</v>
      </c>
      <c r="C902" s="24" t="s">
        <v>143</v>
      </c>
      <c r="D902" s="24" t="s">
        <v>202</v>
      </c>
      <c r="E902" s="28"/>
      <c r="F902" s="25" t="s">
        <v>203</v>
      </c>
      <c r="G902" s="10">
        <f t="shared" si="777"/>
        <v>550</v>
      </c>
      <c r="H902" s="10">
        <f t="shared" si="747"/>
        <v>550</v>
      </c>
      <c r="I902" s="10">
        <f t="shared" si="778"/>
        <v>550</v>
      </c>
      <c r="J902" s="10">
        <f t="shared" si="779"/>
        <v>0</v>
      </c>
      <c r="K902" s="10">
        <f t="shared" si="780"/>
        <v>0</v>
      </c>
      <c r="L902" s="10">
        <f t="shared" si="781"/>
        <v>0</v>
      </c>
      <c r="M902" s="10">
        <f t="shared" si="755"/>
        <v>550</v>
      </c>
      <c r="N902" s="10">
        <f t="shared" si="756"/>
        <v>550</v>
      </c>
      <c r="O902" s="10">
        <f t="shared" si="757"/>
        <v>550</v>
      </c>
      <c r="P902" s="10">
        <f t="shared" si="782"/>
        <v>0</v>
      </c>
      <c r="Q902" s="26"/>
      <c r="R902" s="27"/>
    </row>
    <row r="903" spans="1:19" hidden="1" x14ac:dyDescent="0.3">
      <c r="A903" s="24" t="s">
        <v>454</v>
      </c>
      <c r="B903" s="24" t="s">
        <v>143</v>
      </c>
      <c r="C903" s="24" t="s">
        <v>143</v>
      </c>
      <c r="D903" s="24" t="s">
        <v>204</v>
      </c>
      <c r="E903" s="28"/>
      <c r="F903" s="25" t="s">
        <v>27</v>
      </c>
      <c r="G903" s="10">
        <f t="shared" si="777"/>
        <v>550</v>
      </c>
      <c r="H903" s="10">
        <f t="shared" si="747"/>
        <v>550</v>
      </c>
      <c r="I903" s="10">
        <f t="shared" si="778"/>
        <v>550</v>
      </c>
      <c r="J903" s="10">
        <f t="shared" si="779"/>
        <v>0</v>
      </c>
      <c r="K903" s="10">
        <f t="shared" si="780"/>
        <v>0</v>
      </c>
      <c r="L903" s="10">
        <f t="shared" si="781"/>
        <v>0</v>
      </c>
      <c r="M903" s="10">
        <f t="shared" si="755"/>
        <v>550</v>
      </c>
      <c r="N903" s="10">
        <f t="shared" si="756"/>
        <v>550</v>
      </c>
      <c r="O903" s="10">
        <f t="shared" si="757"/>
        <v>550</v>
      </c>
      <c r="P903" s="10">
        <f t="shared" si="782"/>
        <v>0</v>
      </c>
      <c r="Q903" s="26">
        <v>0</v>
      </c>
      <c r="R903" s="27"/>
      <c r="S903" s="1" t="s">
        <v>386</v>
      </c>
    </row>
    <row r="904" spans="1:19" ht="31.2" x14ac:dyDescent="0.3">
      <c r="A904" s="24" t="s">
        <v>454</v>
      </c>
      <c r="B904" s="24" t="s">
        <v>143</v>
      </c>
      <c r="C904" s="24" t="s">
        <v>143</v>
      </c>
      <c r="D904" s="24" t="s">
        <v>244</v>
      </c>
      <c r="E904" s="28"/>
      <c r="F904" s="25" t="s">
        <v>245</v>
      </c>
      <c r="G904" s="10">
        <f t="shared" si="777"/>
        <v>550</v>
      </c>
      <c r="H904" s="10">
        <f t="shared" si="747"/>
        <v>550</v>
      </c>
      <c r="I904" s="10">
        <f t="shared" si="778"/>
        <v>550</v>
      </c>
      <c r="J904" s="10">
        <f t="shared" si="779"/>
        <v>0</v>
      </c>
      <c r="K904" s="10">
        <f t="shared" si="780"/>
        <v>0</v>
      </c>
      <c r="L904" s="10">
        <f t="shared" si="781"/>
        <v>0</v>
      </c>
      <c r="M904" s="10">
        <f t="shared" si="755"/>
        <v>550</v>
      </c>
      <c r="N904" s="10">
        <f t="shared" si="756"/>
        <v>550</v>
      </c>
      <c r="O904" s="10">
        <f t="shared" si="757"/>
        <v>550</v>
      </c>
      <c r="P904" s="10">
        <f t="shared" si="782"/>
        <v>0</v>
      </c>
      <c r="Q904" s="26"/>
      <c r="R904" s="27"/>
    </row>
    <row r="905" spans="1:19" ht="46.8" x14ac:dyDescent="0.3">
      <c r="A905" s="24" t="s">
        <v>454</v>
      </c>
      <c r="B905" s="24" t="s">
        <v>143</v>
      </c>
      <c r="C905" s="24" t="s">
        <v>143</v>
      </c>
      <c r="D905" s="24" t="s">
        <v>443</v>
      </c>
      <c r="E905" s="28"/>
      <c r="F905" s="25" t="s">
        <v>444</v>
      </c>
      <c r="G905" s="10">
        <f t="shared" si="777"/>
        <v>550</v>
      </c>
      <c r="H905" s="10">
        <f t="shared" si="747"/>
        <v>550</v>
      </c>
      <c r="I905" s="10">
        <f t="shared" si="778"/>
        <v>550</v>
      </c>
      <c r="J905" s="10">
        <f t="shared" si="779"/>
        <v>0</v>
      </c>
      <c r="K905" s="10">
        <f t="shared" si="780"/>
        <v>0</v>
      </c>
      <c r="L905" s="10">
        <f t="shared" si="781"/>
        <v>0</v>
      </c>
      <c r="M905" s="10">
        <f t="shared" si="755"/>
        <v>550</v>
      </c>
      <c r="N905" s="10">
        <f t="shared" si="756"/>
        <v>550</v>
      </c>
      <c r="O905" s="10">
        <f t="shared" si="757"/>
        <v>550</v>
      </c>
      <c r="P905" s="10">
        <f t="shared" si="782"/>
        <v>0</v>
      </c>
      <c r="Q905" s="26"/>
      <c r="R905" s="27"/>
    </row>
    <row r="906" spans="1:19" ht="31.2" x14ac:dyDescent="0.3">
      <c r="A906" s="24" t="s">
        <v>454</v>
      </c>
      <c r="B906" s="24" t="s">
        <v>143</v>
      </c>
      <c r="C906" s="24" t="s">
        <v>143</v>
      </c>
      <c r="D906" s="24" t="s">
        <v>443</v>
      </c>
      <c r="E906" s="24" t="s">
        <v>32</v>
      </c>
      <c r="F906" s="25" t="s">
        <v>33</v>
      </c>
      <c r="G906" s="10">
        <v>550</v>
      </c>
      <c r="H906" s="10">
        <v>550</v>
      </c>
      <c r="I906" s="10">
        <v>550</v>
      </c>
      <c r="J906" s="10"/>
      <c r="K906" s="10"/>
      <c r="L906" s="10"/>
      <c r="M906" s="10">
        <f t="shared" si="755"/>
        <v>550</v>
      </c>
      <c r="N906" s="10">
        <f t="shared" si="756"/>
        <v>550</v>
      </c>
      <c r="O906" s="10">
        <f t="shared" si="757"/>
        <v>550</v>
      </c>
      <c r="P906" s="10"/>
      <c r="Q906" s="26"/>
      <c r="R906" s="27"/>
    </row>
    <row r="907" spans="1:19" s="12" customFormat="1" x14ac:dyDescent="0.3">
      <c r="A907" s="13" t="s">
        <v>454</v>
      </c>
      <c r="B907" s="13" t="s">
        <v>54</v>
      </c>
      <c r="C907" s="13"/>
      <c r="D907" s="13"/>
      <c r="E907" s="13"/>
      <c r="F907" s="14" t="s">
        <v>55</v>
      </c>
      <c r="G907" s="15">
        <f t="shared" si="777"/>
        <v>2952.6</v>
      </c>
      <c r="H907" s="15">
        <f t="shared" si="747"/>
        <v>3552.6</v>
      </c>
      <c r="I907" s="15">
        <f t="shared" si="778"/>
        <v>3552.6</v>
      </c>
      <c r="J907" s="15">
        <f t="shared" si="779"/>
        <v>0</v>
      </c>
      <c r="K907" s="15">
        <f t="shared" si="780"/>
        <v>0</v>
      </c>
      <c r="L907" s="15">
        <f t="shared" si="781"/>
        <v>0</v>
      </c>
      <c r="M907" s="15">
        <f t="shared" si="755"/>
        <v>2952.6</v>
      </c>
      <c r="N907" s="15">
        <f t="shared" si="756"/>
        <v>3552.6</v>
      </c>
      <c r="O907" s="15">
        <f t="shared" si="757"/>
        <v>3552.6</v>
      </c>
      <c r="P907" s="15">
        <f t="shared" si="782"/>
        <v>0</v>
      </c>
      <c r="Q907" s="16"/>
      <c r="R907" s="17"/>
    </row>
    <row r="908" spans="1:19" s="18" customFormat="1" x14ac:dyDescent="0.3">
      <c r="A908" s="19" t="s">
        <v>454</v>
      </c>
      <c r="B908" s="19" t="s">
        <v>54</v>
      </c>
      <c r="C908" s="19" t="s">
        <v>20</v>
      </c>
      <c r="D908" s="19"/>
      <c r="E908" s="19"/>
      <c r="F908" s="20" t="s">
        <v>56</v>
      </c>
      <c r="G908" s="21">
        <f t="shared" si="777"/>
        <v>2952.6</v>
      </c>
      <c r="H908" s="21">
        <f t="shared" si="747"/>
        <v>3552.6</v>
      </c>
      <c r="I908" s="21">
        <f t="shared" si="778"/>
        <v>3552.6</v>
      </c>
      <c r="J908" s="21">
        <f t="shared" si="779"/>
        <v>0</v>
      </c>
      <c r="K908" s="21">
        <f t="shared" si="780"/>
        <v>0</v>
      </c>
      <c r="L908" s="21">
        <f t="shared" si="781"/>
        <v>0</v>
      </c>
      <c r="M908" s="21">
        <f t="shared" si="755"/>
        <v>2952.6</v>
      </c>
      <c r="N908" s="21">
        <f t="shared" si="756"/>
        <v>3552.6</v>
      </c>
      <c r="O908" s="21">
        <f t="shared" si="757"/>
        <v>3552.6</v>
      </c>
      <c r="P908" s="21">
        <f t="shared" si="782"/>
        <v>0</v>
      </c>
      <c r="Q908" s="22"/>
      <c r="R908" s="23"/>
    </row>
    <row r="909" spans="1:19" ht="31.2" x14ac:dyDescent="0.3">
      <c r="A909" s="24" t="s">
        <v>454</v>
      </c>
      <c r="B909" s="24" t="s">
        <v>54</v>
      </c>
      <c r="C909" s="24" t="s">
        <v>20</v>
      </c>
      <c r="D909" s="24" t="s">
        <v>57</v>
      </c>
      <c r="E909" s="28"/>
      <c r="F909" s="25" t="s">
        <v>58</v>
      </c>
      <c r="G909" s="10">
        <f t="shared" si="777"/>
        <v>2952.6</v>
      </c>
      <c r="H909" s="10">
        <f t="shared" si="747"/>
        <v>3552.6</v>
      </c>
      <c r="I909" s="10">
        <f t="shared" si="778"/>
        <v>3552.6</v>
      </c>
      <c r="J909" s="10">
        <f t="shared" si="779"/>
        <v>0</v>
      </c>
      <c r="K909" s="10">
        <f t="shared" si="780"/>
        <v>0</v>
      </c>
      <c r="L909" s="10">
        <f t="shared" si="781"/>
        <v>0</v>
      </c>
      <c r="M909" s="10">
        <f t="shared" si="755"/>
        <v>2952.6</v>
      </c>
      <c r="N909" s="10">
        <f t="shared" si="756"/>
        <v>3552.6</v>
      </c>
      <c r="O909" s="10">
        <f t="shared" si="757"/>
        <v>3552.6</v>
      </c>
      <c r="P909" s="10">
        <f t="shared" si="782"/>
        <v>0</v>
      </c>
      <c r="Q909" s="26"/>
      <c r="R909" s="27"/>
    </row>
    <row r="910" spans="1:19" hidden="1" x14ac:dyDescent="0.3">
      <c r="A910" s="24" t="s">
        <v>454</v>
      </c>
      <c r="B910" s="24" t="s">
        <v>54</v>
      </c>
      <c r="C910" s="24" t="s">
        <v>20</v>
      </c>
      <c r="D910" s="24" t="s">
        <v>186</v>
      </c>
      <c r="E910" s="28"/>
      <c r="F910" s="25" t="s">
        <v>27</v>
      </c>
      <c r="G910" s="10">
        <f t="shared" si="777"/>
        <v>2952.6</v>
      </c>
      <c r="H910" s="10">
        <f t="shared" si="747"/>
        <v>3552.6</v>
      </c>
      <c r="I910" s="10">
        <f t="shared" si="778"/>
        <v>3552.6</v>
      </c>
      <c r="J910" s="10">
        <f t="shared" si="779"/>
        <v>0</v>
      </c>
      <c r="K910" s="10">
        <f t="shared" si="780"/>
        <v>0</v>
      </c>
      <c r="L910" s="10">
        <f t="shared" si="781"/>
        <v>0</v>
      </c>
      <c r="M910" s="10">
        <f t="shared" si="755"/>
        <v>2952.6</v>
      </c>
      <c r="N910" s="10">
        <f t="shared" si="756"/>
        <v>3552.6</v>
      </c>
      <c r="O910" s="10">
        <f t="shared" si="757"/>
        <v>3552.6</v>
      </c>
      <c r="P910" s="10">
        <f t="shared" si="782"/>
        <v>0</v>
      </c>
      <c r="Q910" s="26">
        <v>0</v>
      </c>
      <c r="R910" s="27"/>
      <c r="S910" s="1" t="s">
        <v>386</v>
      </c>
    </row>
    <row r="911" spans="1:19" ht="31.2" x14ac:dyDescent="0.3">
      <c r="A911" s="24" t="s">
        <v>454</v>
      </c>
      <c r="B911" s="24" t="s">
        <v>54</v>
      </c>
      <c r="C911" s="24" t="s">
        <v>20</v>
      </c>
      <c r="D911" s="24" t="s">
        <v>248</v>
      </c>
      <c r="E911" s="28"/>
      <c r="F911" s="25" t="s">
        <v>249</v>
      </c>
      <c r="G911" s="10">
        <f t="shared" si="777"/>
        <v>2952.6</v>
      </c>
      <c r="H911" s="10">
        <f t="shared" si="747"/>
        <v>3552.6</v>
      </c>
      <c r="I911" s="10">
        <f t="shared" si="778"/>
        <v>3552.6</v>
      </c>
      <c r="J911" s="10">
        <f t="shared" si="779"/>
        <v>0</v>
      </c>
      <c r="K911" s="10">
        <f t="shared" si="780"/>
        <v>0</v>
      </c>
      <c r="L911" s="10">
        <f t="shared" si="781"/>
        <v>0</v>
      </c>
      <c r="M911" s="10">
        <f t="shared" si="755"/>
        <v>2952.6</v>
      </c>
      <c r="N911" s="10">
        <f t="shared" si="756"/>
        <v>3552.6</v>
      </c>
      <c r="O911" s="10">
        <f t="shared" si="757"/>
        <v>3552.6</v>
      </c>
      <c r="P911" s="10">
        <f t="shared" si="782"/>
        <v>0</v>
      </c>
      <c r="Q911" s="26"/>
      <c r="R911" s="27"/>
    </row>
    <row r="912" spans="1:19" ht="46.8" x14ac:dyDescent="0.3">
      <c r="A912" s="24" t="s">
        <v>454</v>
      </c>
      <c r="B912" s="24" t="s">
        <v>54</v>
      </c>
      <c r="C912" s="24" t="s">
        <v>20</v>
      </c>
      <c r="D912" s="24" t="s">
        <v>251</v>
      </c>
      <c r="E912" s="28"/>
      <c r="F912" s="25" t="s">
        <v>252</v>
      </c>
      <c r="G912" s="10">
        <f t="shared" si="777"/>
        <v>2952.6</v>
      </c>
      <c r="H912" s="10">
        <f t="shared" si="747"/>
        <v>3552.6</v>
      </c>
      <c r="I912" s="10">
        <f t="shared" si="778"/>
        <v>3552.6</v>
      </c>
      <c r="J912" s="10">
        <f t="shared" si="779"/>
        <v>0</v>
      </c>
      <c r="K912" s="10">
        <f t="shared" si="780"/>
        <v>0</v>
      </c>
      <c r="L912" s="10">
        <f t="shared" si="781"/>
        <v>0</v>
      </c>
      <c r="M912" s="10">
        <f t="shared" si="755"/>
        <v>2952.6</v>
      </c>
      <c r="N912" s="10">
        <f t="shared" si="756"/>
        <v>3552.6</v>
      </c>
      <c r="O912" s="10">
        <f t="shared" si="757"/>
        <v>3552.6</v>
      </c>
      <c r="P912" s="10">
        <f t="shared" si="782"/>
        <v>0</v>
      </c>
      <c r="Q912" s="26"/>
      <c r="R912" s="27"/>
    </row>
    <row r="913" spans="1:19" ht="31.2" x14ac:dyDescent="0.3">
      <c r="A913" s="24" t="s">
        <v>454</v>
      </c>
      <c r="B913" s="24" t="s">
        <v>54</v>
      </c>
      <c r="C913" s="24" t="s">
        <v>20</v>
      </c>
      <c r="D913" s="24" t="s">
        <v>251</v>
      </c>
      <c r="E913" s="24" t="s">
        <v>32</v>
      </c>
      <c r="F913" s="25" t="s">
        <v>33</v>
      </c>
      <c r="G913" s="10">
        <v>2952.6</v>
      </c>
      <c r="H913" s="10">
        <v>3552.6</v>
      </c>
      <c r="I913" s="10">
        <v>3552.6</v>
      </c>
      <c r="J913" s="10"/>
      <c r="K913" s="10"/>
      <c r="L913" s="10"/>
      <c r="M913" s="10">
        <f t="shared" si="755"/>
        <v>2952.6</v>
      </c>
      <c r="N913" s="10">
        <f t="shared" si="756"/>
        <v>3552.6</v>
      </c>
      <c r="O913" s="10">
        <f t="shared" si="757"/>
        <v>3552.6</v>
      </c>
      <c r="P913" s="10"/>
      <c r="Q913" s="26"/>
      <c r="R913" s="27"/>
    </row>
    <row r="914" spans="1:19" s="12" customFormat="1" x14ac:dyDescent="0.3">
      <c r="A914" s="13" t="s">
        <v>454</v>
      </c>
      <c r="B914" s="13" t="s">
        <v>76</v>
      </c>
      <c r="C914" s="13"/>
      <c r="D914" s="13"/>
      <c r="E914" s="29"/>
      <c r="F914" s="14" t="s">
        <v>374</v>
      </c>
      <c r="G914" s="15">
        <f t="shared" si="777"/>
        <v>2396.5</v>
      </c>
      <c r="H914" s="15">
        <f t="shared" si="747"/>
        <v>2396.5</v>
      </c>
      <c r="I914" s="15">
        <f t="shared" si="778"/>
        <v>2396.5</v>
      </c>
      <c r="J914" s="15">
        <f t="shared" si="779"/>
        <v>0</v>
      </c>
      <c r="K914" s="15">
        <f t="shared" si="780"/>
        <v>0</v>
      </c>
      <c r="L914" s="15">
        <f t="shared" si="781"/>
        <v>0</v>
      </c>
      <c r="M914" s="15">
        <f t="shared" si="755"/>
        <v>2396.5</v>
      </c>
      <c r="N914" s="15">
        <f t="shared" si="756"/>
        <v>2396.5</v>
      </c>
      <c r="O914" s="15">
        <f t="shared" si="757"/>
        <v>2396.5</v>
      </c>
      <c r="P914" s="15">
        <f t="shared" si="782"/>
        <v>0</v>
      </c>
      <c r="Q914" s="16"/>
      <c r="R914" s="17"/>
    </row>
    <row r="915" spans="1:19" s="18" customFormat="1" x14ac:dyDescent="0.3">
      <c r="A915" s="19" t="s">
        <v>454</v>
      </c>
      <c r="B915" s="19" t="s">
        <v>76</v>
      </c>
      <c r="C915" s="19" t="s">
        <v>20</v>
      </c>
      <c r="D915" s="19"/>
      <c r="E915" s="30"/>
      <c r="F915" s="20" t="s">
        <v>445</v>
      </c>
      <c r="G915" s="21">
        <f t="shared" si="777"/>
        <v>2396.5</v>
      </c>
      <c r="H915" s="21">
        <f t="shared" si="747"/>
        <v>2396.5</v>
      </c>
      <c r="I915" s="21">
        <f t="shared" si="778"/>
        <v>2396.5</v>
      </c>
      <c r="J915" s="21">
        <f t="shared" si="779"/>
        <v>0</v>
      </c>
      <c r="K915" s="21">
        <f t="shared" si="780"/>
        <v>0</v>
      </c>
      <c r="L915" s="21">
        <f t="shared" si="781"/>
        <v>0</v>
      </c>
      <c r="M915" s="21">
        <f t="shared" si="755"/>
        <v>2396.5</v>
      </c>
      <c r="N915" s="21">
        <f t="shared" si="756"/>
        <v>2396.5</v>
      </c>
      <c r="O915" s="21">
        <f t="shared" si="757"/>
        <v>2396.5</v>
      </c>
      <c r="P915" s="21">
        <f t="shared" si="782"/>
        <v>0</v>
      </c>
      <c r="Q915" s="22"/>
      <c r="R915" s="23"/>
    </row>
    <row r="916" spans="1:19" ht="31.2" x14ac:dyDescent="0.3">
      <c r="A916" s="24" t="s">
        <v>454</v>
      </c>
      <c r="B916" s="24" t="s">
        <v>76</v>
      </c>
      <c r="C916" s="24" t="s">
        <v>20</v>
      </c>
      <c r="D916" s="24" t="s">
        <v>376</v>
      </c>
      <c r="E916" s="28"/>
      <c r="F916" s="25" t="s">
        <v>377</v>
      </c>
      <c r="G916" s="10">
        <f t="shared" si="777"/>
        <v>2396.5</v>
      </c>
      <c r="H916" s="10">
        <f t="shared" si="747"/>
        <v>2396.5</v>
      </c>
      <c r="I916" s="10">
        <f t="shared" si="778"/>
        <v>2396.5</v>
      </c>
      <c r="J916" s="10">
        <f t="shared" si="779"/>
        <v>0</v>
      </c>
      <c r="K916" s="10">
        <f t="shared" si="780"/>
        <v>0</v>
      </c>
      <c r="L916" s="10">
        <f t="shared" si="781"/>
        <v>0</v>
      </c>
      <c r="M916" s="10">
        <f t="shared" si="755"/>
        <v>2396.5</v>
      </c>
      <c r="N916" s="10">
        <f t="shared" si="756"/>
        <v>2396.5</v>
      </c>
      <c r="O916" s="10">
        <f t="shared" si="757"/>
        <v>2396.5</v>
      </c>
      <c r="P916" s="10">
        <f t="shared" si="782"/>
        <v>0</v>
      </c>
      <c r="Q916" s="26"/>
      <c r="R916" s="27"/>
    </row>
    <row r="917" spans="1:19" hidden="1" x14ac:dyDescent="0.3">
      <c r="A917" s="24" t="s">
        <v>454</v>
      </c>
      <c r="B917" s="24" t="s">
        <v>76</v>
      </c>
      <c r="C917" s="24" t="s">
        <v>20</v>
      </c>
      <c r="D917" s="24" t="s">
        <v>378</v>
      </c>
      <c r="E917" s="28"/>
      <c r="F917" s="25" t="s">
        <v>27</v>
      </c>
      <c r="G917" s="10">
        <f t="shared" si="777"/>
        <v>2396.5</v>
      </c>
      <c r="H917" s="10">
        <f t="shared" si="747"/>
        <v>2396.5</v>
      </c>
      <c r="I917" s="10">
        <f t="shared" si="778"/>
        <v>2396.5</v>
      </c>
      <c r="J917" s="10">
        <f t="shared" si="779"/>
        <v>0</v>
      </c>
      <c r="K917" s="10">
        <f t="shared" si="780"/>
        <v>0</v>
      </c>
      <c r="L917" s="10">
        <f t="shared" si="781"/>
        <v>0</v>
      </c>
      <c r="M917" s="10">
        <f t="shared" si="755"/>
        <v>2396.5</v>
      </c>
      <c r="N917" s="10">
        <f t="shared" si="756"/>
        <v>2396.5</v>
      </c>
      <c r="O917" s="10">
        <f t="shared" si="757"/>
        <v>2396.5</v>
      </c>
      <c r="P917" s="10">
        <f t="shared" si="782"/>
        <v>0</v>
      </c>
      <c r="Q917" s="26">
        <v>0</v>
      </c>
      <c r="R917" s="27"/>
      <c r="S917" s="1" t="s">
        <v>386</v>
      </c>
    </row>
    <row r="918" spans="1:19" ht="46.8" x14ac:dyDescent="0.3">
      <c r="A918" s="24" t="s">
        <v>454</v>
      </c>
      <c r="B918" s="24" t="s">
        <v>76</v>
      </c>
      <c r="C918" s="24" t="s">
        <v>20</v>
      </c>
      <c r="D918" s="24" t="s">
        <v>446</v>
      </c>
      <c r="E918" s="28"/>
      <c r="F918" s="25" t="s">
        <v>447</v>
      </c>
      <c r="G918" s="10">
        <f t="shared" si="777"/>
        <v>2396.5</v>
      </c>
      <c r="H918" s="10">
        <f t="shared" si="747"/>
        <v>2396.5</v>
      </c>
      <c r="I918" s="10">
        <f t="shared" si="778"/>
        <v>2396.5</v>
      </c>
      <c r="J918" s="10">
        <f t="shared" si="779"/>
        <v>0</v>
      </c>
      <c r="K918" s="10">
        <f t="shared" si="780"/>
        <v>0</v>
      </c>
      <c r="L918" s="10">
        <f t="shared" si="781"/>
        <v>0</v>
      </c>
      <c r="M918" s="10">
        <f t="shared" si="755"/>
        <v>2396.5</v>
      </c>
      <c r="N918" s="10">
        <f t="shared" si="756"/>
        <v>2396.5</v>
      </c>
      <c r="O918" s="10">
        <f t="shared" si="757"/>
        <v>2396.5</v>
      </c>
      <c r="P918" s="10">
        <f t="shared" si="782"/>
        <v>0</v>
      </c>
      <c r="Q918" s="26"/>
      <c r="R918" s="27"/>
    </row>
    <row r="919" spans="1:19" ht="46.8" x14ac:dyDescent="0.3">
      <c r="A919" s="24" t="s">
        <v>454</v>
      </c>
      <c r="B919" s="24" t="s">
        <v>76</v>
      </c>
      <c r="C919" s="24" t="s">
        <v>20</v>
      </c>
      <c r="D919" s="24" t="s">
        <v>448</v>
      </c>
      <c r="E919" s="28"/>
      <c r="F919" s="25" t="s">
        <v>449</v>
      </c>
      <c r="G919" s="10">
        <f t="shared" si="777"/>
        <v>2396.5</v>
      </c>
      <c r="H919" s="10">
        <f t="shared" si="747"/>
        <v>2396.5</v>
      </c>
      <c r="I919" s="10">
        <f t="shared" si="778"/>
        <v>2396.5</v>
      </c>
      <c r="J919" s="10">
        <f t="shared" si="779"/>
        <v>0</v>
      </c>
      <c r="K919" s="10">
        <f t="shared" si="780"/>
        <v>0</v>
      </c>
      <c r="L919" s="10">
        <f t="shared" si="781"/>
        <v>0</v>
      </c>
      <c r="M919" s="10">
        <f t="shared" si="755"/>
        <v>2396.5</v>
      </c>
      <c r="N919" s="10">
        <f t="shared" si="756"/>
        <v>2396.5</v>
      </c>
      <c r="O919" s="10">
        <f t="shared" si="757"/>
        <v>2396.5</v>
      </c>
      <c r="P919" s="10">
        <f t="shared" si="782"/>
        <v>0</v>
      </c>
      <c r="Q919" s="26"/>
      <c r="R919" s="27"/>
    </row>
    <row r="920" spans="1:19" ht="31.2" x14ac:dyDescent="0.3">
      <c r="A920" s="24" t="s">
        <v>454</v>
      </c>
      <c r="B920" s="24" t="s">
        <v>76</v>
      </c>
      <c r="C920" s="24" t="s">
        <v>20</v>
      </c>
      <c r="D920" s="24" t="s">
        <v>448</v>
      </c>
      <c r="E920" s="24" t="s">
        <v>32</v>
      </c>
      <c r="F920" s="25" t="s">
        <v>33</v>
      </c>
      <c r="G920" s="10">
        <v>2396.5</v>
      </c>
      <c r="H920" s="10">
        <v>2396.5</v>
      </c>
      <c r="I920" s="10">
        <v>2396.5</v>
      </c>
      <c r="J920" s="10"/>
      <c r="K920" s="10"/>
      <c r="L920" s="10"/>
      <c r="M920" s="10">
        <f t="shared" si="755"/>
        <v>2396.5</v>
      </c>
      <c r="N920" s="10">
        <f t="shared" si="756"/>
        <v>2396.5</v>
      </c>
      <c r="O920" s="10">
        <f t="shared" si="757"/>
        <v>2396.5</v>
      </c>
      <c r="P920" s="10"/>
      <c r="Q920" s="26"/>
      <c r="R920" s="27"/>
    </row>
    <row r="921" spans="1:19" s="12" customFormat="1" ht="31.2" x14ac:dyDescent="0.3">
      <c r="A921" s="13" t="s">
        <v>458</v>
      </c>
      <c r="B921" s="13"/>
      <c r="C921" s="13"/>
      <c r="D921" s="13"/>
      <c r="E921" s="13"/>
      <c r="F921" s="14" t="s">
        <v>459</v>
      </c>
      <c r="G921" s="15">
        <f t="shared" ref="G921:L921" si="783">G922+G1014+G1026+G984+G948+G966+G1033+G1007</f>
        <v>152216.99999999997</v>
      </c>
      <c r="H921" s="15">
        <f t="shared" si="783"/>
        <v>139875.19999999998</v>
      </c>
      <c r="I921" s="15">
        <f t="shared" si="783"/>
        <v>134518.5</v>
      </c>
      <c r="J921" s="15">
        <f t="shared" si="783"/>
        <v>15930.7</v>
      </c>
      <c r="K921" s="15">
        <f t="shared" si="783"/>
        <v>15952.6</v>
      </c>
      <c r="L921" s="15">
        <f t="shared" si="783"/>
        <v>15952.6</v>
      </c>
      <c r="M921" s="15">
        <f t="shared" si="755"/>
        <v>168147.69999999998</v>
      </c>
      <c r="N921" s="15">
        <f t="shared" si="756"/>
        <v>155827.79999999999</v>
      </c>
      <c r="O921" s="15">
        <f t="shared" si="757"/>
        <v>150471.1</v>
      </c>
      <c r="P921" s="15">
        <f>P922+P1014+P1026+P984+P948+P966+P1033+P1007</f>
        <v>0</v>
      </c>
      <c r="Q921" s="16"/>
      <c r="R921" s="17"/>
    </row>
    <row r="922" spans="1:19" s="12" customFormat="1" x14ac:dyDescent="0.3">
      <c r="A922" s="13" t="s">
        <v>458</v>
      </c>
      <c r="B922" s="13" t="s">
        <v>20</v>
      </c>
      <c r="C922" s="13"/>
      <c r="D922" s="13"/>
      <c r="E922" s="13"/>
      <c r="F922" s="14" t="s">
        <v>21</v>
      </c>
      <c r="G922" s="15">
        <f t="shared" ref="G922:L922" si="784">G935+G923</f>
        <v>86609</v>
      </c>
      <c r="H922" s="15">
        <f t="shared" si="784"/>
        <v>88817.799999999988</v>
      </c>
      <c r="I922" s="15">
        <f t="shared" si="784"/>
        <v>89212.5</v>
      </c>
      <c r="J922" s="15">
        <f t="shared" si="784"/>
        <v>709.5</v>
      </c>
      <c r="K922" s="15">
        <f t="shared" si="784"/>
        <v>731.4</v>
      </c>
      <c r="L922" s="15">
        <f t="shared" si="784"/>
        <v>731.4</v>
      </c>
      <c r="M922" s="15">
        <f t="shared" si="755"/>
        <v>87318.5</v>
      </c>
      <c r="N922" s="15">
        <f t="shared" si="756"/>
        <v>89549.199999999983</v>
      </c>
      <c r="O922" s="15">
        <f t="shared" si="757"/>
        <v>89943.9</v>
      </c>
      <c r="P922" s="15">
        <f>P935+P923</f>
        <v>0</v>
      </c>
      <c r="Q922" s="16"/>
      <c r="R922" s="17"/>
    </row>
    <row r="923" spans="1:19" s="18" customFormat="1" ht="62.4" x14ac:dyDescent="0.3">
      <c r="A923" s="19" t="s">
        <v>458</v>
      </c>
      <c r="B923" s="19" t="s">
        <v>20</v>
      </c>
      <c r="C923" s="19" t="s">
        <v>101</v>
      </c>
      <c r="D923" s="19"/>
      <c r="E923" s="19"/>
      <c r="F923" s="20" t="s">
        <v>385</v>
      </c>
      <c r="G923" s="21">
        <f t="shared" ref="G923:L923" si="785">G924+G930</f>
        <v>72350.600000000006</v>
      </c>
      <c r="H923" s="21">
        <f t="shared" si="785"/>
        <v>74440.899999999994</v>
      </c>
      <c r="I923" s="21">
        <f t="shared" si="785"/>
        <v>74440.899999999994</v>
      </c>
      <c r="J923" s="21">
        <f t="shared" si="785"/>
        <v>709.5</v>
      </c>
      <c r="K923" s="21">
        <f t="shared" si="785"/>
        <v>731.4</v>
      </c>
      <c r="L923" s="21">
        <f t="shared" si="785"/>
        <v>731.4</v>
      </c>
      <c r="M923" s="21">
        <f t="shared" si="755"/>
        <v>73060.100000000006</v>
      </c>
      <c r="N923" s="21">
        <f t="shared" si="756"/>
        <v>75172.299999999988</v>
      </c>
      <c r="O923" s="21">
        <f t="shared" si="757"/>
        <v>75172.299999999988</v>
      </c>
      <c r="P923" s="21">
        <f>P924+P930</f>
        <v>0</v>
      </c>
      <c r="Q923" s="22"/>
      <c r="R923" s="23"/>
    </row>
    <row r="924" spans="1:19" ht="46.8" x14ac:dyDescent="0.3">
      <c r="A924" s="24" t="s">
        <v>458</v>
      </c>
      <c r="B924" s="24" t="s">
        <v>20</v>
      </c>
      <c r="C924" s="24" t="s">
        <v>101</v>
      </c>
      <c r="D924" s="24" t="s">
        <v>202</v>
      </c>
      <c r="E924" s="28"/>
      <c r="F924" s="25" t="s">
        <v>203</v>
      </c>
      <c r="G924" s="10">
        <f t="shared" ref="G924:G926" si="786">G925</f>
        <v>11819.1</v>
      </c>
      <c r="H924" s="10">
        <f t="shared" ref="H924:H926" si="787">H925</f>
        <v>12169.000000000002</v>
      </c>
      <c r="I924" s="10">
        <f t="shared" ref="I924:I926" si="788">I925</f>
        <v>12169.000000000002</v>
      </c>
      <c r="J924" s="10">
        <f t="shared" ref="J924:J926" si="789">J925</f>
        <v>0</v>
      </c>
      <c r="K924" s="10">
        <f t="shared" ref="K924:K926" si="790">K925</f>
        <v>0</v>
      </c>
      <c r="L924" s="10">
        <f t="shared" ref="L924:L926" si="791">L925</f>
        <v>0</v>
      </c>
      <c r="M924" s="10">
        <f t="shared" si="755"/>
        <v>11819.1</v>
      </c>
      <c r="N924" s="10">
        <f t="shared" si="756"/>
        <v>12169.000000000002</v>
      </c>
      <c r="O924" s="10">
        <f t="shared" si="757"/>
        <v>12169.000000000002</v>
      </c>
      <c r="P924" s="10">
        <f t="shared" ref="P924:P926" si="792">P925</f>
        <v>0</v>
      </c>
      <c r="Q924" s="26"/>
      <c r="R924" s="27"/>
    </row>
    <row r="925" spans="1:19" hidden="1" x14ac:dyDescent="0.3">
      <c r="A925" s="24" t="s">
        <v>458</v>
      </c>
      <c r="B925" s="24" t="s">
        <v>20</v>
      </c>
      <c r="C925" s="24" t="s">
        <v>101</v>
      </c>
      <c r="D925" s="24" t="s">
        <v>204</v>
      </c>
      <c r="E925" s="28"/>
      <c r="F925" s="25" t="s">
        <v>27</v>
      </c>
      <c r="G925" s="10">
        <f t="shared" si="786"/>
        <v>11819.1</v>
      </c>
      <c r="H925" s="10">
        <f t="shared" si="787"/>
        <v>12169.000000000002</v>
      </c>
      <c r="I925" s="10">
        <f t="shared" si="788"/>
        <v>12169.000000000002</v>
      </c>
      <c r="J925" s="10">
        <f t="shared" si="789"/>
        <v>0</v>
      </c>
      <c r="K925" s="10">
        <f t="shared" si="790"/>
        <v>0</v>
      </c>
      <c r="L925" s="10">
        <f t="shared" si="791"/>
        <v>0</v>
      </c>
      <c r="M925" s="10">
        <f t="shared" si="755"/>
        <v>11819.1</v>
      </c>
      <c r="N925" s="10">
        <f t="shared" si="756"/>
        <v>12169.000000000002</v>
      </c>
      <c r="O925" s="10">
        <f t="shared" si="757"/>
        <v>12169.000000000002</v>
      </c>
      <c r="P925" s="10">
        <f t="shared" si="792"/>
        <v>0</v>
      </c>
      <c r="Q925" s="26">
        <v>0</v>
      </c>
      <c r="R925" s="27"/>
      <c r="S925" s="1" t="s">
        <v>386</v>
      </c>
    </row>
    <row r="926" spans="1:19" ht="78" x14ac:dyDescent="0.3">
      <c r="A926" s="24" t="s">
        <v>458</v>
      </c>
      <c r="B926" s="24" t="s">
        <v>20</v>
      </c>
      <c r="C926" s="24" t="s">
        <v>101</v>
      </c>
      <c r="D926" s="24" t="s">
        <v>387</v>
      </c>
      <c r="E926" s="28"/>
      <c r="F926" s="25" t="s">
        <v>388</v>
      </c>
      <c r="G926" s="10">
        <f t="shared" si="786"/>
        <v>11819.1</v>
      </c>
      <c r="H926" s="10">
        <f t="shared" si="787"/>
        <v>12169.000000000002</v>
      </c>
      <c r="I926" s="10">
        <f t="shared" si="788"/>
        <v>12169.000000000002</v>
      </c>
      <c r="J926" s="10">
        <f t="shared" si="789"/>
        <v>0</v>
      </c>
      <c r="K926" s="10">
        <f t="shared" si="790"/>
        <v>0</v>
      </c>
      <c r="L926" s="10">
        <f t="shared" si="791"/>
        <v>0</v>
      </c>
      <c r="M926" s="10">
        <f t="shared" si="755"/>
        <v>11819.1</v>
      </c>
      <c r="N926" s="10">
        <f t="shared" si="756"/>
        <v>12169.000000000002</v>
      </c>
      <c r="O926" s="10">
        <f t="shared" si="757"/>
        <v>12169.000000000002</v>
      </c>
      <c r="P926" s="10">
        <f t="shared" si="792"/>
        <v>0</v>
      </c>
      <c r="Q926" s="26"/>
      <c r="R926" s="27"/>
    </row>
    <row r="927" spans="1:19" ht="31.2" x14ac:dyDescent="0.3">
      <c r="A927" s="24" t="s">
        <v>458</v>
      </c>
      <c r="B927" s="24" t="s">
        <v>20</v>
      </c>
      <c r="C927" s="24" t="s">
        <v>101</v>
      </c>
      <c r="D927" s="24" t="s">
        <v>389</v>
      </c>
      <c r="E927" s="28"/>
      <c r="F927" s="25" t="s">
        <v>390</v>
      </c>
      <c r="G927" s="10">
        <f t="shared" ref="G927:L927" si="793">G928+G929</f>
        <v>11819.1</v>
      </c>
      <c r="H927" s="10">
        <f t="shared" si="793"/>
        <v>12169.000000000002</v>
      </c>
      <c r="I927" s="10">
        <f t="shared" si="793"/>
        <v>12169.000000000002</v>
      </c>
      <c r="J927" s="10">
        <f t="shared" si="793"/>
        <v>0</v>
      </c>
      <c r="K927" s="10">
        <f t="shared" si="793"/>
        <v>0</v>
      </c>
      <c r="L927" s="10">
        <f t="shared" si="793"/>
        <v>0</v>
      </c>
      <c r="M927" s="10">
        <f t="shared" si="755"/>
        <v>11819.1</v>
      </c>
      <c r="N927" s="10">
        <f t="shared" si="756"/>
        <v>12169.000000000002</v>
      </c>
      <c r="O927" s="10">
        <f t="shared" si="757"/>
        <v>12169.000000000002</v>
      </c>
      <c r="P927" s="10">
        <f>P928+P929</f>
        <v>0</v>
      </c>
      <c r="Q927" s="26"/>
      <c r="R927" s="27"/>
    </row>
    <row r="928" spans="1:19" ht="78" x14ac:dyDescent="0.3">
      <c r="A928" s="24" t="s">
        <v>458</v>
      </c>
      <c r="B928" s="24" t="s">
        <v>20</v>
      </c>
      <c r="C928" s="24" t="s">
        <v>101</v>
      </c>
      <c r="D928" s="24" t="s">
        <v>389</v>
      </c>
      <c r="E928" s="24" t="s">
        <v>44</v>
      </c>
      <c r="F928" s="25" t="s">
        <v>45</v>
      </c>
      <c r="G928" s="10">
        <v>11379.4</v>
      </c>
      <c r="H928" s="10">
        <v>11729.300000000001</v>
      </c>
      <c r="I928" s="10">
        <v>11729.300000000001</v>
      </c>
      <c r="J928" s="10"/>
      <c r="K928" s="10"/>
      <c r="L928" s="10"/>
      <c r="M928" s="10">
        <f t="shared" si="755"/>
        <v>11379.4</v>
      </c>
      <c r="N928" s="10">
        <f t="shared" si="756"/>
        <v>11729.300000000001</v>
      </c>
      <c r="O928" s="10">
        <f t="shared" si="757"/>
        <v>11729.300000000001</v>
      </c>
      <c r="P928" s="10"/>
      <c r="Q928" s="26"/>
      <c r="R928" s="27"/>
    </row>
    <row r="929" spans="1:19" ht="31.2" x14ac:dyDescent="0.3">
      <c r="A929" s="24" t="s">
        <v>458</v>
      </c>
      <c r="B929" s="24" t="s">
        <v>20</v>
      </c>
      <c r="C929" s="24" t="s">
        <v>101</v>
      </c>
      <c r="D929" s="24" t="s">
        <v>389</v>
      </c>
      <c r="E929" s="24" t="s">
        <v>32</v>
      </c>
      <c r="F929" s="25" t="s">
        <v>33</v>
      </c>
      <c r="G929" s="10">
        <v>439.7</v>
      </c>
      <c r="H929" s="10">
        <v>439.7</v>
      </c>
      <c r="I929" s="10">
        <v>439.7</v>
      </c>
      <c r="J929" s="10"/>
      <c r="K929" s="10"/>
      <c r="L929" s="10"/>
      <c r="M929" s="10">
        <f t="shared" si="755"/>
        <v>439.7</v>
      </c>
      <c r="N929" s="10">
        <f t="shared" si="756"/>
        <v>439.7</v>
      </c>
      <c r="O929" s="10">
        <f t="shared" si="757"/>
        <v>439.7</v>
      </c>
      <c r="P929" s="10"/>
      <c r="Q929" s="26"/>
      <c r="R929" s="27"/>
    </row>
    <row r="930" spans="1:19" ht="31.2" x14ac:dyDescent="0.3">
      <c r="A930" s="24" t="s">
        <v>458</v>
      </c>
      <c r="B930" s="24" t="s">
        <v>20</v>
      </c>
      <c r="C930" s="24" t="s">
        <v>101</v>
      </c>
      <c r="D930" s="24" t="s">
        <v>71</v>
      </c>
      <c r="E930" s="28"/>
      <c r="F930" s="25" t="s">
        <v>72</v>
      </c>
      <c r="G930" s="10">
        <f t="shared" ref="G930:G931" si="794">G931</f>
        <v>60531.5</v>
      </c>
      <c r="H930" s="10">
        <f t="shared" ref="H930:H931" si="795">H931</f>
        <v>62271.899999999994</v>
      </c>
      <c r="I930" s="10">
        <f t="shared" ref="I930:I931" si="796">I931</f>
        <v>62271.899999999994</v>
      </c>
      <c r="J930" s="10">
        <f t="shared" ref="J930:J931" si="797">J931</f>
        <v>709.5</v>
      </c>
      <c r="K930" s="10">
        <f t="shared" ref="K930:K931" si="798">K931</f>
        <v>731.4</v>
      </c>
      <c r="L930" s="10">
        <f t="shared" ref="L930:L931" si="799">L931</f>
        <v>731.4</v>
      </c>
      <c r="M930" s="10">
        <f t="shared" si="755"/>
        <v>61241</v>
      </c>
      <c r="N930" s="10">
        <f t="shared" si="756"/>
        <v>63003.299999999996</v>
      </c>
      <c r="O930" s="10">
        <f t="shared" si="757"/>
        <v>63003.299999999996</v>
      </c>
      <c r="P930" s="10">
        <f t="shared" ref="P930:P931" si="800">P931</f>
        <v>0</v>
      </c>
      <c r="Q930" s="26"/>
      <c r="R930" s="27"/>
    </row>
    <row r="931" spans="1:19" ht="31.2" x14ac:dyDescent="0.3">
      <c r="A931" s="24" t="s">
        <v>458</v>
      </c>
      <c r="B931" s="24" t="s">
        <v>20</v>
      </c>
      <c r="C931" s="24" t="s">
        <v>101</v>
      </c>
      <c r="D931" s="24" t="s">
        <v>391</v>
      </c>
      <c r="E931" s="28"/>
      <c r="F931" s="25" t="s">
        <v>392</v>
      </c>
      <c r="G931" s="10">
        <f t="shared" si="794"/>
        <v>60531.5</v>
      </c>
      <c r="H931" s="10">
        <f t="shared" si="795"/>
        <v>62271.899999999994</v>
      </c>
      <c r="I931" s="10">
        <f t="shared" si="796"/>
        <v>62271.899999999994</v>
      </c>
      <c r="J931" s="10">
        <f t="shared" si="797"/>
        <v>709.5</v>
      </c>
      <c r="K931" s="10">
        <f t="shared" si="798"/>
        <v>731.4</v>
      </c>
      <c r="L931" s="10">
        <f t="shared" si="799"/>
        <v>731.4</v>
      </c>
      <c r="M931" s="10">
        <f t="shared" si="755"/>
        <v>61241</v>
      </c>
      <c r="N931" s="10">
        <f t="shared" si="756"/>
        <v>63003.299999999996</v>
      </c>
      <c r="O931" s="10">
        <f t="shared" si="757"/>
        <v>63003.299999999996</v>
      </c>
      <c r="P931" s="10">
        <f t="shared" si="800"/>
        <v>0</v>
      </c>
      <c r="Q931" s="26"/>
      <c r="R931" s="27"/>
    </row>
    <row r="932" spans="1:19" x14ac:dyDescent="0.3">
      <c r="A932" s="24" t="s">
        <v>458</v>
      </c>
      <c r="B932" s="24" t="s">
        <v>20</v>
      </c>
      <c r="C932" s="24" t="s">
        <v>101</v>
      </c>
      <c r="D932" s="24" t="s">
        <v>393</v>
      </c>
      <c r="E932" s="28"/>
      <c r="F932" s="25" t="s">
        <v>43</v>
      </c>
      <c r="G932" s="10">
        <f t="shared" ref="G932:L932" si="801">G933+G934</f>
        <v>60531.5</v>
      </c>
      <c r="H932" s="10">
        <f t="shared" si="801"/>
        <v>62271.899999999994</v>
      </c>
      <c r="I932" s="10">
        <f t="shared" si="801"/>
        <v>62271.899999999994</v>
      </c>
      <c r="J932" s="10">
        <f t="shared" si="801"/>
        <v>709.5</v>
      </c>
      <c r="K932" s="10">
        <f t="shared" si="801"/>
        <v>731.4</v>
      </c>
      <c r="L932" s="10">
        <f t="shared" si="801"/>
        <v>731.4</v>
      </c>
      <c r="M932" s="10">
        <f t="shared" ref="M932:M995" si="802">G932+J932</f>
        <v>61241</v>
      </c>
      <c r="N932" s="10">
        <f t="shared" ref="N932:N995" si="803">H932+K932</f>
        <v>63003.299999999996</v>
      </c>
      <c r="O932" s="10">
        <f t="shared" ref="O932:O995" si="804">I932+L932</f>
        <v>63003.299999999996</v>
      </c>
      <c r="P932" s="10">
        <f>P933+P934</f>
        <v>0</v>
      </c>
      <c r="Q932" s="26"/>
      <c r="R932" s="27"/>
    </row>
    <row r="933" spans="1:19" ht="78" x14ac:dyDescent="0.3">
      <c r="A933" s="24" t="s">
        <v>458</v>
      </c>
      <c r="B933" s="24" t="s">
        <v>20</v>
      </c>
      <c r="C933" s="24" t="s">
        <v>101</v>
      </c>
      <c r="D933" s="24" t="s">
        <v>393</v>
      </c>
      <c r="E933" s="24" t="s">
        <v>44</v>
      </c>
      <c r="F933" s="25" t="s">
        <v>45</v>
      </c>
      <c r="G933" s="10">
        <v>56585.3</v>
      </c>
      <c r="H933" s="10">
        <v>58325.7</v>
      </c>
      <c r="I933" s="10">
        <v>58325.7</v>
      </c>
      <c r="J933" s="10">
        <v>709.5</v>
      </c>
      <c r="K933" s="10">
        <v>731.4</v>
      </c>
      <c r="L933" s="10">
        <v>731.4</v>
      </c>
      <c r="M933" s="10">
        <f t="shared" si="802"/>
        <v>57294.8</v>
      </c>
      <c r="N933" s="10">
        <f t="shared" si="803"/>
        <v>59057.1</v>
      </c>
      <c r="O933" s="10">
        <f t="shared" si="804"/>
        <v>59057.1</v>
      </c>
      <c r="P933" s="10"/>
      <c r="Q933" s="26"/>
      <c r="R933" s="27">
        <v>51</v>
      </c>
    </row>
    <row r="934" spans="1:19" ht="31.2" x14ac:dyDescent="0.3">
      <c r="A934" s="24" t="s">
        <v>458</v>
      </c>
      <c r="B934" s="24" t="s">
        <v>20</v>
      </c>
      <c r="C934" s="24" t="s">
        <v>101</v>
      </c>
      <c r="D934" s="24" t="s">
        <v>393</v>
      </c>
      <c r="E934" s="24" t="s">
        <v>32</v>
      </c>
      <c r="F934" s="25" t="s">
        <v>33</v>
      </c>
      <c r="G934" s="10">
        <v>3946.2</v>
      </c>
      <c r="H934" s="10">
        <v>3946.2</v>
      </c>
      <c r="I934" s="10">
        <v>3946.2</v>
      </c>
      <c r="J934" s="10"/>
      <c r="K934" s="10"/>
      <c r="L934" s="10"/>
      <c r="M934" s="10">
        <f t="shared" si="802"/>
        <v>3946.2</v>
      </c>
      <c r="N934" s="10">
        <f t="shared" si="803"/>
        <v>3946.2</v>
      </c>
      <c r="O934" s="10">
        <f t="shared" si="804"/>
        <v>3946.2</v>
      </c>
      <c r="P934" s="10"/>
      <c r="Q934" s="26"/>
      <c r="R934" s="27"/>
    </row>
    <row r="935" spans="1:19" s="18" customFormat="1" x14ac:dyDescent="0.3">
      <c r="A935" s="19" t="s">
        <v>458</v>
      </c>
      <c r="B935" s="19" t="s">
        <v>20</v>
      </c>
      <c r="C935" s="19" t="s">
        <v>22</v>
      </c>
      <c r="D935" s="19"/>
      <c r="E935" s="19"/>
      <c r="F935" s="20" t="s">
        <v>23</v>
      </c>
      <c r="G935" s="21">
        <f t="shared" ref="G935:G937" si="805">G936</f>
        <v>14258.400000000001</v>
      </c>
      <c r="H935" s="21">
        <f t="shared" ref="H935:H937" si="806">H936</f>
        <v>14376.900000000001</v>
      </c>
      <c r="I935" s="21">
        <f t="shared" ref="I935:I937" si="807">I936</f>
        <v>14771.6</v>
      </c>
      <c r="J935" s="21">
        <f t="shared" ref="J935:J937" si="808">J936</f>
        <v>0</v>
      </c>
      <c r="K935" s="21">
        <f t="shared" ref="K935:K937" si="809">K936</f>
        <v>0</v>
      </c>
      <c r="L935" s="21">
        <f t="shared" ref="L935:L937" si="810">L936</f>
        <v>0</v>
      </c>
      <c r="M935" s="21">
        <f t="shared" si="802"/>
        <v>14258.400000000001</v>
      </c>
      <c r="N935" s="21">
        <f t="shared" si="803"/>
        <v>14376.900000000001</v>
      </c>
      <c r="O935" s="21">
        <f t="shared" si="804"/>
        <v>14771.6</v>
      </c>
      <c r="P935" s="21">
        <f t="shared" ref="P935:P937" si="811">P936</f>
        <v>0</v>
      </c>
      <c r="Q935" s="22"/>
      <c r="R935" s="23"/>
    </row>
    <row r="936" spans="1:19" x14ac:dyDescent="0.3">
      <c r="A936" s="24" t="s">
        <v>458</v>
      </c>
      <c r="B936" s="24" t="s">
        <v>20</v>
      </c>
      <c r="C936" s="24" t="s">
        <v>22</v>
      </c>
      <c r="D936" s="24" t="s">
        <v>210</v>
      </c>
      <c r="E936" s="24"/>
      <c r="F936" s="25" t="s">
        <v>211</v>
      </c>
      <c r="G936" s="10">
        <f t="shared" si="805"/>
        <v>14258.400000000001</v>
      </c>
      <c r="H936" s="10">
        <f t="shared" si="806"/>
        <v>14376.900000000001</v>
      </c>
      <c r="I936" s="10">
        <f t="shared" si="807"/>
        <v>14771.6</v>
      </c>
      <c r="J936" s="10">
        <f t="shared" si="808"/>
        <v>0</v>
      </c>
      <c r="K936" s="10">
        <f t="shared" si="809"/>
        <v>0</v>
      </c>
      <c r="L936" s="10">
        <f t="shared" si="810"/>
        <v>0</v>
      </c>
      <c r="M936" s="10">
        <f t="shared" si="802"/>
        <v>14258.400000000001</v>
      </c>
      <c r="N936" s="10">
        <f t="shared" si="803"/>
        <v>14376.900000000001</v>
      </c>
      <c r="O936" s="10">
        <f t="shared" si="804"/>
        <v>14771.6</v>
      </c>
      <c r="P936" s="10">
        <f t="shared" si="811"/>
        <v>0</v>
      </c>
      <c r="Q936" s="26"/>
      <c r="R936" s="27"/>
    </row>
    <row r="937" spans="1:19" hidden="1" x14ac:dyDescent="0.3">
      <c r="A937" s="24" t="s">
        <v>458</v>
      </c>
      <c r="B937" s="24" t="s">
        <v>20</v>
      </c>
      <c r="C937" s="24" t="s">
        <v>22</v>
      </c>
      <c r="D937" s="24" t="s">
        <v>212</v>
      </c>
      <c r="E937" s="24"/>
      <c r="F937" s="25" t="s">
        <v>27</v>
      </c>
      <c r="G937" s="10">
        <f t="shared" si="805"/>
        <v>14258.400000000001</v>
      </c>
      <c r="H937" s="10">
        <f t="shared" si="806"/>
        <v>14376.900000000001</v>
      </c>
      <c r="I937" s="10">
        <f t="shared" si="807"/>
        <v>14771.6</v>
      </c>
      <c r="J937" s="10">
        <f t="shared" si="808"/>
        <v>0</v>
      </c>
      <c r="K937" s="10">
        <f t="shared" si="809"/>
        <v>0</v>
      </c>
      <c r="L937" s="10">
        <f t="shared" si="810"/>
        <v>0</v>
      </c>
      <c r="M937" s="10">
        <f t="shared" si="802"/>
        <v>14258.400000000001</v>
      </c>
      <c r="N937" s="10">
        <f t="shared" si="803"/>
        <v>14376.900000000001</v>
      </c>
      <c r="O937" s="10">
        <f t="shared" si="804"/>
        <v>14771.6</v>
      </c>
      <c r="P937" s="10">
        <f t="shared" si="811"/>
        <v>0</v>
      </c>
      <c r="Q937" s="26">
        <v>0</v>
      </c>
      <c r="R937" s="27"/>
      <c r="S937" s="1" t="s">
        <v>386</v>
      </c>
    </row>
    <row r="938" spans="1:19" ht="46.8" x14ac:dyDescent="0.3">
      <c r="A938" s="24" t="s">
        <v>458</v>
      </c>
      <c r="B938" s="24" t="s">
        <v>20</v>
      </c>
      <c r="C938" s="24" t="s">
        <v>22</v>
      </c>
      <c r="D938" s="24" t="s">
        <v>213</v>
      </c>
      <c r="E938" s="24"/>
      <c r="F938" s="25" t="s">
        <v>214</v>
      </c>
      <c r="G938" s="10">
        <f t="shared" ref="G938:L938" si="812">G939+G942+G946+G944</f>
        <v>14258.400000000001</v>
      </c>
      <c r="H938" s="10">
        <f t="shared" si="812"/>
        <v>14376.900000000001</v>
      </c>
      <c r="I938" s="10">
        <f t="shared" si="812"/>
        <v>14771.6</v>
      </c>
      <c r="J938" s="10">
        <f t="shared" si="812"/>
        <v>0</v>
      </c>
      <c r="K938" s="10">
        <f t="shared" si="812"/>
        <v>0</v>
      </c>
      <c r="L938" s="10">
        <f t="shared" si="812"/>
        <v>0</v>
      </c>
      <c r="M938" s="10">
        <f t="shared" si="802"/>
        <v>14258.400000000001</v>
      </c>
      <c r="N938" s="10">
        <f t="shared" si="803"/>
        <v>14376.900000000001</v>
      </c>
      <c r="O938" s="10">
        <f t="shared" si="804"/>
        <v>14771.6</v>
      </c>
      <c r="P938" s="10">
        <f>P939+P942+P946+P944</f>
        <v>0</v>
      </c>
      <c r="Q938" s="26"/>
      <c r="R938" s="27"/>
    </row>
    <row r="939" spans="1:19" ht="31.2" x14ac:dyDescent="0.3">
      <c r="A939" s="24" t="s">
        <v>458</v>
      </c>
      <c r="B939" s="24" t="s">
        <v>20</v>
      </c>
      <c r="C939" s="24" t="s">
        <v>22</v>
      </c>
      <c r="D939" s="24" t="s">
        <v>394</v>
      </c>
      <c r="E939" s="24"/>
      <c r="F939" s="25" t="s">
        <v>395</v>
      </c>
      <c r="G939" s="10">
        <f t="shared" ref="G939:L939" si="813">G940+G941</f>
        <v>5679.6</v>
      </c>
      <c r="H939" s="10">
        <f t="shared" si="813"/>
        <v>5798.1</v>
      </c>
      <c r="I939" s="10">
        <f t="shared" si="813"/>
        <v>6192.8</v>
      </c>
      <c r="J939" s="10">
        <f t="shared" si="813"/>
        <v>0</v>
      </c>
      <c r="K939" s="10">
        <f t="shared" si="813"/>
        <v>0</v>
      </c>
      <c r="L939" s="10">
        <f t="shared" si="813"/>
        <v>0</v>
      </c>
      <c r="M939" s="10">
        <f t="shared" si="802"/>
        <v>5679.6</v>
      </c>
      <c r="N939" s="10">
        <f t="shared" si="803"/>
        <v>5798.1</v>
      </c>
      <c r="O939" s="10">
        <f t="shared" si="804"/>
        <v>6192.8</v>
      </c>
      <c r="P939" s="10">
        <f>P940+P941</f>
        <v>0</v>
      </c>
      <c r="Q939" s="26"/>
      <c r="R939" s="27"/>
    </row>
    <row r="940" spans="1:19" ht="31.2" x14ac:dyDescent="0.3">
      <c r="A940" s="24" t="s">
        <v>458</v>
      </c>
      <c r="B940" s="24" t="s">
        <v>20</v>
      </c>
      <c r="C940" s="24" t="s">
        <v>22</v>
      </c>
      <c r="D940" s="24" t="s">
        <v>394</v>
      </c>
      <c r="E940" s="24" t="s">
        <v>32</v>
      </c>
      <c r="F940" s="25" t="s">
        <v>33</v>
      </c>
      <c r="G940" s="10">
        <v>5609.6</v>
      </c>
      <c r="H940" s="10">
        <v>5728.1</v>
      </c>
      <c r="I940" s="10">
        <v>6122.8</v>
      </c>
      <c r="J940" s="10"/>
      <c r="K940" s="10"/>
      <c r="L940" s="10"/>
      <c r="M940" s="10">
        <f t="shared" si="802"/>
        <v>5609.6</v>
      </c>
      <c r="N940" s="10">
        <f t="shared" si="803"/>
        <v>5728.1</v>
      </c>
      <c r="O940" s="10">
        <f t="shared" si="804"/>
        <v>6122.8</v>
      </c>
      <c r="P940" s="10"/>
      <c r="Q940" s="26"/>
      <c r="R940" s="27"/>
    </row>
    <row r="941" spans="1:19" x14ac:dyDescent="0.3">
      <c r="A941" s="24" t="s">
        <v>458</v>
      </c>
      <c r="B941" s="24" t="s">
        <v>20</v>
      </c>
      <c r="C941" s="24" t="s">
        <v>22</v>
      </c>
      <c r="D941" s="24" t="s">
        <v>394</v>
      </c>
      <c r="E941" s="24" t="s">
        <v>34</v>
      </c>
      <c r="F941" s="25" t="s">
        <v>35</v>
      </c>
      <c r="G941" s="10">
        <v>70</v>
      </c>
      <c r="H941" s="10">
        <v>70</v>
      </c>
      <c r="I941" s="10">
        <v>70</v>
      </c>
      <c r="J941" s="10"/>
      <c r="K941" s="10"/>
      <c r="L941" s="10"/>
      <c r="M941" s="10">
        <f t="shared" si="802"/>
        <v>70</v>
      </c>
      <c r="N941" s="10">
        <f t="shared" si="803"/>
        <v>70</v>
      </c>
      <c r="O941" s="10">
        <f t="shared" si="804"/>
        <v>70</v>
      </c>
      <c r="P941" s="10"/>
      <c r="Q941" s="26"/>
      <c r="R941" s="27"/>
    </row>
    <row r="942" spans="1:19" ht="31.2" x14ac:dyDescent="0.3">
      <c r="A942" s="24" t="s">
        <v>458</v>
      </c>
      <c r="B942" s="24" t="s">
        <v>20</v>
      </c>
      <c r="C942" s="24" t="s">
        <v>22</v>
      </c>
      <c r="D942" s="24" t="s">
        <v>396</v>
      </c>
      <c r="E942" s="28"/>
      <c r="F942" s="25" t="s">
        <v>397</v>
      </c>
      <c r="G942" s="10">
        <f t="shared" ref="G942:L942" si="814">G943</f>
        <v>6702.3</v>
      </c>
      <c r="H942" s="10">
        <f t="shared" si="814"/>
        <v>6702.3</v>
      </c>
      <c r="I942" s="10">
        <f t="shared" si="814"/>
        <v>6702.3</v>
      </c>
      <c r="J942" s="10">
        <f t="shared" si="814"/>
        <v>0</v>
      </c>
      <c r="K942" s="10">
        <f t="shared" si="814"/>
        <v>0</v>
      </c>
      <c r="L942" s="10">
        <f t="shared" si="814"/>
        <v>0</v>
      </c>
      <c r="M942" s="10">
        <f t="shared" si="802"/>
        <v>6702.3</v>
      </c>
      <c r="N942" s="10">
        <f t="shared" si="803"/>
        <v>6702.3</v>
      </c>
      <c r="O942" s="10">
        <f t="shared" si="804"/>
        <v>6702.3</v>
      </c>
      <c r="P942" s="10">
        <f>P943</f>
        <v>0</v>
      </c>
      <c r="Q942" s="26"/>
      <c r="R942" s="27"/>
    </row>
    <row r="943" spans="1:19" ht="31.2" x14ac:dyDescent="0.3">
      <c r="A943" s="24" t="s">
        <v>458</v>
      </c>
      <c r="B943" s="24" t="s">
        <v>20</v>
      </c>
      <c r="C943" s="24" t="s">
        <v>22</v>
      </c>
      <c r="D943" s="24" t="s">
        <v>396</v>
      </c>
      <c r="E943" s="24" t="s">
        <v>114</v>
      </c>
      <c r="F943" s="25" t="s">
        <v>115</v>
      </c>
      <c r="G943" s="10">
        <v>6702.3</v>
      </c>
      <c r="H943" s="10">
        <v>6702.3</v>
      </c>
      <c r="I943" s="10">
        <v>6702.3</v>
      </c>
      <c r="J943" s="10"/>
      <c r="K943" s="10"/>
      <c r="L943" s="10"/>
      <c r="M943" s="10">
        <f t="shared" si="802"/>
        <v>6702.3</v>
      </c>
      <c r="N943" s="10">
        <f t="shared" si="803"/>
        <v>6702.3</v>
      </c>
      <c r="O943" s="10">
        <f t="shared" si="804"/>
        <v>6702.3</v>
      </c>
      <c r="P943" s="10"/>
      <c r="Q943" s="26"/>
      <c r="R943" s="27"/>
    </row>
    <row r="944" spans="1:19" ht="46.8" x14ac:dyDescent="0.3">
      <c r="A944" s="24" t="s">
        <v>458</v>
      </c>
      <c r="B944" s="24" t="s">
        <v>20</v>
      </c>
      <c r="C944" s="24" t="s">
        <v>22</v>
      </c>
      <c r="D944" s="24" t="s">
        <v>460</v>
      </c>
      <c r="E944" s="24"/>
      <c r="F944" s="25" t="s">
        <v>461</v>
      </c>
      <c r="G944" s="10">
        <f t="shared" ref="G944:L944" si="815">G945</f>
        <v>1050</v>
      </c>
      <c r="H944" s="10">
        <f t="shared" si="815"/>
        <v>1050</v>
      </c>
      <c r="I944" s="10">
        <f t="shared" si="815"/>
        <v>1050</v>
      </c>
      <c r="J944" s="10">
        <f t="shared" si="815"/>
        <v>0</v>
      </c>
      <c r="K944" s="10">
        <f t="shared" si="815"/>
        <v>0</v>
      </c>
      <c r="L944" s="10">
        <f t="shared" si="815"/>
        <v>0</v>
      </c>
      <c r="M944" s="10">
        <f t="shared" si="802"/>
        <v>1050</v>
      </c>
      <c r="N944" s="10">
        <f t="shared" si="803"/>
        <v>1050</v>
      </c>
      <c r="O944" s="10">
        <f t="shared" si="804"/>
        <v>1050</v>
      </c>
      <c r="P944" s="10">
        <f>P945</f>
        <v>0</v>
      </c>
      <c r="Q944" s="26"/>
      <c r="R944" s="27"/>
    </row>
    <row r="945" spans="1:19" ht="31.2" x14ac:dyDescent="0.3">
      <c r="A945" s="24" t="s">
        <v>458</v>
      </c>
      <c r="B945" s="24" t="s">
        <v>20</v>
      </c>
      <c r="C945" s="24" t="s">
        <v>22</v>
      </c>
      <c r="D945" s="24" t="s">
        <v>460</v>
      </c>
      <c r="E945" s="24" t="s">
        <v>114</v>
      </c>
      <c r="F945" s="25" t="s">
        <v>115</v>
      </c>
      <c r="G945" s="10">
        <v>1050</v>
      </c>
      <c r="H945" s="10">
        <v>1050</v>
      </c>
      <c r="I945" s="10">
        <v>1050</v>
      </c>
      <c r="J945" s="10"/>
      <c r="K945" s="10"/>
      <c r="L945" s="10"/>
      <c r="M945" s="10">
        <f t="shared" si="802"/>
        <v>1050</v>
      </c>
      <c r="N945" s="10">
        <f t="shared" si="803"/>
        <v>1050</v>
      </c>
      <c r="O945" s="10">
        <f t="shared" si="804"/>
        <v>1050</v>
      </c>
      <c r="P945" s="10"/>
      <c r="Q945" s="26"/>
      <c r="R945" s="27"/>
    </row>
    <row r="946" spans="1:19" ht="62.4" x14ac:dyDescent="0.3">
      <c r="A946" s="24" t="s">
        <v>458</v>
      </c>
      <c r="B946" s="24" t="s">
        <v>20</v>
      </c>
      <c r="C946" s="24" t="s">
        <v>22</v>
      </c>
      <c r="D946" s="24" t="s">
        <v>217</v>
      </c>
      <c r="E946" s="28"/>
      <c r="F946" s="25" t="s">
        <v>218</v>
      </c>
      <c r="G946" s="10">
        <f t="shared" ref="G946:L946" si="816">G947</f>
        <v>826.5</v>
      </c>
      <c r="H946" s="10">
        <f t="shared" si="816"/>
        <v>826.5</v>
      </c>
      <c r="I946" s="10">
        <f t="shared" si="816"/>
        <v>826.5</v>
      </c>
      <c r="J946" s="10">
        <f t="shared" si="816"/>
        <v>0</v>
      </c>
      <c r="K946" s="10">
        <f t="shared" si="816"/>
        <v>0</v>
      </c>
      <c r="L946" s="10">
        <f t="shared" si="816"/>
        <v>0</v>
      </c>
      <c r="M946" s="10">
        <f t="shared" si="802"/>
        <v>826.5</v>
      </c>
      <c r="N946" s="10">
        <f t="shared" si="803"/>
        <v>826.5</v>
      </c>
      <c r="O946" s="10">
        <f t="shared" si="804"/>
        <v>826.5</v>
      </c>
      <c r="P946" s="10">
        <f>P947</f>
        <v>0</v>
      </c>
      <c r="Q946" s="26"/>
      <c r="R946" s="27"/>
    </row>
    <row r="947" spans="1:19" ht="31.2" x14ac:dyDescent="0.3">
      <c r="A947" s="24" t="s">
        <v>458</v>
      </c>
      <c r="B947" s="24" t="s">
        <v>20</v>
      </c>
      <c r="C947" s="24" t="s">
        <v>22</v>
      </c>
      <c r="D947" s="24" t="s">
        <v>217</v>
      </c>
      <c r="E947" s="24" t="s">
        <v>114</v>
      </c>
      <c r="F947" s="25" t="s">
        <v>115</v>
      </c>
      <c r="G947" s="10">
        <v>826.5</v>
      </c>
      <c r="H947" s="10">
        <v>826.5</v>
      </c>
      <c r="I947" s="10">
        <v>826.5</v>
      </c>
      <c r="J947" s="10"/>
      <c r="K947" s="10"/>
      <c r="L947" s="10"/>
      <c r="M947" s="10">
        <f t="shared" si="802"/>
        <v>826.5</v>
      </c>
      <c r="N947" s="10">
        <f t="shared" si="803"/>
        <v>826.5</v>
      </c>
      <c r="O947" s="10">
        <f t="shared" si="804"/>
        <v>826.5</v>
      </c>
      <c r="P947" s="10"/>
      <c r="Q947" s="26"/>
      <c r="R947" s="27"/>
    </row>
    <row r="948" spans="1:19" s="12" customFormat="1" ht="31.2" x14ac:dyDescent="0.3">
      <c r="A948" s="13" t="s">
        <v>458</v>
      </c>
      <c r="B948" s="13" t="s">
        <v>125</v>
      </c>
      <c r="C948" s="13"/>
      <c r="D948" s="13"/>
      <c r="E948" s="29"/>
      <c r="F948" s="14" t="s">
        <v>126</v>
      </c>
      <c r="G948" s="15">
        <f t="shared" ref="G948:L948" si="817">G949+G958</f>
        <v>2713.2</v>
      </c>
      <c r="H948" s="15">
        <f t="shared" si="817"/>
        <v>2804.5</v>
      </c>
      <c r="I948" s="15">
        <f t="shared" si="817"/>
        <v>2804.5</v>
      </c>
      <c r="J948" s="15">
        <f t="shared" si="817"/>
        <v>0</v>
      </c>
      <c r="K948" s="15">
        <f t="shared" si="817"/>
        <v>0</v>
      </c>
      <c r="L948" s="15">
        <f t="shared" si="817"/>
        <v>0</v>
      </c>
      <c r="M948" s="15">
        <f t="shared" si="802"/>
        <v>2713.2</v>
      </c>
      <c r="N948" s="15">
        <f t="shared" si="803"/>
        <v>2804.5</v>
      </c>
      <c r="O948" s="15">
        <f t="shared" si="804"/>
        <v>2804.5</v>
      </c>
      <c r="P948" s="15">
        <f>P949+P958</f>
        <v>0</v>
      </c>
      <c r="Q948" s="16"/>
      <c r="R948" s="17"/>
    </row>
    <row r="949" spans="1:19" s="18" customFormat="1" ht="46.8" x14ac:dyDescent="0.3">
      <c r="A949" s="19" t="s">
        <v>458</v>
      </c>
      <c r="B949" s="19" t="s">
        <v>125</v>
      </c>
      <c r="C949" s="19" t="s">
        <v>273</v>
      </c>
      <c r="D949" s="19"/>
      <c r="E949" s="30"/>
      <c r="F949" s="20" t="s">
        <v>402</v>
      </c>
      <c r="G949" s="21">
        <f t="shared" ref="G949:G951" si="818">G950</f>
        <v>928.7</v>
      </c>
      <c r="H949" s="21">
        <f t="shared" ref="H949:H951" si="819">H950</f>
        <v>928.7</v>
      </c>
      <c r="I949" s="21">
        <f t="shared" ref="I949:I951" si="820">I950</f>
        <v>928.7</v>
      </c>
      <c r="J949" s="21">
        <f t="shared" ref="J949:J951" si="821">J950</f>
        <v>0</v>
      </c>
      <c r="K949" s="21">
        <f t="shared" ref="K949:K951" si="822">K950</f>
        <v>0</v>
      </c>
      <c r="L949" s="21">
        <f t="shared" ref="L949:L951" si="823">L950</f>
        <v>0</v>
      </c>
      <c r="M949" s="21">
        <f t="shared" si="802"/>
        <v>928.7</v>
      </c>
      <c r="N949" s="21">
        <f t="shared" si="803"/>
        <v>928.7</v>
      </c>
      <c r="O949" s="21">
        <f t="shared" si="804"/>
        <v>928.7</v>
      </c>
      <c r="P949" s="21">
        <f t="shared" ref="P949:P951" si="824">P950</f>
        <v>0</v>
      </c>
      <c r="Q949" s="22"/>
      <c r="R949" s="23"/>
    </row>
    <row r="950" spans="1:19" x14ac:dyDescent="0.3">
      <c r="A950" s="24" t="s">
        <v>458</v>
      </c>
      <c r="B950" s="24" t="s">
        <v>125</v>
      </c>
      <c r="C950" s="24" t="s">
        <v>273</v>
      </c>
      <c r="D950" s="24" t="s">
        <v>219</v>
      </c>
      <c r="E950" s="28"/>
      <c r="F950" s="25" t="s">
        <v>220</v>
      </c>
      <c r="G950" s="10">
        <f t="shared" si="818"/>
        <v>928.7</v>
      </c>
      <c r="H950" s="10">
        <f t="shared" si="819"/>
        <v>928.7</v>
      </c>
      <c r="I950" s="10">
        <f t="shared" si="820"/>
        <v>928.7</v>
      </c>
      <c r="J950" s="10">
        <f t="shared" si="821"/>
        <v>0</v>
      </c>
      <c r="K950" s="10">
        <f t="shared" si="822"/>
        <v>0</v>
      </c>
      <c r="L950" s="10">
        <f t="shared" si="823"/>
        <v>0</v>
      </c>
      <c r="M950" s="10">
        <f t="shared" si="802"/>
        <v>928.7</v>
      </c>
      <c r="N950" s="10">
        <f t="shared" si="803"/>
        <v>928.7</v>
      </c>
      <c r="O950" s="10">
        <f t="shared" si="804"/>
        <v>928.7</v>
      </c>
      <c r="P950" s="10">
        <f t="shared" si="824"/>
        <v>0</v>
      </c>
      <c r="Q950" s="26"/>
      <c r="R950" s="27"/>
    </row>
    <row r="951" spans="1:19" hidden="1" x14ac:dyDescent="0.3">
      <c r="A951" s="24" t="s">
        <v>458</v>
      </c>
      <c r="B951" s="24" t="s">
        <v>125</v>
      </c>
      <c r="C951" s="24" t="s">
        <v>273</v>
      </c>
      <c r="D951" s="24" t="s">
        <v>221</v>
      </c>
      <c r="E951" s="28"/>
      <c r="F951" s="25" t="s">
        <v>27</v>
      </c>
      <c r="G951" s="10">
        <f t="shared" si="818"/>
        <v>928.7</v>
      </c>
      <c r="H951" s="10">
        <f t="shared" si="819"/>
        <v>928.7</v>
      </c>
      <c r="I951" s="10">
        <f t="shared" si="820"/>
        <v>928.7</v>
      </c>
      <c r="J951" s="10">
        <f t="shared" si="821"/>
        <v>0</v>
      </c>
      <c r="K951" s="10">
        <f t="shared" si="822"/>
        <v>0</v>
      </c>
      <c r="L951" s="10">
        <f t="shared" si="823"/>
        <v>0</v>
      </c>
      <c r="M951" s="10">
        <f t="shared" si="802"/>
        <v>928.7</v>
      </c>
      <c r="N951" s="10">
        <f t="shared" si="803"/>
        <v>928.7</v>
      </c>
      <c r="O951" s="10">
        <f t="shared" si="804"/>
        <v>928.7</v>
      </c>
      <c r="P951" s="10">
        <f t="shared" si="824"/>
        <v>0</v>
      </c>
      <c r="Q951" s="26">
        <v>0</v>
      </c>
      <c r="R951" s="27"/>
      <c r="S951" s="1" t="s">
        <v>386</v>
      </c>
    </row>
    <row r="952" spans="1:19" ht="93.6" x14ac:dyDescent="0.3">
      <c r="A952" s="24" t="s">
        <v>458</v>
      </c>
      <c r="B952" s="24" t="s">
        <v>125</v>
      </c>
      <c r="C952" s="24" t="s">
        <v>273</v>
      </c>
      <c r="D952" s="24" t="s">
        <v>403</v>
      </c>
      <c r="E952" s="28"/>
      <c r="F952" s="25" t="s">
        <v>404</v>
      </c>
      <c r="G952" s="10">
        <f t="shared" ref="G952:L952" si="825">G953+G955</f>
        <v>928.7</v>
      </c>
      <c r="H952" s="10">
        <f t="shared" si="825"/>
        <v>928.7</v>
      </c>
      <c r="I952" s="10">
        <f t="shared" si="825"/>
        <v>928.7</v>
      </c>
      <c r="J952" s="10">
        <f t="shared" si="825"/>
        <v>0</v>
      </c>
      <c r="K952" s="10">
        <f t="shared" si="825"/>
        <v>0</v>
      </c>
      <c r="L952" s="10">
        <f t="shared" si="825"/>
        <v>0</v>
      </c>
      <c r="M952" s="10">
        <f t="shared" si="802"/>
        <v>928.7</v>
      </c>
      <c r="N952" s="10">
        <f t="shared" si="803"/>
        <v>928.7</v>
      </c>
      <c r="O952" s="10">
        <f t="shared" si="804"/>
        <v>928.7</v>
      </c>
      <c r="P952" s="10">
        <f>P953+P955</f>
        <v>0</v>
      </c>
      <c r="Q952" s="26"/>
      <c r="R952" s="27"/>
    </row>
    <row r="953" spans="1:19" ht="46.8" x14ac:dyDescent="0.3">
      <c r="A953" s="24" t="s">
        <v>458</v>
      </c>
      <c r="B953" s="24" t="s">
        <v>125</v>
      </c>
      <c r="C953" s="24" t="s">
        <v>273</v>
      </c>
      <c r="D953" s="24" t="s">
        <v>405</v>
      </c>
      <c r="E953" s="28"/>
      <c r="F953" s="25" t="s">
        <v>406</v>
      </c>
      <c r="G953" s="10">
        <f t="shared" ref="G953:L953" si="826">G954</f>
        <v>29.1</v>
      </c>
      <c r="H953" s="10">
        <f t="shared" si="826"/>
        <v>29.1</v>
      </c>
      <c r="I953" s="10">
        <f t="shared" si="826"/>
        <v>29.1</v>
      </c>
      <c r="J953" s="10">
        <f t="shared" si="826"/>
        <v>0</v>
      </c>
      <c r="K953" s="10">
        <f t="shared" si="826"/>
        <v>0</v>
      </c>
      <c r="L953" s="10">
        <f t="shared" si="826"/>
        <v>0</v>
      </c>
      <c r="M953" s="10">
        <f t="shared" si="802"/>
        <v>29.1</v>
      </c>
      <c r="N953" s="10">
        <f t="shared" si="803"/>
        <v>29.1</v>
      </c>
      <c r="O953" s="10">
        <f t="shared" si="804"/>
        <v>29.1</v>
      </c>
      <c r="P953" s="10">
        <f>P954</f>
        <v>0</v>
      </c>
      <c r="Q953" s="26"/>
      <c r="R953" s="27"/>
    </row>
    <row r="954" spans="1:19" ht="31.2" x14ac:dyDescent="0.3">
      <c r="A954" s="24" t="s">
        <v>458</v>
      </c>
      <c r="B954" s="24" t="s">
        <v>125</v>
      </c>
      <c r="C954" s="24" t="s">
        <v>273</v>
      </c>
      <c r="D954" s="24" t="s">
        <v>405</v>
      </c>
      <c r="E954" s="24" t="s">
        <v>32</v>
      </c>
      <c r="F954" s="25" t="s">
        <v>33</v>
      </c>
      <c r="G954" s="10">
        <v>29.1</v>
      </c>
      <c r="H954" s="10">
        <v>29.1</v>
      </c>
      <c r="I954" s="10">
        <v>29.1</v>
      </c>
      <c r="J954" s="10"/>
      <c r="K954" s="10"/>
      <c r="L954" s="10"/>
      <c r="M954" s="10">
        <f t="shared" si="802"/>
        <v>29.1</v>
      </c>
      <c r="N954" s="10">
        <f t="shared" si="803"/>
        <v>29.1</v>
      </c>
      <c r="O954" s="10">
        <f t="shared" si="804"/>
        <v>29.1</v>
      </c>
      <c r="P954" s="10"/>
      <c r="Q954" s="26"/>
      <c r="R954" s="27"/>
    </row>
    <row r="955" spans="1:19" ht="46.8" x14ac:dyDescent="0.3">
      <c r="A955" s="24" t="s">
        <v>458</v>
      </c>
      <c r="B955" s="24" t="s">
        <v>125</v>
      </c>
      <c r="C955" s="24" t="s">
        <v>273</v>
      </c>
      <c r="D955" s="24" t="s">
        <v>407</v>
      </c>
      <c r="E955" s="28"/>
      <c r="F955" s="25" t="s">
        <v>408</v>
      </c>
      <c r="G955" s="10">
        <f t="shared" ref="G955:L955" si="827">G956+G957</f>
        <v>899.6</v>
      </c>
      <c r="H955" s="10">
        <f t="shared" si="827"/>
        <v>899.6</v>
      </c>
      <c r="I955" s="10">
        <f t="shared" si="827"/>
        <v>899.6</v>
      </c>
      <c r="J955" s="10">
        <f t="shared" si="827"/>
        <v>0</v>
      </c>
      <c r="K955" s="10">
        <f t="shared" si="827"/>
        <v>0</v>
      </c>
      <c r="L955" s="10">
        <f t="shared" si="827"/>
        <v>0</v>
      </c>
      <c r="M955" s="10">
        <f t="shared" si="802"/>
        <v>899.6</v>
      </c>
      <c r="N955" s="10">
        <f t="shared" si="803"/>
        <v>899.6</v>
      </c>
      <c r="O955" s="10">
        <f t="shared" si="804"/>
        <v>899.6</v>
      </c>
      <c r="P955" s="10">
        <f>P956+P957</f>
        <v>0</v>
      </c>
      <c r="Q955" s="26"/>
      <c r="R955" s="27"/>
    </row>
    <row r="956" spans="1:19" ht="31.2" x14ac:dyDescent="0.3">
      <c r="A956" s="24" t="s">
        <v>458</v>
      </c>
      <c r="B956" s="24" t="s">
        <v>125</v>
      </c>
      <c r="C956" s="24" t="s">
        <v>273</v>
      </c>
      <c r="D956" s="24" t="s">
        <v>407</v>
      </c>
      <c r="E956" s="24" t="s">
        <v>32</v>
      </c>
      <c r="F956" s="25" t="s">
        <v>33</v>
      </c>
      <c r="G956" s="10">
        <v>824.2</v>
      </c>
      <c r="H956" s="10">
        <v>824.2</v>
      </c>
      <c r="I956" s="10">
        <v>824.2</v>
      </c>
      <c r="J956" s="10"/>
      <c r="K956" s="10"/>
      <c r="L956" s="10"/>
      <c r="M956" s="10">
        <f t="shared" si="802"/>
        <v>824.2</v>
      </c>
      <c r="N956" s="10">
        <f t="shared" si="803"/>
        <v>824.2</v>
      </c>
      <c r="O956" s="10">
        <f t="shared" si="804"/>
        <v>824.2</v>
      </c>
      <c r="P956" s="10"/>
      <c r="Q956" s="26"/>
      <c r="R956" s="27"/>
    </row>
    <row r="957" spans="1:19" x14ac:dyDescent="0.3">
      <c r="A957" s="24" t="s">
        <v>458</v>
      </c>
      <c r="B957" s="24" t="s">
        <v>125</v>
      </c>
      <c r="C957" s="24" t="s">
        <v>273</v>
      </c>
      <c r="D957" s="24" t="s">
        <v>407</v>
      </c>
      <c r="E957" s="24" t="s">
        <v>34</v>
      </c>
      <c r="F957" s="25" t="s">
        <v>35</v>
      </c>
      <c r="G957" s="10">
        <v>75.400000000000006</v>
      </c>
      <c r="H957" s="10">
        <v>75.400000000000006</v>
      </c>
      <c r="I957" s="10">
        <v>75.400000000000006</v>
      </c>
      <c r="J957" s="10"/>
      <c r="K957" s="10"/>
      <c r="L957" s="10"/>
      <c r="M957" s="10">
        <f t="shared" si="802"/>
        <v>75.400000000000006</v>
      </c>
      <c r="N957" s="10">
        <f t="shared" si="803"/>
        <v>75.400000000000006</v>
      </c>
      <c r="O957" s="10">
        <f t="shared" si="804"/>
        <v>75.400000000000006</v>
      </c>
      <c r="P957" s="10"/>
      <c r="Q957" s="26"/>
      <c r="R957" s="27"/>
    </row>
    <row r="958" spans="1:19" s="18" customFormat="1" ht="31.2" x14ac:dyDescent="0.3">
      <c r="A958" s="19" t="s">
        <v>458</v>
      </c>
      <c r="B958" s="19" t="s">
        <v>125</v>
      </c>
      <c r="C958" s="19" t="s">
        <v>127</v>
      </c>
      <c r="D958" s="19"/>
      <c r="E958" s="30"/>
      <c r="F958" s="20" t="s">
        <v>128</v>
      </c>
      <c r="G958" s="21">
        <f t="shared" ref="G958:G959" si="828">G959</f>
        <v>1784.5</v>
      </c>
      <c r="H958" s="21">
        <f t="shared" ref="H958:H959" si="829">H959</f>
        <v>1875.8</v>
      </c>
      <c r="I958" s="21">
        <f t="shared" ref="I958:I959" si="830">I959</f>
        <v>1875.8</v>
      </c>
      <c r="J958" s="21">
        <f t="shared" ref="J958:J959" si="831">J959</f>
        <v>0</v>
      </c>
      <c r="K958" s="21">
        <f t="shared" ref="K958:K959" si="832">K959</f>
        <v>0</v>
      </c>
      <c r="L958" s="21">
        <f t="shared" ref="L958:L959" si="833">L959</f>
        <v>0</v>
      </c>
      <c r="M958" s="21">
        <f t="shared" si="802"/>
        <v>1784.5</v>
      </c>
      <c r="N958" s="21">
        <f t="shared" si="803"/>
        <v>1875.8</v>
      </c>
      <c r="O958" s="21">
        <f t="shared" si="804"/>
        <v>1875.8</v>
      </c>
      <c r="P958" s="21">
        <f t="shared" ref="P958:P959" si="834">P959</f>
        <v>0</v>
      </c>
      <c r="Q958" s="22"/>
      <c r="R958" s="23"/>
    </row>
    <row r="959" spans="1:19" ht="31.2" x14ac:dyDescent="0.3">
      <c r="A959" s="24" t="s">
        <v>458</v>
      </c>
      <c r="B959" s="24" t="s">
        <v>125</v>
      </c>
      <c r="C959" s="24" t="s">
        <v>127</v>
      </c>
      <c r="D959" s="24" t="s">
        <v>48</v>
      </c>
      <c r="E959" s="28"/>
      <c r="F959" s="25" t="s">
        <v>49</v>
      </c>
      <c r="G959" s="10">
        <f t="shared" si="828"/>
        <v>1784.5</v>
      </c>
      <c r="H959" s="10">
        <f t="shared" si="829"/>
        <v>1875.8</v>
      </c>
      <c r="I959" s="10">
        <f t="shared" si="830"/>
        <v>1875.8</v>
      </c>
      <c r="J959" s="10">
        <f t="shared" si="831"/>
        <v>0</v>
      </c>
      <c r="K959" s="10">
        <f t="shared" si="832"/>
        <v>0</v>
      </c>
      <c r="L959" s="10">
        <f t="shared" si="833"/>
        <v>0</v>
      </c>
      <c r="M959" s="10">
        <f t="shared" si="802"/>
        <v>1784.5</v>
      </c>
      <c r="N959" s="10">
        <f t="shared" si="803"/>
        <v>1875.8</v>
      </c>
      <c r="O959" s="10">
        <f t="shared" si="804"/>
        <v>1875.8</v>
      </c>
      <c r="P959" s="10">
        <f t="shared" si="834"/>
        <v>0</v>
      </c>
      <c r="Q959" s="26"/>
      <c r="R959" s="27"/>
    </row>
    <row r="960" spans="1:19" x14ac:dyDescent="0.3">
      <c r="A960" s="24" t="s">
        <v>458</v>
      </c>
      <c r="B960" s="24" t="s">
        <v>125</v>
      </c>
      <c r="C960" s="24" t="s">
        <v>127</v>
      </c>
      <c r="D960" s="24" t="s">
        <v>50</v>
      </c>
      <c r="E960" s="28"/>
      <c r="F960" s="25" t="s">
        <v>51</v>
      </c>
      <c r="G960" s="10">
        <f t="shared" ref="G960:L960" si="835">G961+G963</f>
        <v>1784.5</v>
      </c>
      <c r="H960" s="10">
        <f t="shared" si="835"/>
        <v>1875.8</v>
      </c>
      <c r="I960" s="10">
        <f t="shared" si="835"/>
        <v>1875.8</v>
      </c>
      <c r="J960" s="10">
        <f t="shared" si="835"/>
        <v>0</v>
      </c>
      <c r="K960" s="10">
        <f t="shared" si="835"/>
        <v>0</v>
      </c>
      <c r="L960" s="10">
        <f t="shared" si="835"/>
        <v>0</v>
      </c>
      <c r="M960" s="10">
        <f t="shared" si="802"/>
        <v>1784.5</v>
      </c>
      <c r="N960" s="10">
        <f t="shared" si="803"/>
        <v>1875.8</v>
      </c>
      <c r="O960" s="10">
        <f t="shared" si="804"/>
        <v>1875.8</v>
      </c>
      <c r="P960" s="10">
        <f>P961+P963</f>
        <v>0</v>
      </c>
      <c r="Q960" s="26"/>
      <c r="R960" s="27"/>
    </row>
    <row r="961" spans="1:19" ht="31.2" x14ac:dyDescent="0.3">
      <c r="A961" s="24" t="s">
        <v>458</v>
      </c>
      <c r="B961" s="24" t="s">
        <v>125</v>
      </c>
      <c r="C961" s="24" t="s">
        <v>127</v>
      </c>
      <c r="D961" s="24" t="s">
        <v>129</v>
      </c>
      <c r="E961" s="28"/>
      <c r="F961" s="25" t="s">
        <v>130</v>
      </c>
      <c r="G961" s="10">
        <f t="shared" ref="G961:L961" si="836">G962</f>
        <v>338.2</v>
      </c>
      <c r="H961" s="10">
        <f t="shared" si="836"/>
        <v>338.2</v>
      </c>
      <c r="I961" s="10">
        <f t="shared" si="836"/>
        <v>338.2</v>
      </c>
      <c r="J961" s="10">
        <f t="shared" si="836"/>
        <v>0</v>
      </c>
      <c r="K961" s="10">
        <f t="shared" si="836"/>
        <v>0</v>
      </c>
      <c r="L961" s="10">
        <f t="shared" si="836"/>
        <v>0</v>
      </c>
      <c r="M961" s="10">
        <f t="shared" si="802"/>
        <v>338.2</v>
      </c>
      <c r="N961" s="10">
        <f t="shared" si="803"/>
        <v>338.2</v>
      </c>
      <c r="O961" s="10">
        <f t="shared" si="804"/>
        <v>338.2</v>
      </c>
      <c r="P961" s="10">
        <f>P962</f>
        <v>0</v>
      </c>
      <c r="Q961" s="26"/>
      <c r="R961" s="27"/>
    </row>
    <row r="962" spans="1:19" ht="31.2" x14ac:dyDescent="0.3">
      <c r="A962" s="24" t="s">
        <v>458</v>
      </c>
      <c r="B962" s="24" t="s">
        <v>125</v>
      </c>
      <c r="C962" s="24" t="s">
        <v>127</v>
      </c>
      <c r="D962" s="24" t="s">
        <v>129</v>
      </c>
      <c r="E962" s="24" t="s">
        <v>32</v>
      </c>
      <c r="F962" s="25" t="s">
        <v>33</v>
      </c>
      <c r="G962" s="10">
        <v>338.2</v>
      </c>
      <c r="H962" s="10">
        <v>338.2</v>
      </c>
      <c r="I962" s="10">
        <v>338.2</v>
      </c>
      <c r="J962" s="10"/>
      <c r="K962" s="10"/>
      <c r="L962" s="10"/>
      <c r="M962" s="10">
        <f t="shared" si="802"/>
        <v>338.2</v>
      </c>
      <c r="N962" s="10">
        <f t="shared" si="803"/>
        <v>338.2</v>
      </c>
      <c r="O962" s="10">
        <f t="shared" si="804"/>
        <v>338.2</v>
      </c>
      <c r="P962" s="10"/>
      <c r="Q962" s="26"/>
      <c r="R962" s="27"/>
    </row>
    <row r="963" spans="1:19" ht="46.8" x14ac:dyDescent="0.3">
      <c r="A963" s="24" t="s">
        <v>458</v>
      </c>
      <c r="B963" s="24" t="s">
        <v>125</v>
      </c>
      <c r="C963" s="24" t="s">
        <v>127</v>
      </c>
      <c r="D963" s="24" t="s">
        <v>409</v>
      </c>
      <c r="E963" s="28"/>
      <c r="F963" s="25" t="s">
        <v>410</v>
      </c>
      <c r="G963" s="10">
        <f t="shared" ref="G963:L963" si="837">G964+G965</f>
        <v>1446.3</v>
      </c>
      <c r="H963" s="10">
        <f t="shared" si="837"/>
        <v>1537.6</v>
      </c>
      <c r="I963" s="10">
        <f t="shared" si="837"/>
        <v>1537.6</v>
      </c>
      <c r="J963" s="10">
        <f t="shared" si="837"/>
        <v>0</v>
      </c>
      <c r="K963" s="10">
        <f t="shared" si="837"/>
        <v>0</v>
      </c>
      <c r="L963" s="10">
        <f t="shared" si="837"/>
        <v>0</v>
      </c>
      <c r="M963" s="10">
        <f t="shared" si="802"/>
        <v>1446.3</v>
      </c>
      <c r="N963" s="10">
        <f t="shared" si="803"/>
        <v>1537.6</v>
      </c>
      <c r="O963" s="10">
        <f t="shared" si="804"/>
        <v>1537.6</v>
      </c>
      <c r="P963" s="10">
        <f>P964+P965</f>
        <v>0</v>
      </c>
      <c r="Q963" s="26"/>
      <c r="R963" s="27"/>
    </row>
    <row r="964" spans="1:19" ht="78" x14ac:dyDescent="0.3">
      <c r="A964" s="24" t="s">
        <v>458</v>
      </c>
      <c r="B964" s="24" t="s">
        <v>125</v>
      </c>
      <c r="C964" s="24" t="s">
        <v>127</v>
      </c>
      <c r="D964" s="24" t="s">
        <v>409</v>
      </c>
      <c r="E964" s="24" t="s">
        <v>44</v>
      </c>
      <c r="F964" s="25" t="s">
        <v>45</v>
      </c>
      <c r="G964" s="10">
        <v>1048.8</v>
      </c>
      <c r="H964" s="10">
        <v>1140</v>
      </c>
      <c r="I964" s="10">
        <v>1140</v>
      </c>
      <c r="J964" s="10"/>
      <c r="K964" s="10"/>
      <c r="L964" s="10"/>
      <c r="M964" s="10">
        <f t="shared" si="802"/>
        <v>1048.8</v>
      </c>
      <c r="N964" s="10">
        <f t="shared" si="803"/>
        <v>1140</v>
      </c>
      <c r="O964" s="10">
        <f t="shared" si="804"/>
        <v>1140</v>
      </c>
      <c r="P964" s="10"/>
      <c r="Q964" s="26"/>
      <c r="R964" s="27"/>
    </row>
    <row r="965" spans="1:19" ht="31.2" x14ac:dyDescent="0.3">
      <c r="A965" s="24" t="s">
        <v>458</v>
      </c>
      <c r="B965" s="24" t="s">
        <v>125</v>
      </c>
      <c r="C965" s="24" t="s">
        <v>127</v>
      </c>
      <c r="D965" s="24" t="s">
        <v>409</v>
      </c>
      <c r="E965" s="24" t="s">
        <v>32</v>
      </c>
      <c r="F965" s="25" t="s">
        <v>33</v>
      </c>
      <c r="G965" s="10">
        <v>397.5</v>
      </c>
      <c r="H965" s="10">
        <v>397.6</v>
      </c>
      <c r="I965" s="10">
        <v>397.6</v>
      </c>
      <c r="J965" s="10"/>
      <c r="K965" s="10"/>
      <c r="L965" s="10"/>
      <c r="M965" s="10">
        <f t="shared" si="802"/>
        <v>397.5</v>
      </c>
      <c r="N965" s="10">
        <f t="shared" si="803"/>
        <v>397.6</v>
      </c>
      <c r="O965" s="10">
        <f t="shared" si="804"/>
        <v>397.6</v>
      </c>
      <c r="P965" s="10"/>
      <c r="Q965" s="26"/>
      <c r="R965" s="27"/>
    </row>
    <row r="966" spans="1:19" s="12" customFormat="1" x14ac:dyDescent="0.3">
      <c r="A966" s="13" t="s">
        <v>458</v>
      </c>
      <c r="B966" s="13" t="s">
        <v>101</v>
      </c>
      <c r="C966" s="13"/>
      <c r="D966" s="13"/>
      <c r="E966" s="29"/>
      <c r="F966" s="14" t="s">
        <v>102</v>
      </c>
      <c r="G966" s="15">
        <f t="shared" ref="G966:L966" si="838">G967+G978</f>
        <v>19584.7</v>
      </c>
      <c r="H966" s="15">
        <f t="shared" si="838"/>
        <v>19584.7</v>
      </c>
      <c r="I966" s="15">
        <f t="shared" si="838"/>
        <v>19584.7</v>
      </c>
      <c r="J966" s="15">
        <f t="shared" si="838"/>
        <v>0</v>
      </c>
      <c r="K966" s="15">
        <f t="shared" si="838"/>
        <v>0</v>
      </c>
      <c r="L966" s="15">
        <f t="shared" si="838"/>
        <v>0</v>
      </c>
      <c r="M966" s="15">
        <f t="shared" si="802"/>
        <v>19584.7</v>
      </c>
      <c r="N966" s="15">
        <f t="shared" si="803"/>
        <v>19584.7</v>
      </c>
      <c r="O966" s="15">
        <f t="shared" si="804"/>
        <v>19584.7</v>
      </c>
      <c r="P966" s="15">
        <f>P967+P978</f>
        <v>0</v>
      </c>
      <c r="Q966" s="16"/>
      <c r="R966" s="17"/>
    </row>
    <row r="967" spans="1:19" s="18" customFormat="1" x14ac:dyDescent="0.3">
      <c r="A967" s="19" t="s">
        <v>458</v>
      </c>
      <c r="B967" s="19" t="s">
        <v>101</v>
      </c>
      <c r="C967" s="19" t="s">
        <v>240</v>
      </c>
      <c r="D967" s="19"/>
      <c r="E967" s="19"/>
      <c r="F967" s="20" t="s">
        <v>411</v>
      </c>
      <c r="G967" s="21">
        <f t="shared" ref="G967:L967" si="839">G968+G973</f>
        <v>18480.7</v>
      </c>
      <c r="H967" s="21">
        <f t="shared" si="839"/>
        <v>18480.7</v>
      </c>
      <c r="I967" s="21">
        <f t="shared" si="839"/>
        <v>18480.7</v>
      </c>
      <c r="J967" s="21">
        <f t="shared" si="839"/>
        <v>0</v>
      </c>
      <c r="K967" s="21">
        <f t="shared" si="839"/>
        <v>0</v>
      </c>
      <c r="L967" s="21">
        <f t="shared" si="839"/>
        <v>0</v>
      </c>
      <c r="M967" s="21">
        <f t="shared" si="802"/>
        <v>18480.7</v>
      </c>
      <c r="N967" s="21">
        <f t="shared" si="803"/>
        <v>18480.7</v>
      </c>
      <c r="O967" s="21">
        <f t="shared" si="804"/>
        <v>18480.7</v>
      </c>
      <c r="P967" s="21">
        <f>P968+P973</f>
        <v>0</v>
      </c>
      <c r="Q967" s="22"/>
      <c r="R967" s="23"/>
    </row>
    <row r="968" spans="1:19" ht="31.2" x14ac:dyDescent="0.3">
      <c r="A968" s="24" t="s">
        <v>458</v>
      </c>
      <c r="B968" s="24" t="s">
        <v>101</v>
      </c>
      <c r="C968" s="24" t="s">
        <v>240</v>
      </c>
      <c r="D968" s="24" t="s">
        <v>412</v>
      </c>
      <c r="E968" s="28"/>
      <c r="F968" s="25" t="s">
        <v>413</v>
      </c>
      <c r="G968" s="10">
        <f t="shared" ref="G968:G1031" si="840">G969</f>
        <v>2314.4</v>
      </c>
      <c r="H968" s="10">
        <f t="shared" ref="H968:H1031" si="841">H969</f>
        <v>2314.4</v>
      </c>
      <c r="I968" s="10">
        <f t="shared" ref="I968:I984" si="842">I969</f>
        <v>2314.4</v>
      </c>
      <c r="J968" s="10">
        <f t="shared" ref="J968:J984" si="843">J969</f>
        <v>0</v>
      </c>
      <c r="K968" s="10">
        <f t="shared" ref="K968:K984" si="844">K969</f>
        <v>0</v>
      </c>
      <c r="L968" s="10">
        <f t="shared" ref="L968:L984" si="845">L969</f>
        <v>0</v>
      </c>
      <c r="M968" s="10">
        <f t="shared" si="802"/>
        <v>2314.4</v>
      </c>
      <c r="N968" s="10">
        <f t="shared" si="803"/>
        <v>2314.4</v>
      </c>
      <c r="O968" s="10">
        <f t="shared" si="804"/>
        <v>2314.4</v>
      </c>
      <c r="P968" s="10">
        <f t="shared" ref="P968:P984" si="846">P969</f>
        <v>0</v>
      </c>
      <c r="Q968" s="26"/>
      <c r="R968" s="27"/>
    </row>
    <row r="969" spans="1:19" hidden="1" x14ac:dyDescent="0.3">
      <c r="A969" s="24" t="s">
        <v>458</v>
      </c>
      <c r="B969" s="24" t="s">
        <v>101</v>
      </c>
      <c r="C969" s="24" t="s">
        <v>240</v>
      </c>
      <c r="D969" s="24" t="s">
        <v>414</v>
      </c>
      <c r="E969" s="28"/>
      <c r="F969" s="25" t="s">
        <v>27</v>
      </c>
      <c r="G969" s="10">
        <f t="shared" si="840"/>
        <v>2314.4</v>
      </c>
      <c r="H969" s="10">
        <f t="shared" si="841"/>
        <v>2314.4</v>
      </c>
      <c r="I969" s="10">
        <f t="shared" si="842"/>
        <v>2314.4</v>
      </c>
      <c r="J969" s="10">
        <f t="shared" si="843"/>
        <v>0</v>
      </c>
      <c r="K969" s="10">
        <f t="shared" si="844"/>
        <v>0</v>
      </c>
      <c r="L969" s="10">
        <f t="shared" si="845"/>
        <v>0</v>
      </c>
      <c r="M969" s="10">
        <f t="shared" si="802"/>
        <v>2314.4</v>
      </c>
      <c r="N969" s="10">
        <f t="shared" si="803"/>
        <v>2314.4</v>
      </c>
      <c r="O969" s="10">
        <f t="shared" si="804"/>
        <v>2314.4</v>
      </c>
      <c r="P969" s="10">
        <f t="shared" si="846"/>
        <v>0</v>
      </c>
      <c r="Q969" s="26">
        <v>0</v>
      </c>
      <c r="R969" s="27"/>
      <c r="S969" s="1" t="s">
        <v>386</v>
      </c>
    </row>
    <row r="970" spans="1:19" ht="31.2" x14ac:dyDescent="0.3">
      <c r="A970" s="24" t="s">
        <v>458</v>
      </c>
      <c r="B970" s="24" t="s">
        <v>101</v>
      </c>
      <c r="C970" s="24" t="s">
        <v>240</v>
      </c>
      <c r="D970" s="24" t="s">
        <v>415</v>
      </c>
      <c r="E970" s="28"/>
      <c r="F970" s="25" t="s">
        <v>416</v>
      </c>
      <c r="G970" s="10">
        <f t="shared" si="840"/>
        <v>2314.4</v>
      </c>
      <c r="H970" s="10">
        <f t="shared" si="841"/>
        <v>2314.4</v>
      </c>
      <c r="I970" s="10">
        <f t="shared" si="842"/>
        <v>2314.4</v>
      </c>
      <c r="J970" s="10">
        <f t="shared" si="843"/>
        <v>0</v>
      </c>
      <c r="K970" s="10">
        <f t="shared" si="844"/>
        <v>0</v>
      </c>
      <c r="L970" s="10">
        <f t="shared" si="845"/>
        <v>0</v>
      </c>
      <c r="M970" s="10">
        <f t="shared" si="802"/>
        <v>2314.4</v>
      </c>
      <c r="N970" s="10">
        <f t="shared" si="803"/>
        <v>2314.4</v>
      </c>
      <c r="O970" s="10">
        <f t="shared" si="804"/>
        <v>2314.4</v>
      </c>
      <c r="P970" s="10">
        <f t="shared" si="846"/>
        <v>0</v>
      </c>
      <c r="Q970" s="26"/>
      <c r="R970" s="27"/>
    </row>
    <row r="971" spans="1:19" ht="31.2" x14ac:dyDescent="0.3">
      <c r="A971" s="24" t="s">
        <v>458</v>
      </c>
      <c r="B971" s="24" t="s">
        <v>101</v>
      </c>
      <c r="C971" s="24" t="s">
        <v>240</v>
      </c>
      <c r="D971" s="24" t="s">
        <v>417</v>
      </c>
      <c r="E971" s="28"/>
      <c r="F971" s="25" t="s">
        <v>418</v>
      </c>
      <c r="G971" s="10">
        <f t="shared" si="840"/>
        <v>2314.4</v>
      </c>
      <c r="H971" s="10">
        <f t="shared" si="841"/>
        <v>2314.4</v>
      </c>
      <c r="I971" s="10">
        <f t="shared" si="842"/>
        <v>2314.4</v>
      </c>
      <c r="J971" s="10">
        <f t="shared" si="843"/>
        <v>0</v>
      </c>
      <c r="K971" s="10">
        <f t="shared" si="844"/>
        <v>0</v>
      </c>
      <c r="L971" s="10">
        <f t="shared" si="845"/>
        <v>0</v>
      </c>
      <c r="M971" s="10">
        <f t="shared" si="802"/>
        <v>2314.4</v>
      </c>
      <c r="N971" s="10">
        <f t="shared" si="803"/>
        <v>2314.4</v>
      </c>
      <c r="O971" s="10">
        <f t="shared" si="804"/>
        <v>2314.4</v>
      </c>
      <c r="P971" s="10">
        <f t="shared" si="846"/>
        <v>0</v>
      </c>
      <c r="Q971" s="26"/>
      <c r="R971" s="27"/>
    </row>
    <row r="972" spans="1:19" ht="31.2" x14ac:dyDescent="0.3">
      <c r="A972" s="24" t="s">
        <v>458</v>
      </c>
      <c r="B972" s="24" t="s">
        <v>101</v>
      </c>
      <c r="C972" s="24" t="s">
        <v>240</v>
      </c>
      <c r="D972" s="24" t="s">
        <v>417</v>
      </c>
      <c r="E972" s="24" t="s">
        <v>32</v>
      </c>
      <c r="F972" s="25" t="s">
        <v>33</v>
      </c>
      <c r="G972" s="10">
        <v>2314.4</v>
      </c>
      <c r="H972" s="10">
        <v>2314.4</v>
      </c>
      <c r="I972" s="10">
        <v>2314.4</v>
      </c>
      <c r="J972" s="10"/>
      <c r="K972" s="10"/>
      <c r="L972" s="10"/>
      <c r="M972" s="10">
        <f t="shared" si="802"/>
        <v>2314.4</v>
      </c>
      <c r="N972" s="10">
        <f t="shared" si="803"/>
        <v>2314.4</v>
      </c>
      <c r="O972" s="10">
        <f t="shared" si="804"/>
        <v>2314.4</v>
      </c>
      <c r="P972" s="10"/>
      <c r="Q972" s="26"/>
      <c r="R972" s="27"/>
    </row>
    <row r="973" spans="1:19" ht="31.2" x14ac:dyDescent="0.3">
      <c r="A973" s="24" t="s">
        <v>458</v>
      </c>
      <c r="B973" s="24" t="s">
        <v>101</v>
      </c>
      <c r="C973" s="24" t="s">
        <v>240</v>
      </c>
      <c r="D973" s="24" t="s">
        <v>419</v>
      </c>
      <c r="E973" s="28"/>
      <c r="F973" s="25" t="s">
        <v>420</v>
      </c>
      <c r="G973" s="10">
        <f t="shared" si="840"/>
        <v>16166.3</v>
      </c>
      <c r="H973" s="10">
        <f t="shared" si="841"/>
        <v>16166.3</v>
      </c>
      <c r="I973" s="10">
        <f t="shared" si="842"/>
        <v>16166.3</v>
      </c>
      <c r="J973" s="10">
        <f t="shared" si="843"/>
        <v>0</v>
      </c>
      <c r="K973" s="10">
        <f t="shared" si="844"/>
        <v>0</v>
      </c>
      <c r="L973" s="10">
        <f t="shared" si="845"/>
        <v>0</v>
      </c>
      <c r="M973" s="10">
        <f t="shared" si="802"/>
        <v>16166.3</v>
      </c>
      <c r="N973" s="10">
        <f t="shared" si="803"/>
        <v>16166.3</v>
      </c>
      <c r="O973" s="10">
        <f t="shared" si="804"/>
        <v>16166.3</v>
      </c>
      <c r="P973" s="10">
        <f t="shared" si="846"/>
        <v>0</v>
      </c>
      <c r="Q973" s="26"/>
      <c r="R973" s="27"/>
    </row>
    <row r="974" spans="1:19" x14ac:dyDescent="0.3">
      <c r="A974" s="24" t="s">
        <v>458</v>
      </c>
      <c r="B974" s="24" t="s">
        <v>101</v>
      </c>
      <c r="C974" s="24" t="s">
        <v>240</v>
      </c>
      <c r="D974" s="24" t="s">
        <v>421</v>
      </c>
      <c r="E974" s="28"/>
      <c r="F974" s="25" t="s">
        <v>60</v>
      </c>
      <c r="G974" s="10">
        <f t="shared" si="840"/>
        <v>16166.3</v>
      </c>
      <c r="H974" s="10">
        <f t="shared" si="841"/>
        <v>16166.3</v>
      </c>
      <c r="I974" s="10">
        <f t="shared" si="842"/>
        <v>16166.3</v>
      </c>
      <c r="J974" s="10">
        <f t="shared" si="843"/>
        <v>0</v>
      </c>
      <c r="K974" s="10">
        <f t="shared" si="844"/>
        <v>0</v>
      </c>
      <c r="L974" s="10">
        <f t="shared" si="845"/>
        <v>0</v>
      </c>
      <c r="M974" s="10">
        <f t="shared" si="802"/>
        <v>16166.3</v>
      </c>
      <c r="N974" s="10">
        <f t="shared" si="803"/>
        <v>16166.3</v>
      </c>
      <c r="O974" s="10">
        <f t="shared" si="804"/>
        <v>16166.3</v>
      </c>
      <c r="P974" s="10">
        <f t="shared" si="846"/>
        <v>0</v>
      </c>
      <c r="Q974" s="26"/>
      <c r="R974" s="27"/>
    </row>
    <row r="975" spans="1:19" ht="31.2" x14ac:dyDescent="0.3">
      <c r="A975" s="24" t="s">
        <v>458</v>
      </c>
      <c r="B975" s="24" t="s">
        <v>101</v>
      </c>
      <c r="C975" s="24" t="s">
        <v>240</v>
      </c>
      <c r="D975" s="24" t="s">
        <v>422</v>
      </c>
      <c r="E975" s="28"/>
      <c r="F975" s="25" t="s">
        <v>423</v>
      </c>
      <c r="G975" s="10">
        <f t="shared" si="840"/>
        <v>16166.3</v>
      </c>
      <c r="H975" s="10">
        <f t="shared" si="841"/>
        <v>16166.3</v>
      </c>
      <c r="I975" s="10">
        <f t="shared" si="842"/>
        <v>16166.3</v>
      </c>
      <c r="J975" s="10">
        <f t="shared" si="843"/>
        <v>0</v>
      </c>
      <c r="K975" s="10">
        <f t="shared" si="844"/>
        <v>0</v>
      </c>
      <c r="L975" s="10">
        <f t="shared" si="845"/>
        <v>0</v>
      </c>
      <c r="M975" s="10">
        <f t="shared" si="802"/>
        <v>16166.3</v>
      </c>
      <c r="N975" s="10">
        <f t="shared" si="803"/>
        <v>16166.3</v>
      </c>
      <c r="O975" s="10">
        <f t="shared" si="804"/>
        <v>16166.3</v>
      </c>
      <c r="P975" s="10">
        <f t="shared" si="846"/>
        <v>0</v>
      </c>
      <c r="Q975" s="26"/>
      <c r="R975" s="27"/>
    </row>
    <row r="976" spans="1:19" ht="31.2" x14ac:dyDescent="0.3">
      <c r="A976" s="24" t="s">
        <v>458</v>
      </c>
      <c r="B976" s="24" t="s">
        <v>101</v>
      </c>
      <c r="C976" s="24" t="s">
        <v>240</v>
      </c>
      <c r="D976" s="24" t="s">
        <v>424</v>
      </c>
      <c r="E976" s="28"/>
      <c r="F976" s="25" t="s">
        <v>425</v>
      </c>
      <c r="G976" s="10">
        <f t="shared" si="840"/>
        <v>16166.3</v>
      </c>
      <c r="H976" s="10">
        <f t="shared" si="841"/>
        <v>16166.3</v>
      </c>
      <c r="I976" s="10">
        <f t="shared" si="842"/>
        <v>16166.3</v>
      </c>
      <c r="J976" s="10">
        <f t="shared" si="843"/>
        <v>0</v>
      </c>
      <c r="K976" s="10">
        <f t="shared" si="844"/>
        <v>0</v>
      </c>
      <c r="L976" s="10">
        <f t="shared" si="845"/>
        <v>0</v>
      </c>
      <c r="M976" s="10">
        <f t="shared" si="802"/>
        <v>16166.3</v>
      </c>
      <c r="N976" s="10">
        <f t="shared" si="803"/>
        <v>16166.3</v>
      </c>
      <c r="O976" s="10">
        <f t="shared" si="804"/>
        <v>16166.3</v>
      </c>
      <c r="P976" s="10">
        <f t="shared" si="846"/>
        <v>0</v>
      </c>
      <c r="Q976" s="26"/>
      <c r="R976" s="27"/>
    </row>
    <row r="977" spans="1:19" x14ac:dyDescent="0.3">
      <c r="A977" s="24" t="s">
        <v>458</v>
      </c>
      <c r="B977" s="24" t="s">
        <v>101</v>
      </c>
      <c r="C977" s="24" t="s">
        <v>240</v>
      </c>
      <c r="D977" s="24" t="s">
        <v>424</v>
      </c>
      <c r="E977" s="24" t="s">
        <v>34</v>
      </c>
      <c r="F977" s="25" t="s">
        <v>35</v>
      </c>
      <c r="G977" s="10">
        <v>16166.3</v>
      </c>
      <c r="H977" s="10">
        <v>16166.3</v>
      </c>
      <c r="I977" s="10">
        <v>16166.3</v>
      </c>
      <c r="J977" s="10"/>
      <c r="K977" s="10"/>
      <c r="L977" s="10"/>
      <c r="M977" s="10">
        <f t="shared" si="802"/>
        <v>16166.3</v>
      </c>
      <c r="N977" s="10">
        <f t="shared" si="803"/>
        <v>16166.3</v>
      </c>
      <c r="O977" s="10">
        <f t="shared" si="804"/>
        <v>16166.3</v>
      </c>
      <c r="P977" s="10"/>
      <c r="Q977" s="26"/>
      <c r="R977" s="27"/>
    </row>
    <row r="978" spans="1:19" s="18" customFormat="1" x14ac:dyDescent="0.3">
      <c r="A978" s="19" t="s">
        <v>458</v>
      </c>
      <c r="B978" s="19" t="s">
        <v>101</v>
      </c>
      <c r="C978" s="19" t="s">
        <v>103</v>
      </c>
      <c r="D978" s="19"/>
      <c r="E978" s="19"/>
      <c r="F978" s="20" t="s">
        <v>104</v>
      </c>
      <c r="G978" s="21">
        <f t="shared" si="840"/>
        <v>1104</v>
      </c>
      <c r="H978" s="21">
        <f t="shared" si="841"/>
        <v>1104</v>
      </c>
      <c r="I978" s="21">
        <f t="shared" si="842"/>
        <v>1104</v>
      </c>
      <c r="J978" s="21">
        <f t="shared" si="843"/>
        <v>0</v>
      </c>
      <c r="K978" s="21">
        <f t="shared" si="844"/>
        <v>0</v>
      </c>
      <c r="L978" s="21">
        <f t="shared" si="845"/>
        <v>0</v>
      </c>
      <c r="M978" s="21">
        <f t="shared" si="802"/>
        <v>1104</v>
      </c>
      <c r="N978" s="21">
        <f t="shared" si="803"/>
        <v>1104</v>
      </c>
      <c r="O978" s="21">
        <f t="shared" si="804"/>
        <v>1104</v>
      </c>
      <c r="P978" s="21">
        <f t="shared" si="846"/>
        <v>0</v>
      </c>
      <c r="Q978" s="22"/>
      <c r="R978" s="23"/>
    </row>
    <row r="979" spans="1:19" ht="31.2" x14ac:dyDescent="0.3">
      <c r="A979" s="24" t="s">
        <v>458</v>
      </c>
      <c r="B979" s="24" t="s">
        <v>101</v>
      </c>
      <c r="C979" s="24" t="s">
        <v>103</v>
      </c>
      <c r="D979" s="24" t="s">
        <v>105</v>
      </c>
      <c r="E979" s="24"/>
      <c r="F979" s="25" t="s">
        <v>106</v>
      </c>
      <c r="G979" s="10">
        <f t="shared" si="840"/>
        <v>1104</v>
      </c>
      <c r="H979" s="10">
        <f t="shared" si="841"/>
        <v>1104</v>
      </c>
      <c r="I979" s="10">
        <f t="shared" si="842"/>
        <v>1104</v>
      </c>
      <c r="J979" s="10">
        <f t="shared" si="843"/>
        <v>0</v>
      </c>
      <c r="K979" s="10">
        <f t="shared" si="844"/>
        <v>0</v>
      </c>
      <c r="L979" s="10">
        <f t="shared" si="845"/>
        <v>0</v>
      </c>
      <c r="M979" s="10">
        <f t="shared" si="802"/>
        <v>1104</v>
      </c>
      <c r="N979" s="10">
        <f t="shared" si="803"/>
        <v>1104</v>
      </c>
      <c r="O979" s="10">
        <f t="shared" si="804"/>
        <v>1104</v>
      </c>
      <c r="P979" s="10">
        <f t="shared" si="846"/>
        <v>0</v>
      </c>
      <c r="Q979" s="26"/>
      <c r="R979" s="27"/>
    </row>
    <row r="980" spans="1:19" hidden="1" x14ac:dyDescent="0.3">
      <c r="A980" s="24" t="s">
        <v>458</v>
      </c>
      <c r="B980" s="24" t="s">
        <v>101</v>
      </c>
      <c r="C980" s="24" t="s">
        <v>103</v>
      </c>
      <c r="D980" s="24" t="s">
        <v>107</v>
      </c>
      <c r="E980" s="24"/>
      <c r="F980" s="25" t="s">
        <v>27</v>
      </c>
      <c r="G980" s="10">
        <f t="shared" si="840"/>
        <v>1104</v>
      </c>
      <c r="H980" s="10">
        <f t="shared" si="841"/>
        <v>1104</v>
      </c>
      <c r="I980" s="10">
        <f t="shared" si="842"/>
        <v>1104</v>
      </c>
      <c r="J980" s="10">
        <f t="shared" si="843"/>
        <v>0</v>
      </c>
      <c r="K980" s="10">
        <f t="shared" si="844"/>
        <v>0</v>
      </c>
      <c r="L980" s="10">
        <f t="shared" si="845"/>
        <v>0</v>
      </c>
      <c r="M980" s="10">
        <f t="shared" si="802"/>
        <v>1104</v>
      </c>
      <c r="N980" s="10">
        <f t="shared" si="803"/>
        <v>1104</v>
      </c>
      <c r="O980" s="10">
        <f t="shared" si="804"/>
        <v>1104</v>
      </c>
      <c r="P980" s="10">
        <f t="shared" si="846"/>
        <v>0</v>
      </c>
      <c r="Q980" s="26">
        <v>0</v>
      </c>
      <c r="R980" s="27"/>
      <c r="S980" s="1" t="s">
        <v>386</v>
      </c>
    </row>
    <row r="981" spans="1:19" ht="46.8" x14ac:dyDescent="0.3">
      <c r="A981" s="24" t="s">
        <v>458</v>
      </c>
      <c r="B981" s="24" t="s">
        <v>101</v>
      </c>
      <c r="C981" s="24" t="s">
        <v>103</v>
      </c>
      <c r="D981" s="24" t="s">
        <v>108</v>
      </c>
      <c r="E981" s="24"/>
      <c r="F981" s="25" t="s">
        <v>109</v>
      </c>
      <c r="G981" s="10">
        <f t="shared" si="840"/>
        <v>1104</v>
      </c>
      <c r="H981" s="10">
        <f t="shared" si="841"/>
        <v>1104</v>
      </c>
      <c r="I981" s="10">
        <f t="shared" si="842"/>
        <v>1104</v>
      </c>
      <c r="J981" s="10">
        <f t="shared" si="843"/>
        <v>0</v>
      </c>
      <c r="K981" s="10">
        <f t="shared" si="844"/>
        <v>0</v>
      </c>
      <c r="L981" s="10">
        <f t="shared" si="845"/>
        <v>0</v>
      </c>
      <c r="M981" s="10">
        <f t="shared" si="802"/>
        <v>1104</v>
      </c>
      <c r="N981" s="10">
        <f t="shared" si="803"/>
        <v>1104</v>
      </c>
      <c r="O981" s="10">
        <f t="shared" si="804"/>
        <v>1104</v>
      </c>
      <c r="P981" s="10">
        <f t="shared" si="846"/>
        <v>0</v>
      </c>
      <c r="Q981" s="26"/>
      <c r="R981" s="27"/>
    </row>
    <row r="982" spans="1:19" ht="62.4" x14ac:dyDescent="0.3">
      <c r="A982" s="24" t="s">
        <v>458</v>
      </c>
      <c r="B982" s="24" t="s">
        <v>101</v>
      </c>
      <c r="C982" s="24" t="s">
        <v>103</v>
      </c>
      <c r="D982" s="24" t="s">
        <v>426</v>
      </c>
      <c r="E982" s="24"/>
      <c r="F982" s="25" t="s">
        <v>427</v>
      </c>
      <c r="G982" s="10">
        <f t="shared" si="840"/>
        <v>1104</v>
      </c>
      <c r="H982" s="10">
        <f t="shared" si="841"/>
        <v>1104</v>
      </c>
      <c r="I982" s="10">
        <f t="shared" si="842"/>
        <v>1104</v>
      </c>
      <c r="J982" s="10">
        <f t="shared" si="843"/>
        <v>0</v>
      </c>
      <c r="K982" s="10">
        <f t="shared" si="844"/>
        <v>0</v>
      </c>
      <c r="L982" s="10">
        <f t="shared" si="845"/>
        <v>0</v>
      </c>
      <c r="M982" s="10">
        <f t="shared" si="802"/>
        <v>1104</v>
      </c>
      <c r="N982" s="10">
        <f t="shared" si="803"/>
        <v>1104</v>
      </c>
      <c r="O982" s="10">
        <f t="shared" si="804"/>
        <v>1104</v>
      </c>
      <c r="P982" s="10">
        <f t="shared" si="846"/>
        <v>0</v>
      </c>
      <c r="Q982" s="26"/>
      <c r="R982" s="27"/>
    </row>
    <row r="983" spans="1:19" x14ac:dyDescent="0.3">
      <c r="A983" s="24" t="s">
        <v>458</v>
      </c>
      <c r="B983" s="24" t="s">
        <v>101</v>
      </c>
      <c r="C983" s="24" t="s">
        <v>103</v>
      </c>
      <c r="D983" s="24" t="s">
        <v>426</v>
      </c>
      <c r="E983" s="24" t="s">
        <v>34</v>
      </c>
      <c r="F983" s="25" t="s">
        <v>35</v>
      </c>
      <c r="G983" s="10">
        <v>1104</v>
      </c>
      <c r="H983" s="10">
        <v>1104</v>
      </c>
      <c r="I983" s="10">
        <v>1104</v>
      </c>
      <c r="J983" s="10"/>
      <c r="K983" s="10"/>
      <c r="L983" s="10"/>
      <c r="M983" s="10">
        <f t="shared" si="802"/>
        <v>1104</v>
      </c>
      <c r="N983" s="10">
        <f t="shared" si="803"/>
        <v>1104</v>
      </c>
      <c r="O983" s="10">
        <f t="shared" si="804"/>
        <v>1104</v>
      </c>
      <c r="P983" s="10"/>
      <c r="Q983" s="26"/>
      <c r="R983" s="27"/>
    </row>
    <row r="984" spans="1:19" s="12" customFormat="1" ht="16.2" x14ac:dyDescent="0.3">
      <c r="A984" s="13" t="s">
        <v>458</v>
      </c>
      <c r="B984" s="32" t="s">
        <v>131</v>
      </c>
      <c r="C984" s="32"/>
      <c r="D984" s="13"/>
      <c r="E984" s="13"/>
      <c r="F984" s="14" t="s">
        <v>150</v>
      </c>
      <c r="G984" s="15">
        <f t="shared" si="840"/>
        <v>34107.9</v>
      </c>
      <c r="H984" s="15">
        <f t="shared" si="841"/>
        <v>18203</v>
      </c>
      <c r="I984" s="15">
        <f t="shared" si="842"/>
        <v>14041.6</v>
      </c>
      <c r="J984" s="15">
        <f t="shared" si="843"/>
        <v>15221.2</v>
      </c>
      <c r="K984" s="15">
        <f t="shared" si="844"/>
        <v>15221.2</v>
      </c>
      <c r="L984" s="15">
        <f t="shared" si="845"/>
        <v>15221.2</v>
      </c>
      <c r="M984" s="15">
        <f t="shared" si="802"/>
        <v>49329.100000000006</v>
      </c>
      <c r="N984" s="15">
        <f t="shared" si="803"/>
        <v>33424.199999999997</v>
      </c>
      <c r="O984" s="15">
        <f t="shared" si="804"/>
        <v>29262.800000000003</v>
      </c>
      <c r="P984" s="15">
        <f t="shared" si="846"/>
        <v>0</v>
      </c>
      <c r="Q984" s="16"/>
      <c r="R984" s="17"/>
    </row>
    <row r="985" spans="1:19" s="18" customFormat="1" x14ac:dyDescent="0.3">
      <c r="A985" s="19" t="s">
        <v>458</v>
      </c>
      <c r="B985" s="19" t="s">
        <v>131</v>
      </c>
      <c r="C985" s="19" t="s">
        <v>125</v>
      </c>
      <c r="D985" s="19"/>
      <c r="E985" s="19"/>
      <c r="F985" s="20" t="s">
        <v>151</v>
      </c>
      <c r="G985" s="21">
        <f t="shared" ref="G985:L985" si="847">G986+G991+G1002</f>
        <v>34107.9</v>
      </c>
      <c r="H985" s="21">
        <f t="shared" si="847"/>
        <v>18203</v>
      </c>
      <c r="I985" s="21">
        <f t="shared" si="847"/>
        <v>14041.6</v>
      </c>
      <c r="J985" s="21">
        <f t="shared" si="847"/>
        <v>15221.2</v>
      </c>
      <c r="K985" s="21">
        <f t="shared" si="847"/>
        <v>15221.2</v>
      </c>
      <c r="L985" s="21">
        <f t="shared" si="847"/>
        <v>15221.2</v>
      </c>
      <c r="M985" s="21">
        <f t="shared" si="802"/>
        <v>49329.100000000006</v>
      </c>
      <c r="N985" s="21">
        <f t="shared" si="803"/>
        <v>33424.199999999997</v>
      </c>
      <c r="O985" s="21">
        <f t="shared" si="804"/>
        <v>29262.800000000003</v>
      </c>
      <c r="P985" s="21">
        <f>P986+P991+P1002</f>
        <v>0</v>
      </c>
      <c r="Q985" s="22"/>
      <c r="R985" s="23"/>
    </row>
    <row r="986" spans="1:19" ht="31.2" x14ac:dyDescent="0.3">
      <c r="A986" s="24" t="s">
        <v>458</v>
      </c>
      <c r="B986" s="24" t="s">
        <v>131</v>
      </c>
      <c r="C986" s="24" t="s">
        <v>125</v>
      </c>
      <c r="D986" s="24" t="s">
        <v>412</v>
      </c>
      <c r="E986" s="28"/>
      <c r="F986" s="25" t="s">
        <v>413</v>
      </c>
      <c r="G986" s="10">
        <f t="shared" si="840"/>
        <v>268.10000000000002</v>
      </c>
      <c r="H986" s="10">
        <f t="shared" si="841"/>
        <v>269.3</v>
      </c>
      <c r="I986" s="10">
        <f t="shared" ref="I986:I989" si="848">I987</f>
        <v>272.89999999999998</v>
      </c>
      <c r="J986" s="10">
        <f t="shared" ref="J986:J989" si="849">J987</f>
        <v>0</v>
      </c>
      <c r="K986" s="10">
        <f t="shared" ref="K986:K989" si="850">K987</f>
        <v>0</v>
      </c>
      <c r="L986" s="10">
        <f t="shared" ref="L986:L989" si="851">L987</f>
        <v>0</v>
      </c>
      <c r="M986" s="10">
        <f t="shared" si="802"/>
        <v>268.10000000000002</v>
      </c>
      <c r="N986" s="10">
        <f t="shared" si="803"/>
        <v>269.3</v>
      </c>
      <c r="O986" s="10">
        <f t="shared" si="804"/>
        <v>272.89999999999998</v>
      </c>
      <c r="P986" s="10">
        <f t="shared" ref="P986:P989" si="852">P987</f>
        <v>0</v>
      </c>
      <c r="Q986" s="26"/>
      <c r="R986" s="27"/>
    </row>
    <row r="987" spans="1:19" ht="33.75" hidden="1" customHeight="1" x14ac:dyDescent="0.3">
      <c r="A987" s="24" t="s">
        <v>458</v>
      </c>
      <c r="B987" s="24" t="s">
        <v>131</v>
      </c>
      <c r="C987" s="24" t="s">
        <v>125</v>
      </c>
      <c r="D987" s="24" t="s">
        <v>414</v>
      </c>
      <c r="E987" s="28"/>
      <c r="F987" s="25" t="s">
        <v>27</v>
      </c>
      <c r="G987" s="10">
        <f t="shared" si="840"/>
        <v>268.10000000000002</v>
      </c>
      <c r="H987" s="10">
        <f t="shared" si="841"/>
        <v>269.3</v>
      </c>
      <c r="I987" s="10">
        <f t="shared" si="848"/>
        <v>272.89999999999998</v>
      </c>
      <c r="J987" s="10">
        <f t="shared" si="849"/>
        <v>0</v>
      </c>
      <c r="K987" s="10">
        <f t="shared" si="850"/>
        <v>0</v>
      </c>
      <c r="L987" s="10">
        <f t="shared" si="851"/>
        <v>0</v>
      </c>
      <c r="M987" s="10">
        <f t="shared" si="802"/>
        <v>268.10000000000002</v>
      </c>
      <c r="N987" s="10">
        <f t="shared" si="803"/>
        <v>269.3</v>
      </c>
      <c r="O987" s="10">
        <f t="shared" si="804"/>
        <v>272.89999999999998</v>
      </c>
      <c r="P987" s="10">
        <f t="shared" si="852"/>
        <v>0</v>
      </c>
      <c r="Q987" s="26">
        <v>0</v>
      </c>
      <c r="R987" s="27"/>
      <c r="S987" s="1" t="s">
        <v>386</v>
      </c>
    </row>
    <row r="988" spans="1:19" ht="33.75" customHeight="1" x14ac:dyDescent="0.3">
      <c r="A988" s="24" t="s">
        <v>458</v>
      </c>
      <c r="B988" s="24" t="s">
        <v>131</v>
      </c>
      <c r="C988" s="24" t="s">
        <v>125</v>
      </c>
      <c r="D988" s="24" t="s">
        <v>428</v>
      </c>
      <c r="E988" s="28"/>
      <c r="F988" s="25" t="s">
        <v>429</v>
      </c>
      <c r="G988" s="10">
        <f t="shared" si="840"/>
        <v>268.10000000000002</v>
      </c>
      <c r="H988" s="10">
        <f t="shared" si="841"/>
        <v>269.3</v>
      </c>
      <c r="I988" s="10">
        <f t="shared" si="848"/>
        <v>272.89999999999998</v>
      </c>
      <c r="J988" s="10">
        <f t="shared" si="849"/>
        <v>0</v>
      </c>
      <c r="K988" s="10">
        <f t="shared" si="850"/>
        <v>0</v>
      </c>
      <c r="L988" s="10">
        <f t="shared" si="851"/>
        <v>0</v>
      </c>
      <c r="M988" s="10">
        <f t="shared" si="802"/>
        <v>268.10000000000002</v>
      </c>
      <c r="N988" s="10">
        <f t="shared" si="803"/>
        <v>269.3</v>
      </c>
      <c r="O988" s="10">
        <f t="shared" si="804"/>
        <v>272.89999999999998</v>
      </c>
      <c r="P988" s="10">
        <f t="shared" si="852"/>
        <v>0</v>
      </c>
      <c r="Q988" s="26"/>
      <c r="R988" s="27"/>
    </row>
    <row r="989" spans="1:19" ht="31.2" x14ac:dyDescent="0.3">
      <c r="A989" s="24" t="s">
        <v>458</v>
      </c>
      <c r="B989" s="24" t="s">
        <v>131</v>
      </c>
      <c r="C989" s="24" t="s">
        <v>125</v>
      </c>
      <c r="D989" s="24" t="s">
        <v>430</v>
      </c>
      <c r="E989" s="28"/>
      <c r="F989" s="25" t="s">
        <v>431</v>
      </c>
      <c r="G989" s="10">
        <f t="shared" si="840"/>
        <v>268.10000000000002</v>
      </c>
      <c r="H989" s="10">
        <f t="shared" si="841"/>
        <v>269.3</v>
      </c>
      <c r="I989" s="10">
        <f t="shared" si="848"/>
        <v>272.89999999999998</v>
      </c>
      <c r="J989" s="10">
        <f t="shared" si="849"/>
        <v>0</v>
      </c>
      <c r="K989" s="10">
        <f t="shared" si="850"/>
        <v>0</v>
      </c>
      <c r="L989" s="10">
        <f t="shared" si="851"/>
        <v>0</v>
      </c>
      <c r="M989" s="10">
        <f t="shared" si="802"/>
        <v>268.10000000000002</v>
      </c>
      <c r="N989" s="10">
        <f t="shared" si="803"/>
        <v>269.3</v>
      </c>
      <c r="O989" s="10">
        <f t="shared" si="804"/>
        <v>272.89999999999998</v>
      </c>
      <c r="P989" s="10">
        <f t="shared" si="852"/>
        <v>0</v>
      </c>
      <c r="Q989" s="26"/>
      <c r="R989" s="27"/>
    </row>
    <row r="990" spans="1:19" ht="31.2" x14ac:dyDescent="0.3">
      <c r="A990" s="24" t="s">
        <v>458</v>
      </c>
      <c r="B990" s="24" t="s">
        <v>131</v>
      </c>
      <c r="C990" s="24" t="s">
        <v>125</v>
      </c>
      <c r="D990" s="24" t="s">
        <v>430</v>
      </c>
      <c r="E990" s="24" t="s">
        <v>32</v>
      </c>
      <c r="F990" s="25" t="s">
        <v>33</v>
      </c>
      <c r="G990" s="10">
        <v>268.10000000000002</v>
      </c>
      <c r="H990" s="10">
        <v>269.3</v>
      </c>
      <c r="I990" s="10">
        <v>272.89999999999998</v>
      </c>
      <c r="J990" s="10"/>
      <c r="K990" s="10"/>
      <c r="L990" s="10"/>
      <c r="M990" s="10">
        <f t="shared" si="802"/>
        <v>268.10000000000002</v>
      </c>
      <c r="N990" s="10">
        <f t="shared" si="803"/>
        <v>269.3</v>
      </c>
      <c r="O990" s="10">
        <f t="shared" si="804"/>
        <v>272.89999999999998</v>
      </c>
      <c r="P990" s="10"/>
      <c r="Q990" s="26"/>
      <c r="R990" s="27"/>
    </row>
    <row r="991" spans="1:19" ht="31.2" x14ac:dyDescent="0.3">
      <c r="A991" s="24" t="s">
        <v>458</v>
      </c>
      <c r="B991" s="24" t="s">
        <v>131</v>
      </c>
      <c r="C991" s="24" t="s">
        <v>125</v>
      </c>
      <c r="D991" s="24" t="s">
        <v>419</v>
      </c>
      <c r="E991" s="28"/>
      <c r="F991" s="25" t="s">
        <v>420</v>
      </c>
      <c r="G991" s="10">
        <f t="shared" ref="G991:L991" si="853">G992+G996</f>
        <v>32336.9</v>
      </c>
      <c r="H991" s="10">
        <f t="shared" si="853"/>
        <v>17181.7</v>
      </c>
      <c r="I991" s="10">
        <f t="shared" si="853"/>
        <v>13016.7</v>
      </c>
      <c r="J991" s="10">
        <f t="shared" si="853"/>
        <v>15221.2</v>
      </c>
      <c r="K991" s="10">
        <f t="shared" si="853"/>
        <v>15221.2</v>
      </c>
      <c r="L991" s="10">
        <f t="shared" si="853"/>
        <v>15221.2</v>
      </c>
      <c r="M991" s="10">
        <f t="shared" si="802"/>
        <v>47558.100000000006</v>
      </c>
      <c r="N991" s="10">
        <f t="shared" si="803"/>
        <v>32402.9</v>
      </c>
      <c r="O991" s="10">
        <f t="shared" si="804"/>
        <v>28237.9</v>
      </c>
      <c r="P991" s="10">
        <f>P992+P996</f>
        <v>0</v>
      </c>
      <c r="Q991" s="26"/>
      <c r="R991" s="27"/>
    </row>
    <row r="992" spans="1:19" x14ac:dyDescent="0.3">
      <c r="A992" s="24" t="s">
        <v>458</v>
      </c>
      <c r="B992" s="24" t="s">
        <v>131</v>
      </c>
      <c r="C992" s="24" t="s">
        <v>125</v>
      </c>
      <c r="D992" s="24" t="s">
        <v>421</v>
      </c>
      <c r="E992" s="28"/>
      <c r="F992" s="25" t="s">
        <v>60</v>
      </c>
      <c r="G992" s="10">
        <f t="shared" ref="G992:G996" si="854">G993</f>
        <v>10147.4</v>
      </c>
      <c r="H992" s="10">
        <f t="shared" ref="H992:H996" si="855">H993</f>
        <v>10147.4</v>
      </c>
      <c r="I992" s="10">
        <f t="shared" ref="I992:I996" si="856">I993</f>
        <v>10147.4</v>
      </c>
      <c r="J992" s="10">
        <f t="shared" ref="J992:J996" si="857">J993</f>
        <v>15221.2</v>
      </c>
      <c r="K992" s="10">
        <f t="shared" ref="K992:K996" si="858">K993</f>
        <v>15221.2</v>
      </c>
      <c r="L992" s="10">
        <f t="shared" ref="L992:L996" si="859">L993</f>
        <v>15221.2</v>
      </c>
      <c r="M992" s="10">
        <f t="shared" si="802"/>
        <v>25368.6</v>
      </c>
      <c r="N992" s="10">
        <f t="shared" si="803"/>
        <v>25368.6</v>
      </c>
      <c r="O992" s="10">
        <f t="shared" si="804"/>
        <v>25368.6</v>
      </c>
      <c r="P992" s="10">
        <f t="shared" ref="P992:P996" si="860">P993</f>
        <v>0</v>
      </c>
      <c r="Q992" s="26"/>
      <c r="R992" s="27"/>
    </row>
    <row r="993" spans="1:19" ht="31.2" x14ac:dyDescent="0.3">
      <c r="A993" s="24" t="s">
        <v>458</v>
      </c>
      <c r="B993" s="24" t="s">
        <v>131</v>
      </c>
      <c r="C993" s="24" t="s">
        <v>125</v>
      </c>
      <c r="D993" s="24" t="s">
        <v>422</v>
      </c>
      <c r="E993" s="28"/>
      <c r="F993" s="25" t="s">
        <v>423</v>
      </c>
      <c r="G993" s="10">
        <f t="shared" si="854"/>
        <v>10147.4</v>
      </c>
      <c r="H993" s="10">
        <f t="shared" si="855"/>
        <v>10147.4</v>
      </c>
      <c r="I993" s="10">
        <f t="shared" si="856"/>
        <v>10147.4</v>
      </c>
      <c r="J993" s="10">
        <f t="shared" si="857"/>
        <v>15221.2</v>
      </c>
      <c r="K993" s="10">
        <f t="shared" si="858"/>
        <v>15221.2</v>
      </c>
      <c r="L993" s="10">
        <f t="shared" si="859"/>
        <v>15221.2</v>
      </c>
      <c r="M993" s="10">
        <f t="shared" si="802"/>
        <v>25368.6</v>
      </c>
      <c r="N993" s="10">
        <f t="shared" si="803"/>
        <v>25368.6</v>
      </c>
      <c r="O993" s="10">
        <f t="shared" si="804"/>
        <v>25368.6</v>
      </c>
      <c r="P993" s="10">
        <f t="shared" si="860"/>
        <v>0</v>
      </c>
      <c r="Q993" s="26"/>
      <c r="R993" s="27"/>
    </row>
    <row r="994" spans="1:19" ht="31.2" x14ac:dyDescent="0.3">
      <c r="A994" s="24" t="s">
        <v>458</v>
      </c>
      <c r="B994" s="24" t="s">
        <v>131</v>
      </c>
      <c r="C994" s="24" t="s">
        <v>125</v>
      </c>
      <c r="D994" s="24" t="s">
        <v>432</v>
      </c>
      <c r="E994" s="28"/>
      <c r="F994" s="25" t="s">
        <v>433</v>
      </c>
      <c r="G994" s="10">
        <f t="shared" si="854"/>
        <v>10147.4</v>
      </c>
      <c r="H994" s="10">
        <f t="shared" si="855"/>
        <v>10147.4</v>
      </c>
      <c r="I994" s="10">
        <f t="shared" si="856"/>
        <v>10147.4</v>
      </c>
      <c r="J994" s="10">
        <f t="shared" si="857"/>
        <v>15221.2</v>
      </c>
      <c r="K994" s="10">
        <f t="shared" si="858"/>
        <v>15221.2</v>
      </c>
      <c r="L994" s="10">
        <f t="shared" si="859"/>
        <v>15221.2</v>
      </c>
      <c r="M994" s="10">
        <f t="shared" si="802"/>
        <v>25368.6</v>
      </c>
      <c r="N994" s="10">
        <f t="shared" si="803"/>
        <v>25368.6</v>
      </c>
      <c r="O994" s="10">
        <f t="shared" si="804"/>
        <v>25368.6</v>
      </c>
      <c r="P994" s="10">
        <f t="shared" si="860"/>
        <v>0</v>
      </c>
      <c r="Q994" s="26"/>
      <c r="R994" s="27"/>
    </row>
    <row r="995" spans="1:19" x14ac:dyDescent="0.3">
      <c r="A995" s="24" t="s">
        <v>458</v>
      </c>
      <c r="B995" s="24" t="s">
        <v>131</v>
      </c>
      <c r="C995" s="24" t="s">
        <v>125</v>
      </c>
      <c r="D995" s="24" t="s">
        <v>432</v>
      </c>
      <c r="E995" s="24" t="s">
        <v>34</v>
      </c>
      <c r="F995" s="25" t="s">
        <v>35</v>
      </c>
      <c r="G995" s="10">
        <v>10147.4</v>
      </c>
      <c r="H995" s="10">
        <v>10147.4</v>
      </c>
      <c r="I995" s="10">
        <v>10147.4</v>
      </c>
      <c r="J995" s="10">
        <v>15221.2</v>
      </c>
      <c r="K995" s="10">
        <v>15221.2</v>
      </c>
      <c r="L995" s="10">
        <v>15221.2</v>
      </c>
      <c r="M995" s="10">
        <f t="shared" si="802"/>
        <v>25368.6</v>
      </c>
      <c r="N995" s="10">
        <f t="shared" si="803"/>
        <v>25368.6</v>
      </c>
      <c r="O995" s="10">
        <f t="shared" si="804"/>
        <v>25368.6</v>
      </c>
      <c r="P995" s="10"/>
      <c r="Q995" s="26"/>
      <c r="R995" s="27">
        <v>50</v>
      </c>
    </row>
    <row r="996" spans="1:19" hidden="1" x14ac:dyDescent="0.3">
      <c r="A996" s="24" t="s">
        <v>458</v>
      </c>
      <c r="B996" s="24" t="s">
        <v>131</v>
      </c>
      <c r="C996" s="24" t="s">
        <v>125</v>
      </c>
      <c r="D996" s="24" t="s">
        <v>434</v>
      </c>
      <c r="E996" s="28"/>
      <c r="F996" s="25" t="s">
        <v>27</v>
      </c>
      <c r="G996" s="10">
        <f t="shared" si="854"/>
        <v>22189.5</v>
      </c>
      <c r="H996" s="10">
        <f t="shared" si="855"/>
        <v>7034.3</v>
      </c>
      <c r="I996" s="10">
        <f t="shared" si="856"/>
        <v>2869.3</v>
      </c>
      <c r="J996" s="10">
        <f t="shared" si="857"/>
        <v>0</v>
      </c>
      <c r="K996" s="10">
        <f t="shared" si="858"/>
        <v>0</v>
      </c>
      <c r="L996" s="10">
        <f t="shared" si="859"/>
        <v>0</v>
      </c>
      <c r="M996" s="10">
        <f t="shared" ref="M996:M1059" si="861">G996+J996</f>
        <v>22189.5</v>
      </c>
      <c r="N996" s="10">
        <f t="shared" ref="N996:N1059" si="862">H996+K996</f>
        <v>7034.3</v>
      </c>
      <c r="O996" s="10">
        <f t="shared" ref="O996:O1059" si="863">I996+L996</f>
        <v>2869.3</v>
      </c>
      <c r="P996" s="10">
        <f t="shared" si="860"/>
        <v>0</v>
      </c>
      <c r="Q996" s="26">
        <v>0</v>
      </c>
      <c r="R996" s="27"/>
      <c r="S996" s="1" t="s">
        <v>386</v>
      </c>
    </row>
    <row r="997" spans="1:19" ht="46.8" x14ac:dyDescent="0.3">
      <c r="A997" s="24" t="s">
        <v>458</v>
      </c>
      <c r="B997" s="24" t="s">
        <v>131</v>
      </c>
      <c r="C997" s="24" t="s">
        <v>125</v>
      </c>
      <c r="D997" s="24" t="s">
        <v>435</v>
      </c>
      <c r="E997" s="28"/>
      <c r="F997" s="25" t="s">
        <v>436</v>
      </c>
      <c r="G997" s="10">
        <f t="shared" ref="G997:L997" si="864">G998+G1000</f>
        <v>22189.5</v>
      </c>
      <c r="H997" s="10">
        <f t="shared" si="864"/>
        <v>7034.3</v>
      </c>
      <c r="I997" s="10">
        <f t="shared" si="864"/>
        <v>2869.3</v>
      </c>
      <c r="J997" s="10">
        <f t="shared" si="864"/>
        <v>0</v>
      </c>
      <c r="K997" s="10">
        <f t="shared" si="864"/>
        <v>0</v>
      </c>
      <c r="L997" s="10">
        <f t="shared" si="864"/>
        <v>0</v>
      </c>
      <c r="M997" s="10">
        <f t="shared" si="861"/>
        <v>22189.5</v>
      </c>
      <c r="N997" s="10">
        <f t="shared" si="862"/>
        <v>7034.3</v>
      </c>
      <c r="O997" s="10">
        <f t="shared" si="863"/>
        <v>2869.3</v>
      </c>
      <c r="P997" s="10">
        <f>P998+P1000</f>
        <v>0</v>
      </c>
      <c r="Q997" s="26"/>
      <c r="R997" s="27"/>
    </row>
    <row r="998" spans="1:19" ht="31.2" x14ac:dyDescent="0.3">
      <c r="A998" s="24" t="s">
        <v>458</v>
      </c>
      <c r="B998" s="24" t="s">
        <v>131</v>
      </c>
      <c r="C998" s="24" t="s">
        <v>125</v>
      </c>
      <c r="D998" s="24" t="s">
        <v>437</v>
      </c>
      <c r="E998" s="28"/>
      <c r="F998" s="25" t="s">
        <v>438</v>
      </c>
      <c r="G998" s="10">
        <f t="shared" ref="G998:L998" si="865">G999</f>
        <v>17939.5</v>
      </c>
      <c r="H998" s="10">
        <f t="shared" si="865"/>
        <v>2869.3</v>
      </c>
      <c r="I998" s="10">
        <f t="shared" si="865"/>
        <v>2869.3</v>
      </c>
      <c r="J998" s="10">
        <f t="shared" si="865"/>
        <v>0</v>
      </c>
      <c r="K998" s="10">
        <f t="shared" si="865"/>
        <v>0</v>
      </c>
      <c r="L998" s="10">
        <f t="shared" si="865"/>
        <v>0</v>
      </c>
      <c r="M998" s="10">
        <f t="shared" si="861"/>
        <v>17939.5</v>
      </c>
      <c r="N998" s="10">
        <f t="shared" si="862"/>
        <v>2869.3</v>
      </c>
      <c r="O998" s="10">
        <f t="shared" si="863"/>
        <v>2869.3</v>
      </c>
      <c r="P998" s="10">
        <f>P999</f>
        <v>0</v>
      </c>
      <c r="Q998" s="26"/>
      <c r="R998" s="27"/>
    </row>
    <row r="999" spans="1:19" ht="31.2" x14ac:dyDescent="0.3">
      <c r="A999" s="24" t="s">
        <v>458</v>
      </c>
      <c r="B999" s="24" t="s">
        <v>131</v>
      </c>
      <c r="C999" s="24" t="s">
        <v>125</v>
      </c>
      <c r="D999" s="24" t="s">
        <v>437</v>
      </c>
      <c r="E999" s="24" t="s">
        <v>32</v>
      </c>
      <c r="F999" s="25" t="s">
        <v>33</v>
      </c>
      <c r="G999" s="10">
        <v>17939.5</v>
      </c>
      <c r="H999" s="10">
        <v>2869.3</v>
      </c>
      <c r="I999" s="10">
        <v>2869.3</v>
      </c>
      <c r="J999" s="10"/>
      <c r="K999" s="10"/>
      <c r="L999" s="10"/>
      <c r="M999" s="10">
        <f t="shared" si="861"/>
        <v>17939.5</v>
      </c>
      <c r="N999" s="10">
        <f t="shared" si="862"/>
        <v>2869.3</v>
      </c>
      <c r="O999" s="10">
        <f t="shared" si="863"/>
        <v>2869.3</v>
      </c>
      <c r="P999" s="10"/>
      <c r="Q999" s="26"/>
      <c r="R999" s="27"/>
    </row>
    <row r="1000" spans="1:19" ht="31.2" x14ac:dyDescent="0.3">
      <c r="A1000" s="24" t="s">
        <v>458</v>
      </c>
      <c r="B1000" s="24" t="s">
        <v>131</v>
      </c>
      <c r="C1000" s="24" t="s">
        <v>125</v>
      </c>
      <c r="D1000" s="24" t="s">
        <v>439</v>
      </c>
      <c r="E1000" s="28"/>
      <c r="F1000" s="25" t="s">
        <v>440</v>
      </c>
      <c r="G1000" s="10">
        <f t="shared" ref="G1000:L1000" si="866">G1001</f>
        <v>4250</v>
      </c>
      <c r="H1000" s="10">
        <f t="shared" si="866"/>
        <v>4165</v>
      </c>
      <c r="I1000" s="10">
        <f t="shared" si="866"/>
        <v>0</v>
      </c>
      <c r="J1000" s="10">
        <f t="shared" si="866"/>
        <v>0</v>
      </c>
      <c r="K1000" s="10">
        <f t="shared" si="866"/>
        <v>0</v>
      </c>
      <c r="L1000" s="10">
        <f t="shared" si="866"/>
        <v>0</v>
      </c>
      <c r="M1000" s="10">
        <f t="shared" si="861"/>
        <v>4250</v>
      </c>
      <c r="N1000" s="10">
        <f t="shared" si="862"/>
        <v>4165</v>
      </c>
      <c r="O1000" s="10">
        <f t="shared" si="863"/>
        <v>0</v>
      </c>
      <c r="P1000" s="10">
        <f>P1001</f>
        <v>0</v>
      </c>
      <c r="Q1000" s="26"/>
      <c r="R1000" s="27"/>
    </row>
    <row r="1001" spans="1:19" x14ac:dyDescent="0.3">
      <c r="A1001" s="24" t="s">
        <v>458</v>
      </c>
      <c r="B1001" s="24" t="s">
        <v>131</v>
      </c>
      <c r="C1001" s="24" t="s">
        <v>125</v>
      </c>
      <c r="D1001" s="24" t="s">
        <v>439</v>
      </c>
      <c r="E1001" s="24" t="s">
        <v>34</v>
      </c>
      <c r="F1001" s="25" t="s">
        <v>35</v>
      </c>
      <c r="G1001" s="10">
        <v>4250</v>
      </c>
      <c r="H1001" s="10">
        <v>4165</v>
      </c>
      <c r="I1001" s="10">
        <v>0</v>
      </c>
      <c r="J1001" s="10"/>
      <c r="K1001" s="10"/>
      <c r="L1001" s="10"/>
      <c r="M1001" s="10">
        <f t="shared" si="861"/>
        <v>4250</v>
      </c>
      <c r="N1001" s="10">
        <f t="shared" si="862"/>
        <v>4165</v>
      </c>
      <c r="O1001" s="10">
        <f t="shared" si="863"/>
        <v>0</v>
      </c>
      <c r="P1001" s="10"/>
      <c r="Q1001" s="26"/>
      <c r="R1001" s="27"/>
    </row>
    <row r="1002" spans="1:19" ht="31.2" x14ac:dyDescent="0.3">
      <c r="A1002" s="24" t="s">
        <v>458</v>
      </c>
      <c r="B1002" s="24" t="s">
        <v>131</v>
      </c>
      <c r="C1002" s="24" t="s">
        <v>125</v>
      </c>
      <c r="D1002" s="24" t="s">
        <v>133</v>
      </c>
      <c r="E1002" s="28"/>
      <c r="F1002" s="25" t="s">
        <v>134</v>
      </c>
      <c r="G1002" s="10">
        <f t="shared" ref="G1002:G1012" si="867">G1003</f>
        <v>1502.9</v>
      </c>
      <c r="H1002" s="10">
        <f t="shared" ref="H1002:H1012" si="868">H1003</f>
        <v>752</v>
      </c>
      <c r="I1002" s="10">
        <f t="shared" ref="I1002:I1014" si="869">I1003</f>
        <v>752</v>
      </c>
      <c r="J1002" s="10">
        <f t="shared" ref="J1002:J1014" si="870">J1003</f>
        <v>0</v>
      </c>
      <c r="K1002" s="10">
        <f t="shared" ref="K1002:K1014" si="871">K1003</f>
        <v>0</v>
      </c>
      <c r="L1002" s="10">
        <f t="shared" ref="L1002:L1014" si="872">L1003</f>
        <v>0</v>
      </c>
      <c r="M1002" s="10">
        <f t="shared" si="861"/>
        <v>1502.9</v>
      </c>
      <c r="N1002" s="10">
        <f t="shared" si="862"/>
        <v>752</v>
      </c>
      <c r="O1002" s="10">
        <f t="shared" si="863"/>
        <v>752</v>
      </c>
      <c r="P1002" s="10">
        <f t="shared" ref="P1002:P1014" si="873">P1003</f>
        <v>0</v>
      </c>
      <c r="Q1002" s="26"/>
      <c r="R1002" s="27"/>
    </row>
    <row r="1003" spans="1:19" hidden="1" x14ac:dyDescent="0.3">
      <c r="A1003" s="24" t="s">
        <v>458</v>
      </c>
      <c r="B1003" s="24" t="s">
        <v>131</v>
      </c>
      <c r="C1003" s="24" t="s">
        <v>125</v>
      </c>
      <c r="D1003" s="24" t="s">
        <v>135</v>
      </c>
      <c r="E1003" s="28"/>
      <c r="F1003" s="25" t="s">
        <v>27</v>
      </c>
      <c r="G1003" s="10">
        <f t="shared" si="867"/>
        <v>1502.9</v>
      </c>
      <c r="H1003" s="10">
        <f t="shared" si="868"/>
        <v>752</v>
      </c>
      <c r="I1003" s="10">
        <f t="shared" si="869"/>
        <v>752</v>
      </c>
      <c r="J1003" s="10">
        <f t="shared" si="870"/>
        <v>0</v>
      </c>
      <c r="K1003" s="10">
        <f t="shared" si="871"/>
        <v>0</v>
      </c>
      <c r="L1003" s="10">
        <f t="shared" si="872"/>
        <v>0</v>
      </c>
      <c r="M1003" s="10">
        <f t="shared" si="861"/>
        <v>1502.9</v>
      </c>
      <c r="N1003" s="10">
        <f t="shared" si="862"/>
        <v>752</v>
      </c>
      <c r="O1003" s="10">
        <f t="shared" si="863"/>
        <v>752</v>
      </c>
      <c r="P1003" s="10">
        <f t="shared" si="873"/>
        <v>0</v>
      </c>
      <c r="Q1003" s="26">
        <v>0</v>
      </c>
      <c r="R1003" s="27"/>
      <c r="S1003" s="1" t="s">
        <v>386</v>
      </c>
    </row>
    <row r="1004" spans="1:19" ht="31.2" x14ac:dyDescent="0.3">
      <c r="A1004" s="24" t="s">
        <v>458</v>
      </c>
      <c r="B1004" s="24" t="s">
        <v>131</v>
      </c>
      <c r="C1004" s="24" t="s">
        <v>125</v>
      </c>
      <c r="D1004" s="24" t="s">
        <v>136</v>
      </c>
      <c r="E1004" s="28"/>
      <c r="F1004" s="25" t="s">
        <v>137</v>
      </c>
      <c r="G1004" s="10">
        <f t="shared" si="867"/>
        <v>1502.9</v>
      </c>
      <c r="H1004" s="10">
        <f t="shared" si="868"/>
        <v>752</v>
      </c>
      <c r="I1004" s="10">
        <f t="shared" si="869"/>
        <v>752</v>
      </c>
      <c r="J1004" s="10">
        <f t="shared" si="870"/>
        <v>0</v>
      </c>
      <c r="K1004" s="10">
        <f t="shared" si="871"/>
        <v>0</v>
      </c>
      <c r="L1004" s="10">
        <f t="shared" si="872"/>
        <v>0</v>
      </c>
      <c r="M1004" s="10">
        <f t="shared" si="861"/>
        <v>1502.9</v>
      </c>
      <c r="N1004" s="10">
        <f t="shared" si="862"/>
        <v>752</v>
      </c>
      <c r="O1004" s="10">
        <f t="shared" si="863"/>
        <v>752</v>
      </c>
      <c r="P1004" s="10">
        <f t="shared" si="873"/>
        <v>0</v>
      </c>
      <c r="Q1004" s="26"/>
      <c r="R1004" s="27"/>
    </row>
    <row r="1005" spans="1:19" ht="31.2" x14ac:dyDescent="0.3">
      <c r="A1005" s="24" t="s">
        <v>458</v>
      </c>
      <c r="B1005" s="24" t="s">
        <v>131</v>
      </c>
      <c r="C1005" s="24" t="s">
        <v>125</v>
      </c>
      <c r="D1005" s="24" t="s">
        <v>168</v>
      </c>
      <c r="E1005" s="28"/>
      <c r="F1005" s="25" t="s">
        <v>169</v>
      </c>
      <c r="G1005" s="10">
        <f t="shared" si="867"/>
        <v>1502.9</v>
      </c>
      <c r="H1005" s="10">
        <f t="shared" si="868"/>
        <v>752</v>
      </c>
      <c r="I1005" s="10">
        <f t="shared" si="869"/>
        <v>752</v>
      </c>
      <c r="J1005" s="10">
        <f t="shared" si="870"/>
        <v>0</v>
      </c>
      <c r="K1005" s="10">
        <f t="shared" si="871"/>
        <v>0</v>
      </c>
      <c r="L1005" s="10">
        <f t="shared" si="872"/>
        <v>0</v>
      </c>
      <c r="M1005" s="10">
        <f t="shared" si="861"/>
        <v>1502.9</v>
      </c>
      <c r="N1005" s="10">
        <f t="shared" si="862"/>
        <v>752</v>
      </c>
      <c r="O1005" s="10">
        <f t="shared" si="863"/>
        <v>752</v>
      </c>
      <c r="P1005" s="10">
        <f t="shared" si="873"/>
        <v>0</v>
      </c>
      <c r="Q1005" s="26"/>
      <c r="R1005" s="27"/>
    </row>
    <row r="1006" spans="1:19" ht="31.2" x14ac:dyDescent="0.3">
      <c r="A1006" s="24" t="s">
        <v>458</v>
      </c>
      <c r="B1006" s="24" t="s">
        <v>131</v>
      </c>
      <c r="C1006" s="24" t="s">
        <v>125</v>
      </c>
      <c r="D1006" s="24" t="s">
        <v>168</v>
      </c>
      <c r="E1006" s="24" t="s">
        <v>32</v>
      </c>
      <c r="F1006" s="25" t="s">
        <v>33</v>
      </c>
      <c r="G1006" s="10">
        <v>1502.9</v>
      </c>
      <c r="H1006" s="10">
        <v>752</v>
      </c>
      <c r="I1006" s="10">
        <v>752</v>
      </c>
      <c r="J1006" s="10"/>
      <c r="K1006" s="10"/>
      <c r="L1006" s="10"/>
      <c r="M1006" s="10">
        <f t="shared" si="861"/>
        <v>1502.9</v>
      </c>
      <c r="N1006" s="10">
        <f t="shared" si="862"/>
        <v>752</v>
      </c>
      <c r="O1006" s="10">
        <f t="shared" si="863"/>
        <v>752</v>
      </c>
      <c r="P1006" s="10"/>
      <c r="Q1006" s="26"/>
      <c r="R1006" s="27"/>
    </row>
    <row r="1007" spans="1:19" s="12" customFormat="1" x14ac:dyDescent="0.3">
      <c r="A1007" s="13" t="s">
        <v>458</v>
      </c>
      <c r="B1007" s="13" t="s">
        <v>69</v>
      </c>
      <c r="C1007" s="13"/>
      <c r="D1007" s="13"/>
      <c r="E1007" s="29"/>
      <c r="F1007" s="14" t="s">
        <v>172</v>
      </c>
      <c r="G1007" s="15">
        <f t="shared" si="867"/>
        <v>44</v>
      </c>
      <c r="H1007" s="15">
        <f t="shared" si="868"/>
        <v>44</v>
      </c>
      <c r="I1007" s="15">
        <f t="shared" si="869"/>
        <v>44</v>
      </c>
      <c r="J1007" s="15">
        <f t="shared" si="870"/>
        <v>0</v>
      </c>
      <c r="K1007" s="15">
        <f t="shared" si="871"/>
        <v>0</v>
      </c>
      <c r="L1007" s="15">
        <f t="shared" si="872"/>
        <v>0</v>
      </c>
      <c r="M1007" s="15">
        <f t="shared" si="861"/>
        <v>44</v>
      </c>
      <c r="N1007" s="15">
        <f t="shared" si="862"/>
        <v>44</v>
      </c>
      <c r="O1007" s="15">
        <f t="shared" si="863"/>
        <v>44</v>
      </c>
      <c r="P1007" s="15">
        <f t="shared" si="873"/>
        <v>0</v>
      </c>
      <c r="Q1007" s="16"/>
      <c r="R1007" s="17"/>
    </row>
    <row r="1008" spans="1:19" s="18" customFormat="1" ht="31.2" x14ac:dyDescent="0.3">
      <c r="A1008" s="19" t="s">
        <v>458</v>
      </c>
      <c r="B1008" s="19" t="s">
        <v>69</v>
      </c>
      <c r="C1008" s="19" t="s">
        <v>125</v>
      </c>
      <c r="D1008" s="19"/>
      <c r="E1008" s="30"/>
      <c r="F1008" s="20" t="s">
        <v>173</v>
      </c>
      <c r="G1008" s="21">
        <f t="shared" si="867"/>
        <v>44</v>
      </c>
      <c r="H1008" s="21">
        <f t="shared" si="868"/>
        <v>44</v>
      </c>
      <c r="I1008" s="21">
        <f t="shared" si="869"/>
        <v>44</v>
      </c>
      <c r="J1008" s="21">
        <f t="shared" si="870"/>
        <v>0</v>
      </c>
      <c r="K1008" s="21">
        <f t="shared" si="871"/>
        <v>0</v>
      </c>
      <c r="L1008" s="21">
        <f t="shared" si="872"/>
        <v>0</v>
      </c>
      <c r="M1008" s="21">
        <f t="shared" si="861"/>
        <v>44</v>
      </c>
      <c r="N1008" s="21">
        <f t="shared" si="862"/>
        <v>44</v>
      </c>
      <c r="O1008" s="21">
        <f t="shared" si="863"/>
        <v>44</v>
      </c>
      <c r="P1008" s="21">
        <f t="shared" si="873"/>
        <v>0</v>
      </c>
      <c r="Q1008" s="22"/>
      <c r="R1008" s="23"/>
    </row>
    <row r="1009" spans="1:19" ht="31.2" x14ac:dyDescent="0.3">
      <c r="A1009" s="24" t="s">
        <v>458</v>
      </c>
      <c r="B1009" s="24" t="s">
        <v>69</v>
      </c>
      <c r="C1009" s="24" t="s">
        <v>125</v>
      </c>
      <c r="D1009" s="24" t="s">
        <v>133</v>
      </c>
      <c r="E1009" s="28"/>
      <c r="F1009" s="25" t="s">
        <v>134</v>
      </c>
      <c r="G1009" s="10">
        <f t="shared" si="867"/>
        <v>44</v>
      </c>
      <c r="H1009" s="10">
        <f t="shared" si="868"/>
        <v>44</v>
      </c>
      <c r="I1009" s="10">
        <f t="shared" si="869"/>
        <v>44</v>
      </c>
      <c r="J1009" s="10">
        <f t="shared" si="870"/>
        <v>0</v>
      </c>
      <c r="K1009" s="10">
        <f t="shared" si="871"/>
        <v>0</v>
      </c>
      <c r="L1009" s="10">
        <f t="shared" si="872"/>
        <v>0</v>
      </c>
      <c r="M1009" s="10">
        <f t="shared" si="861"/>
        <v>44</v>
      </c>
      <c r="N1009" s="10">
        <f t="shared" si="862"/>
        <v>44</v>
      </c>
      <c r="O1009" s="10">
        <f t="shared" si="863"/>
        <v>44</v>
      </c>
      <c r="P1009" s="10">
        <f t="shared" si="873"/>
        <v>0</v>
      </c>
      <c r="Q1009" s="26"/>
      <c r="R1009" s="27"/>
    </row>
    <row r="1010" spans="1:19" hidden="1" x14ac:dyDescent="0.3">
      <c r="A1010" s="24" t="s">
        <v>458</v>
      </c>
      <c r="B1010" s="24" t="s">
        <v>69</v>
      </c>
      <c r="C1010" s="24" t="s">
        <v>125</v>
      </c>
      <c r="D1010" s="24" t="s">
        <v>135</v>
      </c>
      <c r="E1010" s="28"/>
      <c r="F1010" s="25" t="s">
        <v>27</v>
      </c>
      <c r="G1010" s="10">
        <f t="shared" si="867"/>
        <v>44</v>
      </c>
      <c r="H1010" s="10">
        <f t="shared" si="868"/>
        <v>44</v>
      </c>
      <c r="I1010" s="10">
        <f t="shared" si="869"/>
        <v>44</v>
      </c>
      <c r="J1010" s="10">
        <f t="shared" si="870"/>
        <v>0</v>
      </c>
      <c r="K1010" s="10">
        <f t="shared" si="871"/>
        <v>0</v>
      </c>
      <c r="L1010" s="10">
        <f t="shared" si="872"/>
        <v>0</v>
      </c>
      <c r="M1010" s="10">
        <f t="shared" si="861"/>
        <v>44</v>
      </c>
      <c r="N1010" s="10">
        <f t="shared" si="862"/>
        <v>44</v>
      </c>
      <c r="O1010" s="10">
        <f t="shared" si="863"/>
        <v>44</v>
      </c>
      <c r="P1010" s="10">
        <f t="shared" si="873"/>
        <v>0</v>
      </c>
      <c r="Q1010" s="26">
        <v>0</v>
      </c>
      <c r="R1010" s="27"/>
      <c r="S1010" s="1" t="s">
        <v>386</v>
      </c>
    </row>
    <row r="1011" spans="1:19" ht="46.8" x14ac:dyDescent="0.3">
      <c r="A1011" s="24" t="s">
        <v>458</v>
      </c>
      <c r="B1011" s="24" t="s">
        <v>69</v>
      </c>
      <c r="C1011" s="24" t="s">
        <v>125</v>
      </c>
      <c r="D1011" s="24" t="s">
        <v>158</v>
      </c>
      <c r="E1011" s="28"/>
      <c r="F1011" s="25" t="s">
        <v>159</v>
      </c>
      <c r="G1011" s="10">
        <f t="shared" si="867"/>
        <v>44</v>
      </c>
      <c r="H1011" s="10">
        <f t="shared" si="868"/>
        <v>44</v>
      </c>
      <c r="I1011" s="10">
        <f t="shared" si="869"/>
        <v>44</v>
      </c>
      <c r="J1011" s="10">
        <f t="shared" si="870"/>
        <v>0</v>
      </c>
      <c r="K1011" s="10">
        <f t="shared" si="871"/>
        <v>0</v>
      </c>
      <c r="L1011" s="10">
        <f t="shared" si="872"/>
        <v>0</v>
      </c>
      <c r="M1011" s="10">
        <f t="shared" si="861"/>
        <v>44</v>
      </c>
      <c r="N1011" s="10">
        <f t="shared" si="862"/>
        <v>44</v>
      </c>
      <c r="O1011" s="10">
        <f t="shared" si="863"/>
        <v>44</v>
      </c>
      <c r="P1011" s="10">
        <f t="shared" si="873"/>
        <v>0</v>
      </c>
      <c r="Q1011" s="26"/>
      <c r="R1011" s="27"/>
    </row>
    <row r="1012" spans="1:19" x14ac:dyDescent="0.3">
      <c r="A1012" s="24" t="s">
        <v>458</v>
      </c>
      <c r="B1012" s="24" t="s">
        <v>69</v>
      </c>
      <c r="C1012" s="24" t="s">
        <v>125</v>
      </c>
      <c r="D1012" s="24" t="s">
        <v>174</v>
      </c>
      <c r="E1012" s="28"/>
      <c r="F1012" s="25" t="s">
        <v>175</v>
      </c>
      <c r="G1012" s="10">
        <f t="shared" si="867"/>
        <v>44</v>
      </c>
      <c r="H1012" s="10">
        <f t="shared" si="868"/>
        <v>44</v>
      </c>
      <c r="I1012" s="10">
        <f t="shared" si="869"/>
        <v>44</v>
      </c>
      <c r="J1012" s="10">
        <f t="shared" si="870"/>
        <v>0</v>
      </c>
      <c r="K1012" s="10">
        <f t="shared" si="871"/>
        <v>0</v>
      </c>
      <c r="L1012" s="10">
        <f t="shared" si="872"/>
        <v>0</v>
      </c>
      <c r="M1012" s="10">
        <f t="shared" si="861"/>
        <v>44</v>
      </c>
      <c r="N1012" s="10">
        <f t="shared" si="862"/>
        <v>44</v>
      </c>
      <c r="O1012" s="10">
        <f t="shared" si="863"/>
        <v>44</v>
      </c>
      <c r="P1012" s="10">
        <f t="shared" si="873"/>
        <v>0</v>
      </c>
      <c r="Q1012" s="26"/>
      <c r="R1012" s="27"/>
    </row>
    <row r="1013" spans="1:19" ht="31.2" x14ac:dyDescent="0.3">
      <c r="A1013" s="24" t="s">
        <v>458</v>
      </c>
      <c r="B1013" s="24" t="s">
        <v>69</v>
      </c>
      <c r="C1013" s="24" t="s">
        <v>125</v>
      </c>
      <c r="D1013" s="24" t="s">
        <v>174</v>
      </c>
      <c r="E1013" s="24" t="s">
        <v>32</v>
      </c>
      <c r="F1013" s="25" t="s">
        <v>33</v>
      </c>
      <c r="G1013" s="10">
        <v>44</v>
      </c>
      <c r="H1013" s="10">
        <v>44</v>
      </c>
      <c r="I1013" s="10">
        <v>44</v>
      </c>
      <c r="J1013" s="10"/>
      <c r="K1013" s="10"/>
      <c r="L1013" s="10"/>
      <c r="M1013" s="10">
        <f t="shared" si="861"/>
        <v>44</v>
      </c>
      <c r="N1013" s="10">
        <f t="shared" si="862"/>
        <v>44</v>
      </c>
      <c r="O1013" s="10">
        <f t="shared" si="863"/>
        <v>44</v>
      </c>
      <c r="P1013" s="10"/>
      <c r="Q1013" s="26"/>
      <c r="R1013" s="27"/>
    </row>
    <row r="1014" spans="1:19" s="12" customFormat="1" x14ac:dyDescent="0.3">
      <c r="A1014" s="13" t="s">
        <v>458</v>
      </c>
      <c r="B1014" s="13" t="s">
        <v>143</v>
      </c>
      <c r="C1014" s="13"/>
      <c r="D1014" s="13"/>
      <c r="E1014" s="13"/>
      <c r="F1014" s="14" t="s">
        <v>184</v>
      </c>
      <c r="G1014" s="15">
        <f t="shared" si="840"/>
        <v>4846.3999999999996</v>
      </c>
      <c r="H1014" s="15">
        <f t="shared" si="841"/>
        <v>4846.3999999999996</v>
      </c>
      <c r="I1014" s="15">
        <f t="shared" si="869"/>
        <v>4846.3999999999996</v>
      </c>
      <c r="J1014" s="15">
        <f t="shared" si="870"/>
        <v>0</v>
      </c>
      <c r="K1014" s="15">
        <f t="shared" si="871"/>
        <v>0</v>
      </c>
      <c r="L1014" s="15">
        <f t="shared" si="872"/>
        <v>0</v>
      </c>
      <c r="M1014" s="15">
        <f t="shared" si="861"/>
        <v>4846.3999999999996</v>
      </c>
      <c r="N1014" s="15">
        <f t="shared" si="862"/>
        <v>4846.3999999999996</v>
      </c>
      <c r="O1014" s="15">
        <f t="shared" si="863"/>
        <v>4846.3999999999996</v>
      </c>
      <c r="P1014" s="15">
        <f t="shared" si="873"/>
        <v>0</v>
      </c>
      <c r="Q1014" s="16"/>
      <c r="R1014" s="17"/>
    </row>
    <row r="1015" spans="1:19" s="18" customFormat="1" x14ac:dyDescent="0.3">
      <c r="A1015" s="19" t="s">
        <v>458</v>
      </c>
      <c r="B1015" s="19" t="s">
        <v>143</v>
      </c>
      <c r="C1015" s="19" t="s">
        <v>143</v>
      </c>
      <c r="D1015" s="19"/>
      <c r="E1015" s="19"/>
      <c r="F1015" s="20" t="s">
        <v>209</v>
      </c>
      <c r="G1015" s="21">
        <f t="shared" ref="G1015:L1015" si="874">G1016+G1021</f>
        <v>4846.3999999999996</v>
      </c>
      <c r="H1015" s="21">
        <f t="shared" si="874"/>
        <v>4846.3999999999996</v>
      </c>
      <c r="I1015" s="21">
        <f t="shared" si="874"/>
        <v>4846.3999999999996</v>
      </c>
      <c r="J1015" s="21">
        <f t="shared" si="874"/>
        <v>0</v>
      </c>
      <c r="K1015" s="21">
        <f t="shared" si="874"/>
        <v>0</v>
      </c>
      <c r="L1015" s="21">
        <f t="shared" si="874"/>
        <v>0</v>
      </c>
      <c r="M1015" s="21">
        <f t="shared" si="861"/>
        <v>4846.3999999999996</v>
      </c>
      <c r="N1015" s="21">
        <f t="shared" si="862"/>
        <v>4846.3999999999996</v>
      </c>
      <c r="O1015" s="21">
        <f t="shared" si="863"/>
        <v>4846.3999999999996</v>
      </c>
      <c r="P1015" s="21">
        <f>P1016+P1021</f>
        <v>0</v>
      </c>
      <c r="Q1015" s="22"/>
      <c r="R1015" s="23"/>
    </row>
    <row r="1016" spans="1:19" ht="31.2" x14ac:dyDescent="0.3">
      <c r="A1016" s="24" t="s">
        <v>458</v>
      </c>
      <c r="B1016" s="24" t="s">
        <v>143</v>
      </c>
      <c r="C1016" s="24" t="s">
        <v>143</v>
      </c>
      <c r="D1016" s="24" t="s">
        <v>57</v>
      </c>
      <c r="E1016" s="28"/>
      <c r="F1016" s="25" t="s">
        <v>58</v>
      </c>
      <c r="G1016" s="10">
        <f t="shared" si="840"/>
        <v>4346.3999999999996</v>
      </c>
      <c r="H1016" s="10">
        <f t="shared" si="841"/>
        <v>4346.3999999999996</v>
      </c>
      <c r="I1016" s="10">
        <f t="shared" ref="I1016:I1038" si="875">I1017</f>
        <v>4346.3999999999996</v>
      </c>
      <c r="J1016" s="10">
        <f t="shared" ref="J1016:J1038" si="876">J1017</f>
        <v>0</v>
      </c>
      <c r="K1016" s="10">
        <f t="shared" ref="K1016:K1038" si="877">K1017</f>
        <v>0</v>
      </c>
      <c r="L1016" s="10">
        <f t="shared" ref="L1016:L1038" si="878">L1017</f>
        <v>0</v>
      </c>
      <c r="M1016" s="10">
        <f t="shared" si="861"/>
        <v>4346.3999999999996</v>
      </c>
      <c r="N1016" s="10">
        <f t="shared" si="862"/>
        <v>4346.3999999999996</v>
      </c>
      <c r="O1016" s="10">
        <f t="shared" si="863"/>
        <v>4346.3999999999996</v>
      </c>
      <c r="P1016" s="10">
        <f t="shared" ref="P1016:P1038" si="879">P1017</f>
        <v>0</v>
      </c>
      <c r="Q1016" s="26"/>
      <c r="R1016" s="27"/>
    </row>
    <row r="1017" spans="1:19" hidden="1" x14ac:dyDescent="0.3">
      <c r="A1017" s="24" t="s">
        <v>458</v>
      </c>
      <c r="B1017" s="24" t="s">
        <v>143</v>
      </c>
      <c r="C1017" s="24" t="s">
        <v>143</v>
      </c>
      <c r="D1017" s="24" t="s">
        <v>186</v>
      </c>
      <c r="E1017" s="28"/>
      <c r="F1017" s="25" t="s">
        <v>27</v>
      </c>
      <c r="G1017" s="10">
        <f t="shared" si="840"/>
        <v>4346.3999999999996</v>
      </c>
      <c r="H1017" s="10">
        <f t="shared" si="841"/>
        <v>4346.3999999999996</v>
      </c>
      <c r="I1017" s="10">
        <f t="shared" si="875"/>
        <v>4346.3999999999996</v>
      </c>
      <c r="J1017" s="10">
        <f t="shared" si="876"/>
        <v>0</v>
      </c>
      <c r="K1017" s="10">
        <f t="shared" si="877"/>
        <v>0</v>
      </c>
      <c r="L1017" s="10">
        <f t="shared" si="878"/>
        <v>0</v>
      </c>
      <c r="M1017" s="10">
        <f t="shared" si="861"/>
        <v>4346.3999999999996</v>
      </c>
      <c r="N1017" s="10">
        <f t="shared" si="862"/>
        <v>4346.3999999999996</v>
      </c>
      <c r="O1017" s="10">
        <f t="shared" si="863"/>
        <v>4346.3999999999996</v>
      </c>
      <c r="P1017" s="10">
        <f t="shared" si="879"/>
        <v>0</v>
      </c>
      <c r="Q1017" s="26">
        <v>0</v>
      </c>
      <c r="R1017" s="27"/>
      <c r="S1017" s="1" t="s">
        <v>386</v>
      </c>
    </row>
    <row r="1018" spans="1:19" ht="46.8" x14ac:dyDescent="0.3">
      <c r="A1018" s="24" t="s">
        <v>458</v>
      </c>
      <c r="B1018" s="24" t="s">
        <v>143</v>
      </c>
      <c r="C1018" s="24" t="s">
        <v>143</v>
      </c>
      <c r="D1018" s="24" t="s">
        <v>226</v>
      </c>
      <c r="E1018" s="28"/>
      <c r="F1018" s="25" t="s">
        <v>227</v>
      </c>
      <c r="G1018" s="10">
        <f t="shared" si="840"/>
        <v>4346.3999999999996</v>
      </c>
      <c r="H1018" s="10">
        <f t="shared" si="841"/>
        <v>4346.3999999999996</v>
      </c>
      <c r="I1018" s="10">
        <f t="shared" si="875"/>
        <v>4346.3999999999996</v>
      </c>
      <c r="J1018" s="10">
        <f t="shared" si="876"/>
        <v>0</v>
      </c>
      <c r="K1018" s="10">
        <f t="shared" si="877"/>
        <v>0</v>
      </c>
      <c r="L1018" s="10">
        <f t="shared" si="878"/>
        <v>0</v>
      </c>
      <c r="M1018" s="10">
        <f t="shared" si="861"/>
        <v>4346.3999999999996</v>
      </c>
      <c r="N1018" s="10">
        <f t="shared" si="862"/>
        <v>4346.3999999999996</v>
      </c>
      <c r="O1018" s="10">
        <f t="shared" si="863"/>
        <v>4346.3999999999996</v>
      </c>
      <c r="P1018" s="10">
        <f t="shared" si="879"/>
        <v>0</v>
      </c>
      <c r="Q1018" s="26"/>
      <c r="R1018" s="27"/>
    </row>
    <row r="1019" spans="1:19" ht="62.4" x14ac:dyDescent="0.3">
      <c r="A1019" s="24" t="s">
        <v>458</v>
      </c>
      <c r="B1019" s="24" t="s">
        <v>143</v>
      </c>
      <c r="C1019" s="24" t="s">
        <v>143</v>
      </c>
      <c r="D1019" s="24" t="s">
        <v>441</v>
      </c>
      <c r="E1019" s="28"/>
      <c r="F1019" s="25" t="s">
        <v>442</v>
      </c>
      <c r="G1019" s="10">
        <f t="shared" si="840"/>
        <v>4346.3999999999996</v>
      </c>
      <c r="H1019" s="10">
        <f t="shared" si="841"/>
        <v>4346.3999999999996</v>
      </c>
      <c r="I1019" s="10">
        <f t="shared" si="875"/>
        <v>4346.3999999999996</v>
      </c>
      <c r="J1019" s="10">
        <f t="shared" si="876"/>
        <v>0</v>
      </c>
      <c r="K1019" s="10">
        <f t="shared" si="877"/>
        <v>0</v>
      </c>
      <c r="L1019" s="10">
        <f t="shared" si="878"/>
        <v>0</v>
      </c>
      <c r="M1019" s="10">
        <f t="shared" si="861"/>
        <v>4346.3999999999996</v>
      </c>
      <c r="N1019" s="10">
        <f t="shared" si="862"/>
        <v>4346.3999999999996</v>
      </c>
      <c r="O1019" s="10">
        <f t="shared" si="863"/>
        <v>4346.3999999999996</v>
      </c>
      <c r="P1019" s="10">
        <f t="shared" si="879"/>
        <v>0</v>
      </c>
      <c r="Q1019" s="26"/>
      <c r="R1019" s="27"/>
    </row>
    <row r="1020" spans="1:19" ht="31.2" x14ac:dyDescent="0.3">
      <c r="A1020" s="24" t="s">
        <v>458</v>
      </c>
      <c r="B1020" s="24" t="s">
        <v>143</v>
      </c>
      <c r="C1020" s="24" t="s">
        <v>143</v>
      </c>
      <c r="D1020" s="24" t="s">
        <v>441</v>
      </c>
      <c r="E1020" s="24" t="s">
        <v>114</v>
      </c>
      <c r="F1020" s="25" t="s">
        <v>115</v>
      </c>
      <c r="G1020" s="10">
        <v>4346.3999999999996</v>
      </c>
      <c r="H1020" s="10">
        <v>4346.3999999999996</v>
      </c>
      <c r="I1020" s="10">
        <v>4346.3999999999996</v>
      </c>
      <c r="J1020" s="10"/>
      <c r="K1020" s="10"/>
      <c r="L1020" s="10"/>
      <c r="M1020" s="10">
        <f t="shared" si="861"/>
        <v>4346.3999999999996</v>
      </c>
      <c r="N1020" s="10">
        <f t="shared" si="862"/>
        <v>4346.3999999999996</v>
      </c>
      <c r="O1020" s="10">
        <f t="shared" si="863"/>
        <v>4346.3999999999996</v>
      </c>
      <c r="P1020" s="10"/>
      <c r="Q1020" s="26"/>
      <c r="R1020" s="27"/>
    </row>
    <row r="1021" spans="1:19" ht="46.8" x14ac:dyDescent="0.3">
      <c r="A1021" s="24" t="s">
        <v>458</v>
      </c>
      <c r="B1021" s="24" t="s">
        <v>143</v>
      </c>
      <c r="C1021" s="24" t="s">
        <v>143</v>
      </c>
      <c r="D1021" s="24" t="s">
        <v>202</v>
      </c>
      <c r="E1021" s="28"/>
      <c r="F1021" s="25" t="s">
        <v>203</v>
      </c>
      <c r="G1021" s="10">
        <f t="shared" ref="G1021:G1024" si="880">G1022</f>
        <v>500</v>
      </c>
      <c r="H1021" s="10">
        <f t="shared" ref="H1021:H1024" si="881">H1022</f>
        <v>500</v>
      </c>
      <c r="I1021" s="10">
        <f t="shared" si="875"/>
        <v>500</v>
      </c>
      <c r="J1021" s="10">
        <f t="shared" si="876"/>
        <v>0</v>
      </c>
      <c r="K1021" s="10">
        <f t="shared" si="877"/>
        <v>0</v>
      </c>
      <c r="L1021" s="10">
        <f t="shared" si="878"/>
        <v>0</v>
      </c>
      <c r="M1021" s="10">
        <f t="shared" si="861"/>
        <v>500</v>
      </c>
      <c r="N1021" s="10">
        <f t="shared" si="862"/>
        <v>500</v>
      </c>
      <c r="O1021" s="10">
        <f t="shared" si="863"/>
        <v>500</v>
      </c>
      <c r="P1021" s="10">
        <f t="shared" si="879"/>
        <v>0</v>
      </c>
      <c r="Q1021" s="26"/>
      <c r="R1021" s="27"/>
    </row>
    <row r="1022" spans="1:19" hidden="1" x14ac:dyDescent="0.3">
      <c r="A1022" s="24" t="s">
        <v>458</v>
      </c>
      <c r="B1022" s="24" t="s">
        <v>143</v>
      </c>
      <c r="C1022" s="24" t="s">
        <v>143</v>
      </c>
      <c r="D1022" s="24" t="s">
        <v>204</v>
      </c>
      <c r="E1022" s="28"/>
      <c r="F1022" s="25" t="s">
        <v>27</v>
      </c>
      <c r="G1022" s="10">
        <f t="shared" si="880"/>
        <v>500</v>
      </c>
      <c r="H1022" s="10">
        <f t="shared" si="881"/>
        <v>500</v>
      </c>
      <c r="I1022" s="10">
        <f t="shared" si="875"/>
        <v>500</v>
      </c>
      <c r="J1022" s="10">
        <f t="shared" si="876"/>
        <v>0</v>
      </c>
      <c r="K1022" s="10">
        <f t="shared" si="877"/>
        <v>0</v>
      </c>
      <c r="L1022" s="10">
        <f t="shared" si="878"/>
        <v>0</v>
      </c>
      <c r="M1022" s="10">
        <f t="shared" si="861"/>
        <v>500</v>
      </c>
      <c r="N1022" s="10">
        <f t="shared" si="862"/>
        <v>500</v>
      </c>
      <c r="O1022" s="10">
        <f t="shared" si="863"/>
        <v>500</v>
      </c>
      <c r="P1022" s="10">
        <f t="shared" si="879"/>
        <v>0</v>
      </c>
      <c r="Q1022" s="26">
        <v>0</v>
      </c>
      <c r="R1022" s="27"/>
      <c r="S1022" s="1" t="s">
        <v>386</v>
      </c>
    </row>
    <row r="1023" spans="1:19" ht="31.2" x14ac:dyDescent="0.3">
      <c r="A1023" s="24" t="s">
        <v>458</v>
      </c>
      <c r="B1023" s="24" t="s">
        <v>143</v>
      </c>
      <c r="C1023" s="24" t="s">
        <v>143</v>
      </c>
      <c r="D1023" s="24" t="s">
        <v>244</v>
      </c>
      <c r="E1023" s="28"/>
      <c r="F1023" s="25" t="s">
        <v>245</v>
      </c>
      <c r="G1023" s="10">
        <f t="shared" si="880"/>
        <v>500</v>
      </c>
      <c r="H1023" s="10">
        <f t="shared" si="881"/>
        <v>500</v>
      </c>
      <c r="I1023" s="10">
        <f t="shared" si="875"/>
        <v>500</v>
      </c>
      <c r="J1023" s="10">
        <f t="shared" si="876"/>
        <v>0</v>
      </c>
      <c r="K1023" s="10">
        <f t="shared" si="877"/>
        <v>0</v>
      </c>
      <c r="L1023" s="10">
        <f t="shared" si="878"/>
        <v>0</v>
      </c>
      <c r="M1023" s="10">
        <f t="shared" si="861"/>
        <v>500</v>
      </c>
      <c r="N1023" s="10">
        <f t="shared" si="862"/>
        <v>500</v>
      </c>
      <c r="O1023" s="10">
        <f t="shared" si="863"/>
        <v>500</v>
      </c>
      <c r="P1023" s="10">
        <f t="shared" si="879"/>
        <v>0</v>
      </c>
      <c r="Q1023" s="26"/>
      <c r="R1023" s="27"/>
    </row>
    <row r="1024" spans="1:19" ht="46.8" x14ac:dyDescent="0.3">
      <c r="A1024" s="24" t="s">
        <v>458</v>
      </c>
      <c r="B1024" s="24" t="s">
        <v>143</v>
      </c>
      <c r="C1024" s="24" t="s">
        <v>143</v>
      </c>
      <c r="D1024" s="24" t="s">
        <v>443</v>
      </c>
      <c r="E1024" s="28"/>
      <c r="F1024" s="25" t="s">
        <v>444</v>
      </c>
      <c r="G1024" s="10">
        <f t="shared" si="880"/>
        <v>500</v>
      </c>
      <c r="H1024" s="10">
        <f t="shared" si="881"/>
        <v>500</v>
      </c>
      <c r="I1024" s="10">
        <f t="shared" si="875"/>
        <v>500</v>
      </c>
      <c r="J1024" s="10">
        <f t="shared" si="876"/>
        <v>0</v>
      </c>
      <c r="K1024" s="10">
        <f t="shared" si="877"/>
        <v>0</v>
      </c>
      <c r="L1024" s="10">
        <f t="shared" si="878"/>
        <v>0</v>
      </c>
      <c r="M1024" s="10">
        <f t="shared" si="861"/>
        <v>500</v>
      </c>
      <c r="N1024" s="10">
        <f t="shared" si="862"/>
        <v>500</v>
      </c>
      <c r="O1024" s="10">
        <f t="shared" si="863"/>
        <v>500</v>
      </c>
      <c r="P1024" s="10">
        <f t="shared" si="879"/>
        <v>0</v>
      </c>
      <c r="Q1024" s="26"/>
      <c r="R1024" s="27"/>
    </row>
    <row r="1025" spans="1:19" ht="31.2" x14ac:dyDescent="0.3">
      <c r="A1025" s="24" t="s">
        <v>458</v>
      </c>
      <c r="B1025" s="24" t="s">
        <v>143</v>
      </c>
      <c r="C1025" s="24" t="s">
        <v>143</v>
      </c>
      <c r="D1025" s="24" t="s">
        <v>443</v>
      </c>
      <c r="E1025" s="24" t="s">
        <v>32</v>
      </c>
      <c r="F1025" s="25" t="s">
        <v>33</v>
      </c>
      <c r="G1025" s="10">
        <v>500</v>
      </c>
      <c r="H1025" s="10">
        <v>500</v>
      </c>
      <c r="I1025" s="10">
        <v>500</v>
      </c>
      <c r="J1025" s="10"/>
      <c r="K1025" s="10"/>
      <c r="L1025" s="10"/>
      <c r="M1025" s="10">
        <f t="shared" si="861"/>
        <v>500</v>
      </c>
      <c r="N1025" s="10">
        <f t="shared" si="862"/>
        <v>500</v>
      </c>
      <c r="O1025" s="10">
        <f t="shared" si="863"/>
        <v>500</v>
      </c>
      <c r="P1025" s="10"/>
      <c r="Q1025" s="26"/>
      <c r="R1025" s="27"/>
    </row>
    <row r="1026" spans="1:19" s="12" customFormat="1" x14ac:dyDescent="0.3">
      <c r="A1026" s="13" t="s">
        <v>458</v>
      </c>
      <c r="B1026" s="13" t="s">
        <v>54</v>
      </c>
      <c r="C1026" s="13"/>
      <c r="D1026" s="13"/>
      <c r="E1026" s="13"/>
      <c r="F1026" s="14" t="s">
        <v>55</v>
      </c>
      <c r="G1026" s="15">
        <f t="shared" si="840"/>
        <v>2115</v>
      </c>
      <c r="H1026" s="15">
        <f t="shared" si="841"/>
        <v>3378</v>
      </c>
      <c r="I1026" s="15">
        <f t="shared" si="875"/>
        <v>1788</v>
      </c>
      <c r="J1026" s="15">
        <f t="shared" si="876"/>
        <v>0</v>
      </c>
      <c r="K1026" s="15">
        <f t="shared" si="877"/>
        <v>0</v>
      </c>
      <c r="L1026" s="15">
        <f t="shared" si="878"/>
        <v>0</v>
      </c>
      <c r="M1026" s="15">
        <f t="shared" si="861"/>
        <v>2115</v>
      </c>
      <c r="N1026" s="15">
        <f t="shared" si="862"/>
        <v>3378</v>
      </c>
      <c r="O1026" s="15">
        <f t="shared" si="863"/>
        <v>1788</v>
      </c>
      <c r="P1026" s="15">
        <f t="shared" si="879"/>
        <v>0</v>
      </c>
      <c r="Q1026" s="16"/>
      <c r="R1026" s="17"/>
    </row>
    <row r="1027" spans="1:19" s="18" customFormat="1" x14ac:dyDescent="0.3">
      <c r="A1027" s="19" t="s">
        <v>458</v>
      </c>
      <c r="B1027" s="19" t="s">
        <v>54</v>
      </c>
      <c r="C1027" s="19" t="s">
        <v>20</v>
      </c>
      <c r="D1027" s="19"/>
      <c r="E1027" s="19"/>
      <c r="F1027" s="20" t="s">
        <v>56</v>
      </c>
      <c r="G1027" s="21">
        <f t="shared" si="840"/>
        <v>2115</v>
      </c>
      <c r="H1027" s="21">
        <f t="shared" si="841"/>
        <v>3378</v>
      </c>
      <c r="I1027" s="21">
        <f t="shared" si="875"/>
        <v>1788</v>
      </c>
      <c r="J1027" s="21">
        <f t="shared" si="876"/>
        <v>0</v>
      </c>
      <c r="K1027" s="21">
        <f t="shared" si="877"/>
        <v>0</v>
      </c>
      <c r="L1027" s="21">
        <f t="shared" si="878"/>
        <v>0</v>
      </c>
      <c r="M1027" s="21">
        <f t="shared" si="861"/>
        <v>2115</v>
      </c>
      <c r="N1027" s="21">
        <f t="shared" si="862"/>
        <v>3378</v>
      </c>
      <c r="O1027" s="21">
        <f t="shared" si="863"/>
        <v>1788</v>
      </c>
      <c r="P1027" s="21">
        <f t="shared" si="879"/>
        <v>0</v>
      </c>
      <c r="Q1027" s="22"/>
      <c r="R1027" s="23"/>
    </row>
    <row r="1028" spans="1:19" ht="31.2" x14ac:dyDescent="0.3">
      <c r="A1028" s="24" t="s">
        <v>458</v>
      </c>
      <c r="B1028" s="24" t="s">
        <v>54</v>
      </c>
      <c r="C1028" s="24" t="s">
        <v>20</v>
      </c>
      <c r="D1028" s="24" t="s">
        <v>57</v>
      </c>
      <c r="E1028" s="28"/>
      <c r="F1028" s="25" t="s">
        <v>58</v>
      </c>
      <c r="G1028" s="10">
        <f t="shared" si="840"/>
        <v>2115</v>
      </c>
      <c r="H1028" s="10">
        <f t="shared" si="841"/>
        <v>3378</v>
      </c>
      <c r="I1028" s="10">
        <f t="shared" si="875"/>
        <v>1788</v>
      </c>
      <c r="J1028" s="10">
        <f t="shared" si="876"/>
        <v>0</v>
      </c>
      <c r="K1028" s="10">
        <f t="shared" si="877"/>
        <v>0</v>
      </c>
      <c r="L1028" s="10">
        <f t="shared" si="878"/>
        <v>0</v>
      </c>
      <c r="M1028" s="10">
        <f t="shared" si="861"/>
        <v>2115</v>
      </c>
      <c r="N1028" s="10">
        <f t="shared" si="862"/>
        <v>3378</v>
      </c>
      <c r="O1028" s="10">
        <f t="shared" si="863"/>
        <v>1788</v>
      </c>
      <c r="P1028" s="10">
        <f t="shared" si="879"/>
        <v>0</v>
      </c>
      <c r="Q1028" s="26"/>
      <c r="R1028" s="27"/>
    </row>
    <row r="1029" spans="1:19" hidden="1" x14ac:dyDescent="0.3">
      <c r="A1029" s="24" t="s">
        <v>458</v>
      </c>
      <c r="B1029" s="24" t="s">
        <v>54</v>
      </c>
      <c r="C1029" s="24" t="s">
        <v>20</v>
      </c>
      <c r="D1029" s="24" t="s">
        <v>186</v>
      </c>
      <c r="E1029" s="28"/>
      <c r="F1029" s="25" t="s">
        <v>27</v>
      </c>
      <c r="G1029" s="10">
        <f t="shared" si="840"/>
        <v>2115</v>
      </c>
      <c r="H1029" s="10">
        <f t="shared" si="841"/>
        <v>3378</v>
      </c>
      <c r="I1029" s="10">
        <f t="shared" si="875"/>
        <v>1788</v>
      </c>
      <c r="J1029" s="10">
        <f t="shared" si="876"/>
        <v>0</v>
      </c>
      <c r="K1029" s="10">
        <f t="shared" si="877"/>
        <v>0</v>
      </c>
      <c r="L1029" s="10">
        <f t="shared" si="878"/>
        <v>0</v>
      </c>
      <c r="M1029" s="10">
        <f t="shared" si="861"/>
        <v>2115</v>
      </c>
      <c r="N1029" s="10">
        <f t="shared" si="862"/>
        <v>3378</v>
      </c>
      <c r="O1029" s="10">
        <f t="shared" si="863"/>
        <v>1788</v>
      </c>
      <c r="P1029" s="10">
        <f t="shared" si="879"/>
        <v>0</v>
      </c>
      <c r="Q1029" s="26">
        <v>0</v>
      </c>
      <c r="R1029" s="27"/>
      <c r="S1029" s="1" t="s">
        <v>386</v>
      </c>
    </row>
    <row r="1030" spans="1:19" ht="31.2" x14ac:dyDescent="0.3">
      <c r="A1030" s="24" t="s">
        <v>458</v>
      </c>
      <c r="B1030" s="24" t="s">
        <v>54</v>
      </c>
      <c r="C1030" s="24" t="s">
        <v>20</v>
      </c>
      <c r="D1030" s="24" t="s">
        <v>248</v>
      </c>
      <c r="E1030" s="28"/>
      <c r="F1030" s="25" t="s">
        <v>249</v>
      </c>
      <c r="G1030" s="10">
        <f t="shared" si="840"/>
        <v>2115</v>
      </c>
      <c r="H1030" s="10">
        <f t="shared" si="841"/>
        <v>3378</v>
      </c>
      <c r="I1030" s="10">
        <f t="shared" si="875"/>
        <v>1788</v>
      </c>
      <c r="J1030" s="10">
        <f t="shared" si="876"/>
        <v>0</v>
      </c>
      <c r="K1030" s="10">
        <f t="shared" si="877"/>
        <v>0</v>
      </c>
      <c r="L1030" s="10">
        <f t="shared" si="878"/>
        <v>0</v>
      </c>
      <c r="M1030" s="10">
        <f t="shared" si="861"/>
        <v>2115</v>
      </c>
      <c r="N1030" s="10">
        <f t="shared" si="862"/>
        <v>3378</v>
      </c>
      <c r="O1030" s="10">
        <f t="shared" si="863"/>
        <v>1788</v>
      </c>
      <c r="P1030" s="10">
        <f t="shared" si="879"/>
        <v>0</v>
      </c>
      <c r="Q1030" s="26"/>
      <c r="R1030" s="27"/>
    </row>
    <row r="1031" spans="1:19" ht="46.8" x14ac:dyDescent="0.3">
      <c r="A1031" s="24" t="s">
        <v>458</v>
      </c>
      <c r="B1031" s="24" t="s">
        <v>54</v>
      </c>
      <c r="C1031" s="24" t="s">
        <v>20</v>
      </c>
      <c r="D1031" s="24" t="s">
        <v>251</v>
      </c>
      <c r="E1031" s="28"/>
      <c r="F1031" s="25" t="s">
        <v>252</v>
      </c>
      <c r="G1031" s="10">
        <f t="shared" si="840"/>
        <v>2115</v>
      </c>
      <c r="H1031" s="10">
        <f t="shared" si="841"/>
        <v>3378</v>
      </c>
      <c r="I1031" s="10">
        <f t="shared" si="875"/>
        <v>1788</v>
      </c>
      <c r="J1031" s="10">
        <f t="shared" si="876"/>
        <v>0</v>
      </c>
      <c r="K1031" s="10">
        <f t="shared" si="877"/>
        <v>0</v>
      </c>
      <c r="L1031" s="10">
        <f t="shared" si="878"/>
        <v>0</v>
      </c>
      <c r="M1031" s="10">
        <f t="shared" si="861"/>
        <v>2115</v>
      </c>
      <c r="N1031" s="10">
        <f t="shared" si="862"/>
        <v>3378</v>
      </c>
      <c r="O1031" s="10">
        <f t="shared" si="863"/>
        <v>1788</v>
      </c>
      <c r="P1031" s="10">
        <f t="shared" si="879"/>
        <v>0</v>
      </c>
      <c r="Q1031" s="26"/>
      <c r="R1031" s="27"/>
    </row>
    <row r="1032" spans="1:19" ht="31.2" x14ac:dyDescent="0.3">
      <c r="A1032" s="24" t="s">
        <v>458</v>
      </c>
      <c r="B1032" s="24" t="s">
        <v>54</v>
      </c>
      <c r="C1032" s="24" t="s">
        <v>20</v>
      </c>
      <c r="D1032" s="24" t="s">
        <v>251</v>
      </c>
      <c r="E1032" s="24" t="s">
        <v>32</v>
      </c>
      <c r="F1032" s="25" t="s">
        <v>33</v>
      </c>
      <c r="G1032" s="10">
        <v>2115</v>
      </c>
      <c r="H1032" s="10">
        <v>3378</v>
      </c>
      <c r="I1032" s="10">
        <v>1788</v>
      </c>
      <c r="J1032" s="10"/>
      <c r="K1032" s="10"/>
      <c r="L1032" s="10"/>
      <c r="M1032" s="10">
        <f t="shared" si="861"/>
        <v>2115</v>
      </c>
      <c r="N1032" s="10">
        <f t="shared" si="862"/>
        <v>3378</v>
      </c>
      <c r="O1032" s="10">
        <f t="shared" si="863"/>
        <v>1788</v>
      </c>
      <c r="P1032" s="10"/>
      <c r="Q1032" s="26"/>
      <c r="R1032" s="27"/>
    </row>
    <row r="1033" spans="1:19" s="12" customFormat="1" x14ac:dyDescent="0.3">
      <c r="A1033" s="13" t="s">
        <v>458</v>
      </c>
      <c r="B1033" s="13" t="s">
        <v>76</v>
      </c>
      <c r="C1033" s="13"/>
      <c r="D1033" s="13"/>
      <c r="E1033" s="29"/>
      <c r="F1033" s="14" t="s">
        <v>374</v>
      </c>
      <c r="G1033" s="15">
        <f t="shared" ref="G1033:G1038" si="882">G1034</f>
        <v>2196.8000000000002</v>
      </c>
      <c r="H1033" s="15">
        <f t="shared" ref="H1033:H1038" si="883">H1034</f>
        <v>2196.8000000000002</v>
      </c>
      <c r="I1033" s="15">
        <f t="shared" si="875"/>
        <v>2196.8000000000002</v>
      </c>
      <c r="J1033" s="15">
        <f t="shared" si="876"/>
        <v>0</v>
      </c>
      <c r="K1033" s="15">
        <f t="shared" si="877"/>
        <v>0</v>
      </c>
      <c r="L1033" s="15">
        <f t="shared" si="878"/>
        <v>0</v>
      </c>
      <c r="M1033" s="15">
        <f t="shared" si="861"/>
        <v>2196.8000000000002</v>
      </c>
      <c r="N1033" s="15">
        <f t="shared" si="862"/>
        <v>2196.8000000000002</v>
      </c>
      <c r="O1033" s="15">
        <f t="shared" si="863"/>
        <v>2196.8000000000002</v>
      </c>
      <c r="P1033" s="15">
        <f t="shared" si="879"/>
        <v>0</v>
      </c>
      <c r="Q1033" s="16"/>
      <c r="R1033" s="17"/>
    </row>
    <row r="1034" spans="1:19" s="18" customFormat="1" x14ac:dyDescent="0.3">
      <c r="A1034" s="19" t="s">
        <v>458</v>
      </c>
      <c r="B1034" s="19" t="s">
        <v>76</v>
      </c>
      <c r="C1034" s="19" t="s">
        <v>20</v>
      </c>
      <c r="D1034" s="19"/>
      <c r="E1034" s="30"/>
      <c r="F1034" s="20" t="s">
        <v>445</v>
      </c>
      <c r="G1034" s="21">
        <f t="shared" si="882"/>
        <v>2196.8000000000002</v>
      </c>
      <c r="H1034" s="21">
        <f t="shared" si="883"/>
        <v>2196.8000000000002</v>
      </c>
      <c r="I1034" s="21">
        <f t="shared" si="875"/>
        <v>2196.8000000000002</v>
      </c>
      <c r="J1034" s="21">
        <f t="shared" si="876"/>
        <v>0</v>
      </c>
      <c r="K1034" s="21">
        <f t="shared" si="877"/>
        <v>0</v>
      </c>
      <c r="L1034" s="21">
        <f t="shared" si="878"/>
        <v>0</v>
      </c>
      <c r="M1034" s="21">
        <f t="shared" si="861"/>
        <v>2196.8000000000002</v>
      </c>
      <c r="N1034" s="21">
        <f t="shared" si="862"/>
        <v>2196.8000000000002</v>
      </c>
      <c r="O1034" s="21">
        <f t="shared" si="863"/>
        <v>2196.8000000000002</v>
      </c>
      <c r="P1034" s="21">
        <f t="shared" si="879"/>
        <v>0</v>
      </c>
      <c r="Q1034" s="22"/>
      <c r="R1034" s="23"/>
    </row>
    <row r="1035" spans="1:19" ht="31.2" x14ac:dyDescent="0.3">
      <c r="A1035" s="24" t="s">
        <v>458</v>
      </c>
      <c r="B1035" s="24" t="s">
        <v>76</v>
      </c>
      <c r="C1035" s="24" t="s">
        <v>20</v>
      </c>
      <c r="D1035" s="24" t="s">
        <v>376</v>
      </c>
      <c r="E1035" s="28"/>
      <c r="F1035" s="25" t="s">
        <v>377</v>
      </c>
      <c r="G1035" s="10">
        <f t="shared" si="882"/>
        <v>2196.8000000000002</v>
      </c>
      <c r="H1035" s="10">
        <f t="shared" si="883"/>
        <v>2196.8000000000002</v>
      </c>
      <c r="I1035" s="10">
        <f t="shared" si="875"/>
        <v>2196.8000000000002</v>
      </c>
      <c r="J1035" s="10">
        <f t="shared" si="876"/>
        <v>0</v>
      </c>
      <c r="K1035" s="10">
        <f t="shared" si="877"/>
        <v>0</v>
      </c>
      <c r="L1035" s="10">
        <f t="shared" si="878"/>
        <v>0</v>
      </c>
      <c r="M1035" s="10">
        <f t="shared" si="861"/>
        <v>2196.8000000000002</v>
      </c>
      <c r="N1035" s="10">
        <f t="shared" si="862"/>
        <v>2196.8000000000002</v>
      </c>
      <c r="O1035" s="10">
        <f t="shared" si="863"/>
        <v>2196.8000000000002</v>
      </c>
      <c r="P1035" s="10">
        <f t="shared" si="879"/>
        <v>0</v>
      </c>
      <c r="Q1035" s="26"/>
      <c r="R1035" s="27"/>
    </row>
    <row r="1036" spans="1:19" hidden="1" x14ac:dyDescent="0.3">
      <c r="A1036" s="24" t="s">
        <v>458</v>
      </c>
      <c r="B1036" s="24" t="s">
        <v>76</v>
      </c>
      <c r="C1036" s="24" t="s">
        <v>20</v>
      </c>
      <c r="D1036" s="24" t="s">
        <v>378</v>
      </c>
      <c r="E1036" s="28"/>
      <c r="F1036" s="25" t="s">
        <v>27</v>
      </c>
      <c r="G1036" s="10">
        <f t="shared" si="882"/>
        <v>2196.8000000000002</v>
      </c>
      <c r="H1036" s="10">
        <f t="shared" si="883"/>
        <v>2196.8000000000002</v>
      </c>
      <c r="I1036" s="10">
        <f t="shared" si="875"/>
        <v>2196.8000000000002</v>
      </c>
      <c r="J1036" s="10">
        <f t="shared" si="876"/>
        <v>0</v>
      </c>
      <c r="K1036" s="10">
        <f t="shared" si="877"/>
        <v>0</v>
      </c>
      <c r="L1036" s="10">
        <f t="shared" si="878"/>
        <v>0</v>
      </c>
      <c r="M1036" s="10">
        <f t="shared" si="861"/>
        <v>2196.8000000000002</v>
      </c>
      <c r="N1036" s="10">
        <f t="shared" si="862"/>
        <v>2196.8000000000002</v>
      </c>
      <c r="O1036" s="10">
        <f t="shared" si="863"/>
        <v>2196.8000000000002</v>
      </c>
      <c r="P1036" s="10">
        <f t="shared" si="879"/>
        <v>0</v>
      </c>
      <c r="Q1036" s="26">
        <v>0</v>
      </c>
      <c r="R1036" s="27"/>
      <c r="S1036" s="1" t="s">
        <v>386</v>
      </c>
    </row>
    <row r="1037" spans="1:19" ht="46.8" x14ac:dyDescent="0.3">
      <c r="A1037" s="24" t="s">
        <v>458</v>
      </c>
      <c r="B1037" s="24" t="s">
        <v>76</v>
      </c>
      <c r="C1037" s="24" t="s">
        <v>20</v>
      </c>
      <c r="D1037" s="24" t="s">
        <v>446</v>
      </c>
      <c r="E1037" s="28"/>
      <c r="F1037" s="25" t="s">
        <v>447</v>
      </c>
      <c r="G1037" s="10">
        <f t="shared" si="882"/>
        <v>2196.8000000000002</v>
      </c>
      <c r="H1037" s="10">
        <f t="shared" si="883"/>
        <v>2196.8000000000002</v>
      </c>
      <c r="I1037" s="10">
        <f t="shared" si="875"/>
        <v>2196.8000000000002</v>
      </c>
      <c r="J1037" s="10">
        <f t="shared" si="876"/>
        <v>0</v>
      </c>
      <c r="K1037" s="10">
        <f t="shared" si="877"/>
        <v>0</v>
      </c>
      <c r="L1037" s="10">
        <f t="shared" si="878"/>
        <v>0</v>
      </c>
      <c r="M1037" s="10">
        <f t="shared" si="861"/>
        <v>2196.8000000000002</v>
      </c>
      <c r="N1037" s="10">
        <f t="shared" si="862"/>
        <v>2196.8000000000002</v>
      </c>
      <c r="O1037" s="10">
        <f t="shared" si="863"/>
        <v>2196.8000000000002</v>
      </c>
      <c r="P1037" s="10">
        <f t="shared" si="879"/>
        <v>0</v>
      </c>
      <c r="Q1037" s="26"/>
      <c r="R1037" s="27"/>
    </row>
    <row r="1038" spans="1:19" ht="46.8" x14ac:dyDescent="0.3">
      <c r="A1038" s="24" t="s">
        <v>458</v>
      </c>
      <c r="B1038" s="24" t="s">
        <v>76</v>
      </c>
      <c r="C1038" s="24" t="s">
        <v>20</v>
      </c>
      <c r="D1038" s="24" t="s">
        <v>448</v>
      </c>
      <c r="E1038" s="28"/>
      <c r="F1038" s="25" t="s">
        <v>449</v>
      </c>
      <c r="G1038" s="10">
        <f t="shared" si="882"/>
        <v>2196.8000000000002</v>
      </c>
      <c r="H1038" s="10">
        <f t="shared" si="883"/>
        <v>2196.8000000000002</v>
      </c>
      <c r="I1038" s="10">
        <f t="shared" si="875"/>
        <v>2196.8000000000002</v>
      </c>
      <c r="J1038" s="10">
        <f t="shared" si="876"/>
        <v>0</v>
      </c>
      <c r="K1038" s="10">
        <f t="shared" si="877"/>
        <v>0</v>
      </c>
      <c r="L1038" s="10">
        <f t="shared" si="878"/>
        <v>0</v>
      </c>
      <c r="M1038" s="10">
        <f t="shared" si="861"/>
        <v>2196.8000000000002</v>
      </c>
      <c r="N1038" s="10">
        <f t="shared" si="862"/>
        <v>2196.8000000000002</v>
      </c>
      <c r="O1038" s="10">
        <f t="shared" si="863"/>
        <v>2196.8000000000002</v>
      </c>
      <c r="P1038" s="10">
        <f t="shared" si="879"/>
        <v>0</v>
      </c>
      <c r="Q1038" s="26"/>
      <c r="R1038" s="27"/>
    </row>
    <row r="1039" spans="1:19" ht="31.2" x14ac:dyDescent="0.3">
      <c r="A1039" s="24" t="s">
        <v>458</v>
      </c>
      <c r="B1039" s="24" t="s">
        <v>76</v>
      </c>
      <c r="C1039" s="24" t="s">
        <v>20</v>
      </c>
      <c r="D1039" s="24" t="s">
        <v>448</v>
      </c>
      <c r="E1039" s="24" t="s">
        <v>32</v>
      </c>
      <c r="F1039" s="25" t="s">
        <v>33</v>
      </c>
      <c r="G1039" s="10">
        <v>2196.8000000000002</v>
      </c>
      <c r="H1039" s="10">
        <v>2196.8000000000002</v>
      </c>
      <c r="I1039" s="10">
        <v>2196.8000000000002</v>
      </c>
      <c r="J1039" s="10"/>
      <c r="K1039" s="10"/>
      <c r="L1039" s="10"/>
      <c r="M1039" s="10">
        <f t="shared" si="861"/>
        <v>2196.8000000000002</v>
      </c>
      <c r="N1039" s="10">
        <f t="shared" si="862"/>
        <v>2196.8000000000002</v>
      </c>
      <c r="O1039" s="10">
        <f t="shared" si="863"/>
        <v>2196.8000000000002</v>
      </c>
      <c r="P1039" s="10"/>
      <c r="Q1039" s="26"/>
      <c r="R1039" s="27"/>
    </row>
    <row r="1040" spans="1:19" s="12" customFormat="1" ht="31.2" x14ac:dyDescent="0.3">
      <c r="A1040" s="13" t="s">
        <v>462</v>
      </c>
      <c r="B1040" s="13"/>
      <c r="C1040" s="13"/>
      <c r="D1040" s="13"/>
      <c r="E1040" s="13"/>
      <c r="F1040" s="14" t="s">
        <v>463</v>
      </c>
      <c r="G1040" s="15">
        <f t="shared" ref="G1040:L1040" si="884">G1041+G1085+G1134+G1146+G1104+G1067+G1153+G1127</f>
        <v>143432.09999999998</v>
      </c>
      <c r="H1040" s="15">
        <f t="shared" si="884"/>
        <v>139829.29999999999</v>
      </c>
      <c r="I1040" s="15">
        <f t="shared" si="884"/>
        <v>136422.30000000002</v>
      </c>
      <c r="J1040" s="15">
        <f t="shared" si="884"/>
        <v>15460.4</v>
      </c>
      <c r="K1040" s="15">
        <f t="shared" si="884"/>
        <v>15482.3</v>
      </c>
      <c r="L1040" s="15">
        <f t="shared" si="884"/>
        <v>15482.3</v>
      </c>
      <c r="M1040" s="15">
        <f t="shared" si="861"/>
        <v>158892.49999999997</v>
      </c>
      <c r="N1040" s="15">
        <f t="shared" si="862"/>
        <v>155311.59999999998</v>
      </c>
      <c r="O1040" s="15">
        <f t="shared" si="863"/>
        <v>151904.6</v>
      </c>
      <c r="P1040" s="15">
        <f>P1041+P1085+P1134+P1146+P1104+P1067+P1153+P1127</f>
        <v>0</v>
      </c>
      <c r="Q1040" s="16"/>
      <c r="R1040" s="17"/>
    </row>
    <row r="1041" spans="1:19" s="12" customFormat="1" x14ac:dyDescent="0.3">
      <c r="A1041" s="13" t="s">
        <v>462</v>
      </c>
      <c r="B1041" s="13" t="s">
        <v>20</v>
      </c>
      <c r="C1041" s="13"/>
      <c r="D1041" s="13"/>
      <c r="E1041" s="13"/>
      <c r="F1041" s="14" t="s">
        <v>21</v>
      </c>
      <c r="G1041" s="15">
        <f t="shared" ref="G1041:L1041" si="885">G1054+G1042</f>
        <v>87848.5</v>
      </c>
      <c r="H1041" s="15">
        <f t="shared" si="885"/>
        <v>89651.6</v>
      </c>
      <c r="I1041" s="15">
        <f t="shared" si="885"/>
        <v>89644.700000000012</v>
      </c>
      <c r="J1041" s="15">
        <f t="shared" si="885"/>
        <v>709.5</v>
      </c>
      <c r="K1041" s="15">
        <f t="shared" si="885"/>
        <v>731.4</v>
      </c>
      <c r="L1041" s="15">
        <f t="shared" si="885"/>
        <v>731.4</v>
      </c>
      <c r="M1041" s="15">
        <f t="shared" si="861"/>
        <v>88558</v>
      </c>
      <c r="N1041" s="15">
        <f t="shared" si="862"/>
        <v>90383</v>
      </c>
      <c r="O1041" s="15">
        <f t="shared" si="863"/>
        <v>90376.1</v>
      </c>
      <c r="P1041" s="15">
        <f>P1054+P1042</f>
        <v>0</v>
      </c>
      <c r="Q1041" s="16"/>
      <c r="R1041" s="17"/>
    </row>
    <row r="1042" spans="1:19" s="18" customFormat="1" ht="62.4" x14ac:dyDescent="0.3">
      <c r="A1042" s="19" t="s">
        <v>462</v>
      </c>
      <c r="B1042" s="19" t="s">
        <v>20</v>
      </c>
      <c r="C1042" s="19" t="s">
        <v>101</v>
      </c>
      <c r="D1042" s="19"/>
      <c r="E1042" s="19"/>
      <c r="F1042" s="20" t="s">
        <v>385</v>
      </c>
      <c r="G1042" s="21">
        <f t="shared" ref="G1042:L1042" si="886">G1043+G1049</f>
        <v>72813.899999999994</v>
      </c>
      <c r="H1042" s="21">
        <f t="shared" si="886"/>
        <v>74916.3</v>
      </c>
      <c r="I1042" s="21">
        <f t="shared" si="886"/>
        <v>74916.3</v>
      </c>
      <c r="J1042" s="21">
        <f t="shared" si="886"/>
        <v>709.5</v>
      </c>
      <c r="K1042" s="21">
        <f t="shared" si="886"/>
        <v>731.4</v>
      </c>
      <c r="L1042" s="21">
        <f t="shared" si="886"/>
        <v>731.4</v>
      </c>
      <c r="M1042" s="21">
        <f t="shared" si="861"/>
        <v>73523.399999999994</v>
      </c>
      <c r="N1042" s="21">
        <f t="shared" si="862"/>
        <v>75647.7</v>
      </c>
      <c r="O1042" s="21">
        <f t="shared" si="863"/>
        <v>75647.7</v>
      </c>
      <c r="P1042" s="21">
        <f>P1043+P1049</f>
        <v>0</v>
      </c>
      <c r="Q1042" s="22"/>
      <c r="R1042" s="23"/>
    </row>
    <row r="1043" spans="1:19" ht="46.8" x14ac:dyDescent="0.3">
      <c r="A1043" s="24" t="s">
        <v>462</v>
      </c>
      <c r="B1043" s="24" t="s">
        <v>20</v>
      </c>
      <c r="C1043" s="24" t="s">
        <v>101</v>
      </c>
      <c r="D1043" s="24" t="s">
        <v>202</v>
      </c>
      <c r="E1043" s="28"/>
      <c r="F1043" s="25" t="s">
        <v>203</v>
      </c>
      <c r="G1043" s="10">
        <f t="shared" ref="G1043:G1045" si="887">G1044</f>
        <v>10613.199999999999</v>
      </c>
      <c r="H1043" s="10">
        <f t="shared" ref="H1043:H1045" si="888">H1044</f>
        <v>10927.4</v>
      </c>
      <c r="I1043" s="10">
        <f t="shared" ref="I1043:I1045" si="889">I1044</f>
        <v>10927.4</v>
      </c>
      <c r="J1043" s="10">
        <f t="shared" ref="J1043:J1045" si="890">J1044</f>
        <v>0</v>
      </c>
      <c r="K1043" s="10">
        <f t="shared" ref="K1043:K1045" si="891">K1044</f>
        <v>0</v>
      </c>
      <c r="L1043" s="10">
        <f t="shared" ref="L1043:L1045" si="892">L1044</f>
        <v>0</v>
      </c>
      <c r="M1043" s="10">
        <f t="shared" si="861"/>
        <v>10613.199999999999</v>
      </c>
      <c r="N1043" s="10">
        <f t="shared" si="862"/>
        <v>10927.4</v>
      </c>
      <c r="O1043" s="10">
        <f t="shared" si="863"/>
        <v>10927.4</v>
      </c>
      <c r="P1043" s="10">
        <f t="shared" ref="P1043:P1045" si="893">P1044</f>
        <v>0</v>
      </c>
      <c r="Q1043" s="26"/>
      <c r="R1043" s="27"/>
    </row>
    <row r="1044" spans="1:19" hidden="1" x14ac:dyDescent="0.3">
      <c r="A1044" s="24" t="s">
        <v>462</v>
      </c>
      <c r="B1044" s="24" t="s">
        <v>20</v>
      </c>
      <c r="C1044" s="24" t="s">
        <v>101</v>
      </c>
      <c r="D1044" s="24" t="s">
        <v>204</v>
      </c>
      <c r="E1044" s="28"/>
      <c r="F1044" s="25" t="s">
        <v>27</v>
      </c>
      <c r="G1044" s="10">
        <f t="shared" si="887"/>
        <v>10613.199999999999</v>
      </c>
      <c r="H1044" s="10">
        <f t="shared" si="888"/>
        <v>10927.4</v>
      </c>
      <c r="I1044" s="10">
        <f t="shared" si="889"/>
        <v>10927.4</v>
      </c>
      <c r="J1044" s="10">
        <f t="shared" si="890"/>
        <v>0</v>
      </c>
      <c r="K1044" s="10">
        <f t="shared" si="891"/>
        <v>0</v>
      </c>
      <c r="L1044" s="10">
        <f t="shared" si="892"/>
        <v>0</v>
      </c>
      <c r="M1044" s="10">
        <f t="shared" si="861"/>
        <v>10613.199999999999</v>
      </c>
      <c r="N1044" s="10">
        <f t="shared" si="862"/>
        <v>10927.4</v>
      </c>
      <c r="O1044" s="10">
        <f t="shared" si="863"/>
        <v>10927.4</v>
      </c>
      <c r="P1044" s="10">
        <f t="shared" si="893"/>
        <v>0</v>
      </c>
      <c r="Q1044" s="26">
        <v>0</v>
      </c>
      <c r="R1044" s="27"/>
      <c r="S1044" s="1" t="s">
        <v>386</v>
      </c>
    </row>
    <row r="1045" spans="1:19" ht="78" x14ac:dyDescent="0.3">
      <c r="A1045" s="24" t="s">
        <v>462</v>
      </c>
      <c r="B1045" s="24" t="s">
        <v>20</v>
      </c>
      <c r="C1045" s="24" t="s">
        <v>101</v>
      </c>
      <c r="D1045" s="24" t="s">
        <v>387</v>
      </c>
      <c r="E1045" s="28"/>
      <c r="F1045" s="25" t="s">
        <v>388</v>
      </c>
      <c r="G1045" s="10">
        <f t="shared" si="887"/>
        <v>10613.199999999999</v>
      </c>
      <c r="H1045" s="10">
        <f t="shared" si="888"/>
        <v>10927.4</v>
      </c>
      <c r="I1045" s="10">
        <f t="shared" si="889"/>
        <v>10927.4</v>
      </c>
      <c r="J1045" s="10">
        <f t="shared" si="890"/>
        <v>0</v>
      </c>
      <c r="K1045" s="10">
        <f t="shared" si="891"/>
        <v>0</v>
      </c>
      <c r="L1045" s="10">
        <f t="shared" si="892"/>
        <v>0</v>
      </c>
      <c r="M1045" s="10">
        <f t="shared" si="861"/>
        <v>10613.199999999999</v>
      </c>
      <c r="N1045" s="10">
        <f t="shared" si="862"/>
        <v>10927.4</v>
      </c>
      <c r="O1045" s="10">
        <f t="shared" si="863"/>
        <v>10927.4</v>
      </c>
      <c r="P1045" s="10">
        <f t="shared" si="893"/>
        <v>0</v>
      </c>
      <c r="Q1045" s="26"/>
      <c r="R1045" s="27"/>
    </row>
    <row r="1046" spans="1:19" ht="31.2" x14ac:dyDescent="0.3">
      <c r="A1046" s="24" t="s">
        <v>462</v>
      </c>
      <c r="B1046" s="24" t="s">
        <v>20</v>
      </c>
      <c r="C1046" s="24" t="s">
        <v>101</v>
      </c>
      <c r="D1046" s="24" t="s">
        <v>389</v>
      </c>
      <c r="E1046" s="28"/>
      <c r="F1046" s="25" t="s">
        <v>390</v>
      </c>
      <c r="G1046" s="10">
        <f t="shared" ref="G1046:L1046" si="894">G1047+G1048</f>
        <v>10613.199999999999</v>
      </c>
      <c r="H1046" s="10">
        <f t="shared" si="894"/>
        <v>10927.4</v>
      </c>
      <c r="I1046" s="10">
        <f t="shared" si="894"/>
        <v>10927.4</v>
      </c>
      <c r="J1046" s="10">
        <f t="shared" si="894"/>
        <v>0</v>
      </c>
      <c r="K1046" s="10">
        <f t="shared" si="894"/>
        <v>0</v>
      </c>
      <c r="L1046" s="10">
        <f t="shared" si="894"/>
        <v>0</v>
      </c>
      <c r="M1046" s="10">
        <f t="shared" si="861"/>
        <v>10613.199999999999</v>
      </c>
      <c r="N1046" s="10">
        <f t="shared" si="862"/>
        <v>10927.4</v>
      </c>
      <c r="O1046" s="10">
        <f t="shared" si="863"/>
        <v>10927.4</v>
      </c>
      <c r="P1046" s="10">
        <f>P1047+P1048</f>
        <v>0</v>
      </c>
      <c r="Q1046" s="26"/>
      <c r="R1046" s="27"/>
    </row>
    <row r="1047" spans="1:19" ht="78" x14ac:dyDescent="0.3">
      <c r="A1047" s="24" t="s">
        <v>462</v>
      </c>
      <c r="B1047" s="24" t="s">
        <v>20</v>
      </c>
      <c r="C1047" s="24" t="s">
        <v>101</v>
      </c>
      <c r="D1047" s="24" t="s">
        <v>389</v>
      </c>
      <c r="E1047" s="24" t="s">
        <v>44</v>
      </c>
      <c r="F1047" s="25" t="s">
        <v>45</v>
      </c>
      <c r="G1047" s="10">
        <v>10220.599999999999</v>
      </c>
      <c r="H1047" s="10">
        <v>10534.9</v>
      </c>
      <c r="I1047" s="10">
        <v>10534.9</v>
      </c>
      <c r="J1047" s="10"/>
      <c r="K1047" s="10"/>
      <c r="L1047" s="10"/>
      <c r="M1047" s="10">
        <f t="shared" si="861"/>
        <v>10220.599999999999</v>
      </c>
      <c r="N1047" s="10">
        <f t="shared" si="862"/>
        <v>10534.9</v>
      </c>
      <c r="O1047" s="10">
        <f t="shared" si="863"/>
        <v>10534.9</v>
      </c>
      <c r="P1047" s="10"/>
      <c r="Q1047" s="26"/>
      <c r="R1047" s="27"/>
    </row>
    <row r="1048" spans="1:19" ht="31.2" x14ac:dyDescent="0.3">
      <c r="A1048" s="24" t="s">
        <v>462</v>
      </c>
      <c r="B1048" s="24" t="s">
        <v>20</v>
      </c>
      <c r="C1048" s="24" t="s">
        <v>101</v>
      </c>
      <c r="D1048" s="24" t="s">
        <v>389</v>
      </c>
      <c r="E1048" s="24" t="s">
        <v>32</v>
      </c>
      <c r="F1048" s="25" t="s">
        <v>33</v>
      </c>
      <c r="G1048" s="10">
        <v>392.6</v>
      </c>
      <c r="H1048" s="10">
        <v>392.5</v>
      </c>
      <c r="I1048" s="10">
        <v>392.5</v>
      </c>
      <c r="J1048" s="10"/>
      <c r="K1048" s="10"/>
      <c r="L1048" s="10"/>
      <c r="M1048" s="10">
        <f t="shared" si="861"/>
        <v>392.6</v>
      </c>
      <c r="N1048" s="10">
        <f t="shared" si="862"/>
        <v>392.5</v>
      </c>
      <c r="O1048" s="10">
        <f t="shared" si="863"/>
        <v>392.5</v>
      </c>
      <c r="P1048" s="10"/>
      <c r="Q1048" s="26"/>
      <c r="R1048" s="27"/>
    </row>
    <row r="1049" spans="1:19" ht="31.2" x14ac:dyDescent="0.3">
      <c r="A1049" s="24" t="s">
        <v>462</v>
      </c>
      <c r="B1049" s="24" t="s">
        <v>20</v>
      </c>
      <c r="C1049" s="24" t="s">
        <v>101</v>
      </c>
      <c r="D1049" s="24" t="s">
        <v>71</v>
      </c>
      <c r="E1049" s="28"/>
      <c r="F1049" s="25" t="s">
        <v>72</v>
      </c>
      <c r="G1049" s="10">
        <f t="shared" ref="G1049:G1050" si="895">G1050</f>
        <v>62200.7</v>
      </c>
      <c r="H1049" s="10">
        <f t="shared" ref="H1049:H1050" si="896">H1050</f>
        <v>63988.9</v>
      </c>
      <c r="I1049" s="10">
        <f t="shared" ref="I1049:I1050" si="897">I1050</f>
        <v>63988.9</v>
      </c>
      <c r="J1049" s="10">
        <f t="shared" ref="J1049:J1050" si="898">J1050</f>
        <v>709.5</v>
      </c>
      <c r="K1049" s="10">
        <f t="shared" ref="K1049:K1050" si="899">K1050</f>
        <v>731.4</v>
      </c>
      <c r="L1049" s="10">
        <f t="shared" ref="L1049:L1050" si="900">L1050</f>
        <v>731.4</v>
      </c>
      <c r="M1049" s="10">
        <f t="shared" si="861"/>
        <v>62910.2</v>
      </c>
      <c r="N1049" s="10">
        <f t="shared" si="862"/>
        <v>64720.3</v>
      </c>
      <c r="O1049" s="10">
        <f t="shared" si="863"/>
        <v>64720.3</v>
      </c>
      <c r="P1049" s="10">
        <f t="shared" ref="P1049:P1050" si="901">P1050</f>
        <v>0</v>
      </c>
      <c r="Q1049" s="26"/>
      <c r="R1049" s="27"/>
    </row>
    <row r="1050" spans="1:19" ht="31.2" x14ac:dyDescent="0.3">
      <c r="A1050" s="24" t="s">
        <v>462</v>
      </c>
      <c r="B1050" s="24" t="s">
        <v>20</v>
      </c>
      <c r="C1050" s="24" t="s">
        <v>101</v>
      </c>
      <c r="D1050" s="24" t="s">
        <v>391</v>
      </c>
      <c r="E1050" s="28"/>
      <c r="F1050" s="25" t="s">
        <v>392</v>
      </c>
      <c r="G1050" s="10">
        <f t="shared" si="895"/>
        <v>62200.7</v>
      </c>
      <c r="H1050" s="10">
        <f t="shared" si="896"/>
        <v>63988.9</v>
      </c>
      <c r="I1050" s="10">
        <f t="shared" si="897"/>
        <v>63988.9</v>
      </c>
      <c r="J1050" s="10">
        <f t="shared" si="898"/>
        <v>709.5</v>
      </c>
      <c r="K1050" s="10">
        <f t="shared" si="899"/>
        <v>731.4</v>
      </c>
      <c r="L1050" s="10">
        <f t="shared" si="900"/>
        <v>731.4</v>
      </c>
      <c r="M1050" s="10">
        <f t="shared" si="861"/>
        <v>62910.2</v>
      </c>
      <c r="N1050" s="10">
        <f t="shared" si="862"/>
        <v>64720.3</v>
      </c>
      <c r="O1050" s="10">
        <f t="shared" si="863"/>
        <v>64720.3</v>
      </c>
      <c r="P1050" s="10">
        <f t="shared" si="901"/>
        <v>0</v>
      </c>
      <c r="Q1050" s="26"/>
      <c r="R1050" s="27"/>
    </row>
    <row r="1051" spans="1:19" x14ac:dyDescent="0.3">
      <c r="A1051" s="24" t="s">
        <v>462</v>
      </c>
      <c r="B1051" s="24" t="s">
        <v>20</v>
      </c>
      <c r="C1051" s="24" t="s">
        <v>101</v>
      </c>
      <c r="D1051" s="24" t="s">
        <v>393</v>
      </c>
      <c r="E1051" s="28"/>
      <c r="F1051" s="25" t="s">
        <v>43</v>
      </c>
      <c r="G1051" s="10">
        <f t="shared" ref="G1051:L1051" si="902">G1052+G1053</f>
        <v>62200.7</v>
      </c>
      <c r="H1051" s="10">
        <f t="shared" si="902"/>
        <v>63988.9</v>
      </c>
      <c r="I1051" s="10">
        <f t="shared" si="902"/>
        <v>63988.9</v>
      </c>
      <c r="J1051" s="10">
        <f t="shared" si="902"/>
        <v>709.5</v>
      </c>
      <c r="K1051" s="10">
        <f t="shared" si="902"/>
        <v>731.4</v>
      </c>
      <c r="L1051" s="10">
        <f t="shared" si="902"/>
        <v>731.4</v>
      </c>
      <c r="M1051" s="10">
        <f t="shared" si="861"/>
        <v>62910.2</v>
      </c>
      <c r="N1051" s="10">
        <f t="shared" si="862"/>
        <v>64720.3</v>
      </c>
      <c r="O1051" s="10">
        <f t="shared" si="863"/>
        <v>64720.3</v>
      </c>
      <c r="P1051" s="10">
        <f>P1052+P1053</f>
        <v>0</v>
      </c>
      <c r="Q1051" s="26"/>
      <c r="R1051" s="27"/>
    </row>
    <row r="1052" spans="1:19" ht="78" x14ac:dyDescent="0.3">
      <c r="A1052" s="24" t="s">
        <v>462</v>
      </c>
      <c r="B1052" s="24" t="s">
        <v>20</v>
      </c>
      <c r="C1052" s="24" t="s">
        <v>101</v>
      </c>
      <c r="D1052" s="24" t="s">
        <v>393</v>
      </c>
      <c r="E1052" s="24" t="s">
        <v>44</v>
      </c>
      <c r="F1052" s="25" t="s">
        <v>45</v>
      </c>
      <c r="G1052" s="10">
        <v>58139.199999999997</v>
      </c>
      <c r="H1052" s="10">
        <v>59927.4</v>
      </c>
      <c r="I1052" s="10">
        <v>59927.4</v>
      </c>
      <c r="J1052" s="10">
        <v>709.5</v>
      </c>
      <c r="K1052" s="10">
        <v>731.4</v>
      </c>
      <c r="L1052" s="10">
        <v>731.4</v>
      </c>
      <c r="M1052" s="10">
        <f t="shared" si="861"/>
        <v>58848.7</v>
      </c>
      <c r="N1052" s="10">
        <f t="shared" si="862"/>
        <v>60658.8</v>
      </c>
      <c r="O1052" s="10">
        <f t="shared" si="863"/>
        <v>60658.8</v>
      </c>
      <c r="P1052" s="10"/>
      <c r="Q1052" s="26"/>
      <c r="R1052" s="27">
        <v>53</v>
      </c>
    </row>
    <row r="1053" spans="1:19" ht="31.2" x14ac:dyDescent="0.3">
      <c r="A1053" s="24" t="s">
        <v>462</v>
      </c>
      <c r="B1053" s="24" t="s">
        <v>20</v>
      </c>
      <c r="C1053" s="24" t="s">
        <v>101</v>
      </c>
      <c r="D1053" s="24" t="s">
        <v>393</v>
      </c>
      <c r="E1053" s="24" t="s">
        <v>32</v>
      </c>
      <c r="F1053" s="25" t="s">
        <v>33</v>
      </c>
      <c r="G1053" s="10">
        <v>4061.5</v>
      </c>
      <c r="H1053" s="10">
        <v>4061.5</v>
      </c>
      <c r="I1053" s="10">
        <v>4061.5</v>
      </c>
      <c r="J1053" s="10"/>
      <c r="K1053" s="10"/>
      <c r="L1053" s="10"/>
      <c r="M1053" s="10">
        <f t="shared" si="861"/>
        <v>4061.5</v>
      </c>
      <c r="N1053" s="10">
        <f t="shared" si="862"/>
        <v>4061.5</v>
      </c>
      <c r="O1053" s="10">
        <f t="shared" si="863"/>
        <v>4061.5</v>
      </c>
      <c r="P1053" s="10"/>
      <c r="Q1053" s="26"/>
      <c r="R1053" s="27"/>
    </row>
    <row r="1054" spans="1:19" s="18" customFormat="1" x14ac:dyDescent="0.3">
      <c r="A1054" s="19" t="s">
        <v>462</v>
      </c>
      <c r="B1054" s="19" t="s">
        <v>20</v>
      </c>
      <c r="C1054" s="19" t="s">
        <v>22</v>
      </c>
      <c r="D1054" s="19"/>
      <c r="E1054" s="19"/>
      <c r="F1054" s="20" t="s">
        <v>23</v>
      </c>
      <c r="G1054" s="21">
        <f t="shared" ref="G1054:G1056" si="903">G1055</f>
        <v>15034.6</v>
      </c>
      <c r="H1054" s="21">
        <f t="shared" ref="H1054:H1056" si="904">H1055</f>
        <v>14735.3</v>
      </c>
      <c r="I1054" s="21">
        <f t="shared" ref="I1054:I1056" si="905">I1055</f>
        <v>14728.400000000001</v>
      </c>
      <c r="J1054" s="21">
        <f t="shared" ref="J1054:J1056" si="906">J1055</f>
        <v>0</v>
      </c>
      <c r="K1054" s="21">
        <f t="shared" ref="K1054:K1056" si="907">K1055</f>
        <v>0</v>
      </c>
      <c r="L1054" s="21">
        <f t="shared" ref="L1054:L1056" si="908">L1055</f>
        <v>0</v>
      </c>
      <c r="M1054" s="21">
        <f t="shared" si="861"/>
        <v>15034.6</v>
      </c>
      <c r="N1054" s="21">
        <f t="shared" si="862"/>
        <v>14735.3</v>
      </c>
      <c r="O1054" s="21">
        <f t="shared" si="863"/>
        <v>14728.400000000001</v>
      </c>
      <c r="P1054" s="21">
        <f t="shared" ref="P1054:P1056" si="909">P1055</f>
        <v>0</v>
      </c>
      <c r="Q1054" s="22"/>
      <c r="R1054" s="23"/>
    </row>
    <row r="1055" spans="1:19" x14ac:dyDescent="0.3">
      <c r="A1055" s="24" t="s">
        <v>462</v>
      </c>
      <c r="B1055" s="24" t="s">
        <v>20</v>
      </c>
      <c r="C1055" s="24" t="s">
        <v>22</v>
      </c>
      <c r="D1055" s="24" t="s">
        <v>210</v>
      </c>
      <c r="E1055" s="24"/>
      <c r="F1055" s="25" t="s">
        <v>211</v>
      </c>
      <c r="G1055" s="10">
        <f t="shared" si="903"/>
        <v>15034.6</v>
      </c>
      <c r="H1055" s="10">
        <f t="shared" si="904"/>
        <v>14735.3</v>
      </c>
      <c r="I1055" s="10">
        <f t="shared" si="905"/>
        <v>14728.400000000001</v>
      </c>
      <c r="J1055" s="10">
        <f t="shared" si="906"/>
        <v>0</v>
      </c>
      <c r="K1055" s="10">
        <f t="shared" si="907"/>
        <v>0</v>
      </c>
      <c r="L1055" s="10">
        <f t="shared" si="908"/>
        <v>0</v>
      </c>
      <c r="M1055" s="10">
        <f t="shared" si="861"/>
        <v>15034.6</v>
      </c>
      <c r="N1055" s="10">
        <f t="shared" si="862"/>
        <v>14735.3</v>
      </c>
      <c r="O1055" s="10">
        <f t="shared" si="863"/>
        <v>14728.400000000001</v>
      </c>
      <c r="P1055" s="10">
        <f t="shared" si="909"/>
        <v>0</v>
      </c>
      <c r="Q1055" s="26"/>
      <c r="R1055" s="27"/>
    </row>
    <row r="1056" spans="1:19" hidden="1" x14ac:dyDescent="0.3">
      <c r="A1056" s="24" t="s">
        <v>462</v>
      </c>
      <c r="B1056" s="24" t="s">
        <v>20</v>
      </c>
      <c r="C1056" s="24" t="s">
        <v>22</v>
      </c>
      <c r="D1056" s="24" t="s">
        <v>212</v>
      </c>
      <c r="E1056" s="24"/>
      <c r="F1056" s="25" t="s">
        <v>27</v>
      </c>
      <c r="G1056" s="10">
        <f t="shared" si="903"/>
        <v>15034.6</v>
      </c>
      <c r="H1056" s="10">
        <f t="shared" si="904"/>
        <v>14735.3</v>
      </c>
      <c r="I1056" s="10">
        <f t="shared" si="905"/>
        <v>14728.400000000001</v>
      </c>
      <c r="J1056" s="10">
        <f t="shared" si="906"/>
        <v>0</v>
      </c>
      <c r="K1056" s="10">
        <f t="shared" si="907"/>
        <v>0</v>
      </c>
      <c r="L1056" s="10">
        <f t="shared" si="908"/>
        <v>0</v>
      </c>
      <c r="M1056" s="10">
        <f t="shared" si="861"/>
        <v>15034.6</v>
      </c>
      <c r="N1056" s="10">
        <f t="shared" si="862"/>
        <v>14735.3</v>
      </c>
      <c r="O1056" s="10">
        <f t="shared" si="863"/>
        <v>14728.400000000001</v>
      </c>
      <c r="P1056" s="10">
        <f t="shared" si="909"/>
        <v>0</v>
      </c>
      <c r="Q1056" s="26">
        <v>0</v>
      </c>
      <c r="R1056" s="27"/>
      <c r="S1056" s="1" t="s">
        <v>386</v>
      </c>
    </row>
    <row r="1057" spans="1:19" ht="46.8" x14ac:dyDescent="0.3">
      <c r="A1057" s="24" t="s">
        <v>462</v>
      </c>
      <c r="B1057" s="24" t="s">
        <v>20</v>
      </c>
      <c r="C1057" s="24" t="s">
        <v>22</v>
      </c>
      <c r="D1057" s="24" t="s">
        <v>213</v>
      </c>
      <c r="E1057" s="24"/>
      <c r="F1057" s="25" t="s">
        <v>214</v>
      </c>
      <c r="G1057" s="10">
        <f t="shared" ref="G1057:L1057" si="910">G1058+G1061+G1065+G1063</f>
        <v>15034.6</v>
      </c>
      <c r="H1057" s="10">
        <f t="shared" si="910"/>
        <v>14735.3</v>
      </c>
      <c r="I1057" s="10">
        <f t="shared" si="910"/>
        <v>14728.400000000001</v>
      </c>
      <c r="J1057" s="10">
        <f t="shared" si="910"/>
        <v>0</v>
      </c>
      <c r="K1057" s="10">
        <f t="shared" si="910"/>
        <v>0</v>
      </c>
      <c r="L1057" s="10">
        <f t="shared" si="910"/>
        <v>0</v>
      </c>
      <c r="M1057" s="10">
        <f t="shared" si="861"/>
        <v>15034.6</v>
      </c>
      <c r="N1057" s="10">
        <f t="shared" si="862"/>
        <v>14735.3</v>
      </c>
      <c r="O1057" s="10">
        <f t="shared" si="863"/>
        <v>14728.400000000001</v>
      </c>
      <c r="P1057" s="10">
        <f>P1058+P1061+P1065+P1063</f>
        <v>0</v>
      </c>
      <c r="Q1057" s="26"/>
      <c r="R1057" s="27"/>
    </row>
    <row r="1058" spans="1:19" ht="31.2" x14ac:dyDescent="0.3">
      <c r="A1058" s="24" t="s">
        <v>462</v>
      </c>
      <c r="B1058" s="24" t="s">
        <v>20</v>
      </c>
      <c r="C1058" s="24" t="s">
        <v>22</v>
      </c>
      <c r="D1058" s="24" t="s">
        <v>394</v>
      </c>
      <c r="E1058" s="24"/>
      <c r="F1058" s="25" t="s">
        <v>395</v>
      </c>
      <c r="G1058" s="10">
        <f t="shared" ref="G1058:L1058" si="911">G1059+G1060</f>
        <v>7492.4000000000005</v>
      </c>
      <c r="H1058" s="10">
        <f t="shared" si="911"/>
        <v>7193.0999999999995</v>
      </c>
      <c r="I1058" s="10">
        <f t="shared" si="911"/>
        <v>7186.2000000000007</v>
      </c>
      <c r="J1058" s="10">
        <f t="shared" si="911"/>
        <v>0</v>
      </c>
      <c r="K1058" s="10">
        <f t="shared" si="911"/>
        <v>0</v>
      </c>
      <c r="L1058" s="10">
        <f t="shared" si="911"/>
        <v>0</v>
      </c>
      <c r="M1058" s="10">
        <f t="shared" si="861"/>
        <v>7492.4000000000005</v>
      </c>
      <c r="N1058" s="10">
        <f t="shared" si="862"/>
        <v>7193.0999999999995</v>
      </c>
      <c r="O1058" s="10">
        <f t="shared" si="863"/>
        <v>7186.2000000000007</v>
      </c>
      <c r="P1058" s="10">
        <f>P1059+P1060</f>
        <v>0</v>
      </c>
      <c r="Q1058" s="26"/>
      <c r="R1058" s="27"/>
    </row>
    <row r="1059" spans="1:19" ht="31.2" x14ac:dyDescent="0.3">
      <c r="A1059" s="24" t="s">
        <v>462</v>
      </c>
      <c r="B1059" s="24" t="s">
        <v>20</v>
      </c>
      <c r="C1059" s="24" t="s">
        <v>22</v>
      </c>
      <c r="D1059" s="24" t="s">
        <v>394</v>
      </c>
      <c r="E1059" s="24" t="s">
        <v>32</v>
      </c>
      <c r="F1059" s="25" t="s">
        <v>33</v>
      </c>
      <c r="G1059" s="10">
        <v>7393.8</v>
      </c>
      <c r="H1059" s="10">
        <v>7099.2</v>
      </c>
      <c r="I1059" s="10">
        <v>7096.9000000000005</v>
      </c>
      <c r="J1059" s="10"/>
      <c r="K1059" s="10"/>
      <c r="L1059" s="10"/>
      <c r="M1059" s="10">
        <f t="shared" si="861"/>
        <v>7393.8</v>
      </c>
      <c r="N1059" s="10">
        <f t="shared" si="862"/>
        <v>7099.2</v>
      </c>
      <c r="O1059" s="10">
        <f t="shared" si="863"/>
        <v>7096.9000000000005</v>
      </c>
      <c r="P1059" s="10"/>
      <c r="Q1059" s="26"/>
      <c r="R1059" s="27"/>
    </row>
    <row r="1060" spans="1:19" x14ac:dyDescent="0.3">
      <c r="A1060" s="24" t="s">
        <v>462</v>
      </c>
      <c r="B1060" s="24" t="s">
        <v>20</v>
      </c>
      <c r="C1060" s="24" t="s">
        <v>22</v>
      </c>
      <c r="D1060" s="24" t="s">
        <v>394</v>
      </c>
      <c r="E1060" s="24" t="s">
        <v>34</v>
      </c>
      <c r="F1060" s="25" t="s">
        <v>35</v>
      </c>
      <c r="G1060" s="10">
        <v>98.6</v>
      </c>
      <c r="H1060" s="10">
        <v>93.9</v>
      </c>
      <c r="I1060" s="10">
        <v>89.3</v>
      </c>
      <c r="J1060" s="10"/>
      <c r="K1060" s="10"/>
      <c r="L1060" s="10"/>
      <c r="M1060" s="10">
        <f t="shared" ref="M1060:M1063" si="912">G1060+J1060</f>
        <v>98.6</v>
      </c>
      <c r="N1060" s="10">
        <f t="shared" ref="N1060:N1063" si="913">H1060+K1060</f>
        <v>93.9</v>
      </c>
      <c r="O1060" s="10">
        <f t="shared" ref="O1060:O1063" si="914">I1060+L1060</f>
        <v>89.3</v>
      </c>
      <c r="P1060" s="10"/>
      <c r="Q1060" s="26"/>
      <c r="R1060" s="27"/>
    </row>
    <row r="1061" spans="1:19" ht="31.2" x14ac:dyDescent="0.3">
      <c r="A1061" s="24" t="s">
        <v>462</v>
      </c>
      <c r="B1061" s="24" t="s">
        <v>20</v>
      </c>
      <c r="C1061" s="24" t="s">
        <v>22</v>
      </c>
      <c r="D1061" s="24" t="s">
        <v>396</v>
      </c>
      <c r="E1061" s="28"/>
      <c r="F1061" s="25" t="s">
        <v>397</v>
      </c>
      <c r="G1061" s="10">
        <f t="shared" ref="G1061:L1061" si="915">G1062</f>
        <v>5665.7</v>
      </c>
      <c r="H1061" s="10">
        <f t="shared" si="915"/>
        <v>5665.7</v>
      </c>
      <c r="I1061" s="10">
        <f t="shared" si="915"/>
        <v>5665.7</v>
      </c>
      <c r="J1061" s="10">
        <f t="shared" si="915"/>
        <v>0</v>
      </c>
      <c r="K1061" s="10">
        <f t="shared" si="915"/>
        <v>0</v>
      </c>
      <c r="L1061" s="10">
        <f t="shared" si="915"/>
        <v>0</v>
      </c>
      <c r="M1061" s="10">
        <f t="shared" si="912"/>
        <v>5665.7</v>
      </c>
      <c r="N1061" s="10">
        <f t="shared" si="913"/>
        <v>5665.7</v>
      </c>
      <c r="O1061" s="10">
        <f t="shared" si="914"/>
        <v>5665.7</v>
      </c>
      <c r="P1061" s="10">
        <f>P1062</f>
        <v>0</v>
      </c>
      <c r="Q1061" s="26"/>
      <c r="R1061" s="27"/>
    </row>
    <row r="1062" spans="1:19" ht="31.2" x14ac:dyDescent="0.3">
      <c r="A1062" s="24" t="s">
        <v>462</v>
      </c>
      <c r="B1062" s="24" t="s">
        <v>20</v>
      </c>
      <c r="C1062" s="24" t="s">
        <v>22</v>
      </c>
      <c r="D1062" s="24" t="s">
        <v>396</v>
      </c>
      <c r="E1062" s="24" t="s">
        <v>114</v>
      </c>
      <c r="F1062" s="25" t="s">
        <v>115</v>
      </c>
      <c r="G1062" s="10">
        <v>5665.7</v>
      </c>
      <c r="H1062" s="10">
        <v>5665.7</v>
      </c>
      <c r="I1062" s="10">
        <v>5665.7</v>
      </c>
      <c r="J1062" s="10"/>
      <c r="K1062" s="10"/>
      <c r="L1062" s="10"/>
      <c r="M1062" s="10">
        <f t="shared" si="912"/>
        <v>5665.7</v>
      </c>
      <c r="N1062" s="10">
        <f t="shared" si="913"/>
        <v>5665.7</v>
      </c>
      <c r="O1062" s="10">
        <f t="shared" si="914"/>
        <v>5665.7</v>
      </c>
      <c r="P1062" s="10"/>
      <c r="Q1062" s="26"/>
      <c r="R1062" s="27"/>
    </row>
    <row r="1063" spans="1:19" ht="62.4" x14ac:dyDescent="0.3">
      <c r="A1063" s="24" t="s">
        <v>462</v>
      </c>
      <c r="B1063" s="24" t="s">
        <v>20</v>
      </c>
      <c r="C1063" s="24" t="s">
        <v>22</v>
      </c>
      <c r="D1063" s="24" t="s">
        <v>464</v>
      </c>
      <c r="E1063" s="24"/>
      <c r="F1063" s="25" t="s">
        <v>465</v>
      </c>
      <c r="G1063" s="10">
        <f t="shared" ref="G1063:L1063" si="916">G1064</f>
        <v>1050</v>
      </c>
      <c r="H1063" s="10">
        <f t="shared" si="916"/>
        <v>1050</v>
      </c>
      <c r="I1063" s="10">
        <f t="shared" si="916"/>
        <v>1050</v>
      </c>
      <c r="J1063" s="10">
        <f t="shared" si="916"/>
        <v>0</v>
      </c>
      <c r="K1063" s="10">
        <f t="shared" si="916"/>
        <v>0</v>
      </c>
      <c r="L1063" s="10">
        <f t="shared" si="916"/>
        <v>0</v>
      </c>
      <c r="M1063" s="10">
        <f t="shared" si="912"/>
        <v>1050</v>
      </c>
      <c r="N1063" s="10">
        <f t="shared" si="913"/>
        <v>1050</v>
      </c>
      <c r="O1063" s="10">
        <f t="shared" si="914"/>
        <v>1050</v>
      </c>
      <c r="P1063" s="10">
        <f>P1064</f>
        <v>0</v>
      </c>
      <c r="Q1063" s="26"/>
      <c r="R1063" s="27"/>
    </row>
    <row r="1064" spans="1:19" ht="31.2" x14ac:dyDescent="0.3">
      <c r="A1064" s="24" t="s">
        <v>462</v>
      </c>
      <c r="B1064" s="24" t="s">
        <v>20</v>
      </c>
      <c r="C1064" s="24" t="s">
        <v>22</v>
      </c>
      <c r="D1064" s="24" t="s">
        <v>464</v>
      </c>
      <c r="E1064" s="24" t="s">
        <v>114</v>
      </c>
      <c r="F1064" s="25" t="s">
        <v>115</v>
      </c>
      <c r="G1064" s="10">
        <v>1050</v>
      </c>
      <c r="H1064" s="10">
        <v>1050</v>
      </c>
      <c r="I1064" s="10">
        <v>1050</v>
      </c>
      <c r="J1064" s="10"/>
      <c r="K1064" s="10"/>
      <c r="L1064" s="10"/>
      <c r="M1064" s="10">
        <f t="shared" ref="M1064:M1127" si="917">G1064+J1064</f>
        <v>1050</v>
      </c>
      <c r="N1064" s="10">
        <f t="shared" ref="N1064:N1127" si="918">H1064+K1064</f>
        <v>1050</v>
      </c>
      <c r="O1064" s="10">
        <f t="shared" ref="O1064:O1127" si="919">I1064+L1064</f>
        <v>1050</v>
      </c>
      <c r="P1064" s="10"/>
      <c r="Q1064" s="26"/>
      <c r="R1064" s="27"/>
    </row>
    <row r="1065" spans="1:19" ht="62.4" x14ac:dyDescent="0.3">
      <c r="A1065" s="24" t="s">
        <v>462</v>
      </c>
      <c r="B1065" s="24" t="s">
        <v>20</v>
      </c>
      <c r="C1065" s="24" t="s">
        <v>22</v>
      </c>
      <c r="D1065" s="24" t="s">
        <v>217</v>
      </c>
      <c r="E1065" s="28"/>
      <c r="F1065" s="25" t="s">
        <v>218</v>
      </c>
      <c r="G1065" s="10">
        <f t="shared" ref="G1065:L1065" si="920">G1066</f>
        <v>826.5</v>
      </c>
      <c r="H1065" s="10">
        <f t="shared" si="920"/>
        <v>826.5</v>
      </c>
      <c r="I1065" s="10">
        <f t="shared" si="920"/>
        <v>826.5</v>
      </c>
      <c r="J1065" s="10">
        <f t="shared" si="920"/>
        <v>0</v>
      </c>
      <c r="K1065" s="10">
        <f t="shared" si="920"/>
        <v>0</v>
      </c>
      <c r="L1065" s="10">
        <f t="shared" si="920"/>
        <v>0</v>
      </c>
      <c r="M1065" s="10">
        <f t="shared" si="917"/>
        <v>826.5</v>
      </c>
      <c r="N1065" s="10">
        <f t="shared" si="918"/>
        <v>826.5</v>
      </c>
      <c r="O1065" s="10">
        <f t="shared" si="919"/>
        <v>826.5</v>
      </c>
      <c r="P1065" s="10">
        <f>P1066</f>
        <v>0</v>
      </c>
      <c r="Q1065" s="26"/>
      <c r="R1065" s="27"/>
    </row>
    <row r="1066" spans="1:19" ht="31.2" x14ac:dyDescent="0.3">
      <c r="A1066" s="24" t="s">
        <v>462</v>
      </c>
      <c r="B1066" s="24" t="s">
        <v>20</v>
      </c>
      <c r="C1066" s="24" t="s">
        <v>22</v>
      </c>
      <c r="D1066" s="24" t="s">
        <v>217</v>
      </c>
      <c r="E1066" s="24" t="s">
        <v>114</v>
      </c>
      <c r="F1066" s="25" t="s">
        <v>115</v>
      </c>
      <c r="G1066" s="10">
        <v>826.5</v>
      </c>
      <c r="H1066" s="10">
        <v>826.5</v>
      </c>
      <c r="I1066" s="10">
        <v>826.5</v>
      </c>
      <c r="J1066" s="10"/>
      <c r="K1066" s="10"/>
      <c r="L1066" s="10"/>
      <c r="M1066" s="10">
        <f t="shared" si="917"/>
        <v>826.5</v>
      </c>
      <c r="N1066" s="10">
        <f t="shared" si="918"/>
        <v>826.5</v>
      </c>
      <c r="O1066" s="10">
        <f t="shared" si="919"/>
        <v>826.5</v>
      </c>
      <c r="P1066" s="10"/>
      <c r="Q1066" s="26"/>
      <c r="R1066" s="27"/>
    </row>
    <row r="1067" spans="1:19" s="12" customFormat="1" ht="31.2" x14ac:dyDescent="0.3">
      <c r="A1067" s="13" t="s">
        <v>462</v>
      </c>
      <c r="B1067" s="13" t="s">
        <v>125</v>
      </c>
      <c r="C1067" s="13"/>
      <c r="D1067" s="13"/>
      <c r="E1067" s="29"/>
      <c r="F1067" s="14" t="s">
        <v>126</v>
      </c>
      <c r="G1067" s="15">
        <f t="shared" ref="G1067:L1067" si="921">G1068+G1077</f>
        <v>2330.9</v>
      </c>
      <c r="H1067" s="15">
        <f t="shared" si="921"/>
        <v>2363.8000000000002</v>
      </c>
      <c r="I1067" s="15">
        <f t="shared" si="921"/>
        <v>2425.1</v>
      </c>
      <c r="J1067" s="15">
        <f t="shared" si="921"/>
        <v>0</v>
      </c>
      <c r="K1067" s="15">
        <f t="shared" si="921"/>
        <v>0</v>
      </c>
      <c r="L1067" s="15">
        <f t="shared" si="921"/>
        <v>0</v>
      </c>
      <c r="M1067" s="15">
        <f t="shared" si="917"/>
        <v>2330.9</v>
      </c>
      <c r="N1067" s="15">
        <f t="shared" si="918"/>
        <v>2363.8000000000002</v>
      </c>
      <c r="O1067" s="15">
        <f t="shared" si="919"/>
        <v>2425.1</v>
      </c>
      <c r="P1067" s="15">
        <f>P1068+P1077</f>
        <v>0</v>
      </c>
      <c r="Q1067" s="16"/>
      <c r="R1067" s="17"/>
    </row>
    <row r="1068" spans="1:19" s="18" customFormat="1" ht="46.8" x14ac:dyDescent="0.3">
      <c r="A1068" s="19" t="s">
        <v>462</v>
      </c>
      <c r="B1068" s="19" t="s">
        <v>125</v>
      </c>
      <c r="C1068" s="19" t="s">
        <v>273</v>
      </c>
      <c r="D1068" s="19"/>
      <c r="E1068" s="30"/>
      <c r="F1068" s="20" t="s">
        <v>402</v>
      </c>
      <c r="G1068" s="21">
        <f t="shared" ref="G1068:G1070" si="922">G1069</f>
        <v>544.9</v>
      </c>
      <c r="H1068" s="21">
        <f t="shared" ref="H1068:H1070" si="923">H1069</f>
        <v>486.6</v>
      </c>
      <c r="I1068" s="21">
        <f t="shared" ref="I1068:I1070" si="924">I1069</f>
        <v>547.9</v>
      </c>
      <c r="J1068" s="21">
        <f t="shared" ref="J1068:J1070" si="925">J1069</f>
        <v>0</v>
      </c>
      <c r="K1068" s="21">
        <f t="shared" ref="K1068:K1070" si="926">K1069</f>
        <v>0</v>
      </c>
      <c r="L1068" s="21">
        <f t="shared" ref="L1068:L1070" si="927">L1069</f>
        <v>0</v>
      </c>
      <c r="M1068" s="21">
        <f t="shared" si="917"/>
        <v>544.9</v>
      </c>
      <c r="N1068" s="21">
        <f t="shared" si="918"/>
        <v>486.6</v>
      </c>
      <c r="O1068" s="21">
        <f t="shared" si="919"/>
        <v>547.9</v>
      </c>
      <c r="P1068" s="21">
        <f t="shared" ref="P1068:P1070" si="928">P1069</f>
        <v>0</v>
      </c>
      <c r="Q1068" s="22"/>
      <c r="R1068" s="23"/>
    </row>
    <row r="1069" spans="1:19" x14ac:dyDescent="0.3">
      <c r="A1069" s="24" t="s">
        <v>462</v>
      </c>
      <c r="B1069" s="24" t="s">
        <v>125</v>
      </c>
      <c r="C1069" s="24" t="s">
        <v>273</v>
      </c>
      <c r="D1069" s="24" t="s">
        <v>219</v>
      </c>
      <c r="E1069" s="28"/>
      <c r="F1069" s="25" t="s">
        <v>220</v>
      </c>
      <c r="G1069" s="10">
        <f t="shared" si="922"/>
        <v>544.9</v>
      </c>
      <c r="H1069" s="10">
        <f t="shared" si="923"/>
        <v>486.6</v>
      </c>
      <c r="I1069" s="10">
        <f t="shared" si="924"/>
        <v>547.9</v>
      </c>
      <c r="J1069" s="10">
        <f t="shared" si="925"/>
        <v>0</v>
      </c>
      <c r="K1069" s="10">
        <f t="shared" si="926"/>
        <v>0</v>
      </c>
      <c r="L1069" s="10">
        <f t="shared" si="927"/>
        <v>0</v>
      </c>
      <c r="M1069" s="10">
        <f t="shared" si="917"/>
        <v>544.9</v>
      </c>
      <c r="N1069" s="10">
        <f t="shared" si="918"/>
        <v>486.6</v>
      </c>
      <c r="O1069" s="10">
        <f t="shared" si="919"/>
        <v>547.9</v>
      </c>
      <c r="P1069" s="10">
        <f t="shared" si="928"/>
        <v>0</v>
      </c>
      <c r="Q1069" s="26"/>
      <c r="R1069" s="27"/>
    </row>
    <row r="1070" spans="1:19" hidden="1" x14ac:dyDescent="0.3">
      <c r="A1070" s="24" t="s">
        <v>462</v>
      </c>
      <c r="B1070" s="24" t="s">
        <v>125</v>
      </c>
      <c r="C1070" s="24" t="s">
        <v>273</v>
      </c>
      <c r="D1070" s="24" t="s">
        <v>221</v>
      </c>
      <c r="E1070" s="28"/>
      <c r="F1070" s="25" t="s">
        <v>27</v>
      </c>
      <c r="G1070" s="10">
        <f t="shared" si="922"/>
        <v>544.9</v>
      </c>
      <c r="H1070" s="10">
        <f t="shared" si="923"/>
        <v>486.6</v>
      </c>
      <c r="I1070" s="10">
        <f t="shared" si="924"/>
        <v>547.9</v>
      </c>
      <c r="J1070" s="10">
        <f t="shared" si="925"/>
        <v>0</v>
      </c>
      <c r="K1070" s="10">
        <f t="shared" si="926"/>
        <v>0</v>
      </c>
      <c r="L1070" s="10">
        <f t="shared" si="927"/>
        <v>0</v>
      </c>
      <c r="M1070" s="10">
        <f t="shared" si="917"/>
        <v>544.9</v>
      </c>
      <c r="N1070" s="10">
        <f t="shared" si="918"/>
        <v>486.6</v>
      </c>
      <c r="O1070" s="10">
        <f t="shared" si="919"/>
        <v>547.9</v>
      </c>
      <c r="P1070" s="10">
        <f t="shared" si="928"/>
        <v>0</v>
      </c>
      <c r="Q1070" s="26">
        <v>0</v>
      </c>
      <c r="R1070" s="27"/>
      <c r="S1070" s="1" t="s">
        <v>386</v>
      </c>
    </row>
    <row r="1071" spans="1:19" ht="93.6" x14ac:dyDescent="0.3">
      <c r="A1071" s="24" t="s">
        <v>462</v>
      </c>
      <c r="B1071" s="24" t="s">
        <v>125</v>
      </c>
      <c r="C1071" s="24" t="s">
        <v>273</v>
      </c>
      <c r="D1071" s="24" t="s">
        <v>403</v>
      </c>
      <c r="E1071" s="28"/>
      <c r="F1071" s="25" t="s">
        <v>404</v>
      </c>
      <c r="G1071" s="10">
        <f t="shared" ref="G1071:L1071" si="929">G1072+G1074</f>
        <v>544.9</v>
      </c>
      <c r="H1071" s="10">
        <f t="shared" si="929"/>
        <v>486.6</v>
      </c>
      <c r="I1071" s="10">
        <f t="shared" si="929"/>
        <v>547.9</v>
      </c>
      <c r="J1071" s="10">
        <f t="shared" si="929"/>
        <v>0</v>
      </c>
      <c r="K1071" s="10">
        <f t="shared" si="929"/>
        <v>0</v>
      </c>
      <c r="L1071" s="10">
        <f t="shared" si="929"/>
        <v>0</v>
      </c>
      <c r="M1071" s="10">
        <f t="shared" si="917"/>
        <v>544.9</v>
      </c>
      <c r="N1071" s="10">
        <f t="shared" si="918"/>
        <v>486.6</v>
      </c>
      <c r="O1071" s="10">
        <f t="shared" si="919"/>
        <v>547.9</v>
      </c>
      <c r="P1071" s="10">
        <f>P1072+P1074</f>
        <v>0</v>
      </c>
      <c r="Q1071" s="26"/>
      <c r="R1071" s="27"/>
    </row>
    <row r="1072" spans="1:19" ht="46.8" x14ac:dyDescent="0.3">
      <c r="A1072" s="24" t="s">
        <v>462</v>
      </c>
      <c r="B1072" s="24" t="s">
        <v>125</v>
      </c>
      <c r="C1072" s="24" t="s">
        <v>273</v>
      </c>
      <c r="D1072" s="24" t="s">
        <v>405</v>
      </c>
      <c r="E1072" s="28"/>
      <c r="F1072" s="25" t="s">
        <v>406</v>
      </c>
      <c r="G1072" s="10">
        <f t="shared" ref="G1072:L1072" si="930">G1073</f>
        <v>12.1</v>
      </c>
      <c r="H1072" s="10">
        <f t="shared" si="930"/>
        <v>12.1</v>
      </c>
      <c r="I1072" s="10">
        <f t="shared" si="930"/>
        <v>12.1</v>
      </c>
      <c r="J1072" s="10">
        <f t="shared" si="930"/>
        <v>0</v>
      </c>
      <c r="K1072" s="10">
        <f t="shared" si="930"/>
        <v>0</v>
      </c>
      <c r="L1072" s="10">
        <f t="shared" si="930"/>
        <v>0</v>
      </c>
      <c r="M1072" s="10">
        <f t="shared" si="917"/>
        <v>12.1</v>
      </c>
      <c r="N1072" s="10">
        <f t="shared" si="918"/>
        <v>12.1</v>
      </c>
      <c r="O1072" s="10">
        <f t="shared" si="919"/>
        <v>12.1</v>
      </c>
      <c r="P1072" s="10">
        <f>P1073</f>
        <v>0</v>
      </c>
      <c r="Q1072" s="26"/>
      <c r="R1072" s="27"/>
    </row>
    <row r="1073" spans="1:19" ht="31.2" x14ac:dyDescent="0.3">
      <c r="A1073" s="24" t="s">
        <v>462</v>
      </c>
      <c r="B1073" s="24" t="s">
        <v>125</v>
      </c>
      <c r="C1073" s="24" t="s">
        <v>273</v>
      </c>
      <c r="D1073" s="24" t="s">
        <v>405</v>
      </c>
      <c r="E1073" s="24" t="s">
        <v>32</v>
      </c>
      <c r="F1073" s="25" t="s">
        <v>33</v>
      </c>
      <c r="G1073" s="10">
        <v>12.1</v>
      </c>
      <c r="H1073" s="10">
        <v>12.1</v>
      </c>
      <c r="I1073" s="10">
        <v>12.1</v>
      </c>
      <c r="J1073" s="10"/>
      <c r="K1073" s="10"/>
      <c r="L1073" s="10"/>
      <c r="M1073" s="10">
        <f t="shared" si="917"/>
        <v>12.1</v>
      </c>
      <c r="N1073" s="10">
        <f t="shared" si="918"/>
        <v>12.1</v>
      </c>
      <c r="O1073" s="10">
        <f t="shared" si="919"/>
        <v>12.1</v>
      </c>
      <c r="P1073" s="10"/>
      <c r="Q1073" s="26"/>
      <c r="R1073" s="27"/>
    </row>
    <row r="1074" spans="1:19" ht="46.8" x14ac:dyDescent="0.3">
      <c r="A1074" s="24" t="s">
        <v>462</v>
      </c>
      <c r="B1074" s="24" t="s">
        <v>125</v>
      </c>
      <c r="C1074" s="24" t="s">
        <v>273</v>
      </c>
      <c r="D1074" s="24" t="s">
        <v>407</v>
      </c>
      <c r="E1074" s="28"/>
      <c r="F1074" s="25" t="s">
        <v>408</v>
      </c>
      <c r="G1074" s="10">
        <f t="shared" ref="G1074:L1074" si="931">G1075+G1076</f>
        <v>532.79999999999995</v>
      </c>
      <c r="H1074" s="10">
        <f t="shared" si="931"/>
        <v>474.5</v>
      </c>
      <c r="I1074" s="10">
        <f t="shared" si="931"/>
        <v>535.79999999999995</v>
      </c>
      <c r="J1074" s="10">
        <f t="shared" si="931"/>
        <v>0</v>
      </c>
      <c r="K1074" s="10">
        <f t="shared" si="931"/>
        <v>0</v>
      </c>
      <c r="L1074" s="10">
        <f t="shared" si="931"/>
        <v>0</v>
      </c>
      <c r="M1074" s="10">
        <f t="shared" si="917"/>
        <v>532.79999999999995</v>
      </c>
      <c r="N1074" s="10">
        <f t="shared" si="918"/>
        <v>474.5</v>
      </c>
      <c r="O1074" s="10">
        <f t="shared" si="919"/>
        <v>535.79999999999995</v>
      </c>
      <c r="P1074" s="10">
        <f>P1075+P1076</f>
        <v>0</v>
      </c>
      <c r="Q1074" s="26"/>
      <c r="R1074" s="27"/>
    </row>
    <row r="1075" spans="1:19" ht="31.2" x14ac:dyDescent="0.3">
      <c r="A1075" s="24" t="s">
        <v>462</v>
      </c>
      <c r="B1075" s="24" t="s">
        <v>125</v>
      </c>
      <c r="C1075" s="24" t="s">
        <v>273</v>
      </c>
      <c r="D1075" s="24" t="s">
        <v>407</v>
      </c>
      <c r="E1075" s="24" t="s">
        <v>32</v>
      </c>
      <c r="F1075" s="25" t="s">
        <v>33</v>
      </c>
      <c r="G1075" s="10">
        <v>354.4</v>
      </c>
      <c r="H1075" s="10">
        <v>315.39999999999998</v>
      </c>
      <c r="I1075" s="10">
        <v>395.9</v>
      </c>
      <c r="J1075" s="10"/>
      <c r="K1075" s="10"/>
      <c r="L1075" s="10"/>
      <c r="M1075" s="10">
        <f t="shared" si="917"/>
        <v>354.4</v>
      </c>
      <c r="N1075" s="10">
        <f t="shared" si="918"/>
        <v>315.39999999999998</v>
      </c>
      <c r="O1075" s="10">
        <f t="shared" si="919"/>
        <v>395.9</v>
      </c>
      <c r="P1075" s="10"/>
      <c r="Q1075" s="26"/>
      <c r="R1075" s="27"/>
    </row>
    <row r="1076" spans="1:19" x14ac:dyDescent="0.3">
      <c r="A1076" s="24" t="s">
        <v>462</v>
      </c>
      <c r="B1076" s="24" t="s">
        <v>125</v>
      </c>
      <c r="C1076" s="24" t="s">
        <v>273</v>
      </c>
      <c r="D1076" s="24" t="s">
        <v>407</v>
      </c>
      <c r="E1076" s="24" t="s">
        <v>34</v>
      </c>
      <c r="F1076" s="25" t="s">
        <v>35</v>
      </c>
      <c r="G1076" s="10">
        <v>178.4</v>
      </c>
      <c r="H1076" s="10">
        <v>159.1</v>
      </c>
      <c r="I1076" s="10">
        <v>139.9</v>
      </c>
      <c r="J1076" s="10"/>
      <c r="K1076" s="10"/>
      <c r="L1076" s="10"/>
      <c r="M1076" s="10">
        <f t="shared" si="917"/>
        <v>178.4</v>
      </c>
      <c r="N1076" s="10">
        <f t="shared" si="918"/>
        <v>159.1</v>
      </c>
      <c r="O1076" s="10">
        <f t="shared" si="919"/>
        <v>139.9</v>
      </c>
      <c r="P1076" s="10"/>
      <c r="Q1076" s="26"/>
      <c r="R1076" s="27"/>
    </row>
    <row r="1077" spans="1:19" s="18" customFormat="1" ht="31.2" x14ac:dyDescent="0.3">
      <c r="A1077" s="19" t="s">
        <v>462</v>
      </c>
      <c r="B1077" s="19" t="s">
        <v>125</v>
      </c>
      <c r="C1077" s="19" t="s">
        <v>127</v>
      </c>
      <c r="D1077" s="19"/>
      <c r="E1077" s="30"/>
      <c r="F1077" s="20" t="s">
        <v>128</v>
      </c>
      <c r="G1077" s="21">
        <f t="shared" ref="G1077:G1078" si="932">G1078</f>
        <v>1786</v>
      </c>
      <c r="H1077" s="21">
        <f t="shared" ref="H1077:H1078" si="933">H1078</f>
        <v>1877.2</v>
      </c>
      <c r="I1077" s="21">
        <f t="shared" ref="I1077:I1078" si="934">I1078</f>
        <v>1877.2</v>
      </c>
      <c r="J1077" s="21">
        <f t="shared" ref="J1077:J1078" si="935">J1078</f>
        <v>0</v>
      </c>
      <c r="K1077" s="21">
        <f t="shared" ref="K1077:K1078" si="936">K1078</f>
        <v>0</v>
      </c>
      <c r="L1077" s="21">
        <f t="shared" ref="L1077:L1078" si="937">L1078</f>
        <v>0</v>
      </c>
      <c r="M1077" s="21">
        <f t="shared" si="917"/>
        <v>1786</v>
      </c>
      <c r="N1077" s="21">
        <f t="shared" si="918"/>
        <v>1877.2</v>
      </c>
      <c r="O1077" s="21">
        <f t="shared" si="919"/>
        <v>1877.2</v>
      </c>
      <c r="P1077" s="21">
        <f t="shared" ref="P1077:P1078" si="938">P1078</f>
        <v>0</v>
      </c>
      <c r="Q1077" s="22"/>
      <c r="R1077" s="23"/>
    </row>
    <row r="1078" spans="1:19" ht="31.2" x14ac:dyDescent="0.3">
      <c r="A1078" s="24" t="s">
        <v>462</v>
      </c>
      <c r="B1078" s="24" t="s">
        <v>125</v>
      </c>
      <c r="C1078" s="24" t="s">
        <v>127</v>
      </c>
      <c r="D1078" s="24" t="s">
        <v>48</v>
      </c>
      <c r="E1078" s="28"/>
      <c r="F1078" s="25" t="s">
        <v>49</v>
      </c>
      <c r="G1078" s="10">
        <f t="shared" si="932"/>
        <v>1786</v>
      </c>
      <c r="H1078" s="10">
        <f t="shared" si="933"/>
        <v>1877.2</v>
      </c>
      <c r="I1078" s="10">
        <f t="shared" si="934"/>
        <v>1877.2</v>
      </c>
      <c r="J1078" s="10">
        <f t="shared" si="935"/>
        <v>0</v>
      </c>
      <c r="K1078" s="10">
        <f t="shared" si="936"/>
        <v>0</v>
      </c>
      <c r="L1078" s="10">
        <f t="shared" si="937"/>
        <v>0</v>
      </c>
      <c r="M1078" s="10">
        <f t="shared" si="917"/>
        <v>1786</v>
      </c>
      <c r="N1078" s="10">
        <f t="shared" si="918"/>
        <v>1877.2</v>
      </c>
      <c r="O1078" s="10">
        <f t="shared" si="919"/>
        <v>1877.2</v>
      </c>
      <c r="P1078" s="10">
        <f t="shared" si="938"/>
        <v>0</v>
      </c>
      <c r="Q1078" s="26"/>
      <c r="R1078" s="27"/>
    </row>
    <row r="1079" spans="1:19" x14ac:dyDescent="0.3">
      <c r="A1079" s="24" t="s">
        <v>462</v>
      </c>
      <c r="B1079" s="24" t="s">
        <v>125</v>
      </c>
      <c r="C1079" s="24" t="s">
        <v>127</v>
      </c>
      <c r="D1079" s="24" t="s">
        <v>50</v>
      </c>
      <c r="E1079" s="28"/>
      <c r="F1079" s="25" t="s">
        <v>51</v>
      </c>
      <c r="G1079" s="10">
        <f t="shared" ref="G1079:L1079" si="939">G1080+G1082</f>
        <v>1786</v>
      </c>
      <c r="H1079" s="10">
        <f t="shared" si="939"/>
        <v>1877.2</v>
      </c>
      <c r="I1079" s="10">
        <f t="shared" si="939"/>
        <v>1877.2</v>
      </c>
      <c r="J1079" s="10">
        <f t="shared" si="939"/>
        <v>0</v>
      </c>
      <c r="K1079" s="10">
        <f t="shared" si="939"/>
        <v>0</v>
      </c>
      <c r="L1079" s="10">
        <f t="shared" si="939"/>
        <v>0</v>
      </c>
      <c r="M1079" s="10">
        <f t="shared" si="917"/>
        <v>1786</v>
      </c>
      <c r="N1079" s="10">
        <f t="shared" si="918"/>
        <v>1877.2</v>
      </c>
      <c r="O1079" s="10">
        <f t="shared" si="919"/>
        <v>1877.2</v>
      </c>
      <c r="P1079" s="10">
        <f>P1080+P1082</f>
        <v>0</v>
      </c>
      <c r="Q1079" s="26"/>
      <c r="R1079" s="27"/>
    </row>
    <row r="1080" spans="1:19" ht="31.2" x14ac:dyDescent="0.3">
      <c r="A1080" s="24" t="s">
        <v>462</v>
      </c>
      <c r="B1080" s="24" t="s">
        <v>125</v>
      </c>
      <c r="C1080" s="24" t="s">
        <v>127</v>
      </c>
      <c r="D1080" s="24" t="s">
        <v>129</v>
      </c>
      <c r="E1080" s="28"/>
      <c r="F1080" s="25" t="s">
        <v>130</v>
      </c>
      <c r="G1080" s="10">
        <f t="shared" ref="G1080:L1080" si="940">G1081</f>
        <v>452.7</v>
      </c>
      <c r="H1080" s="10">
        <f t="shared" si="940"/>
        <v>452.7</v>
      </c>
      <c r="I1080" s="10">
        <f t="shared" si="940"/>
        <v>452.7</v>
      </c>
      <c r="J1080" s="10">
        <f t="shared" si="940"/>
        <v>0</v>
      </c>
      <c r="K1080" s="10">
        <f t="shared" si="940"/>
        <v>0</v>
      </c>
      <c r="L1080" s="10">
        <f t="shared" si="940"/>
        <v>0</v>
      </c>
      <c r="M1080" s="10">
        <f t="shared" si="917"/>
        <v>452.7</v>
      </c>
      <c r="N1080" s="10">
        <f t="shared" si="918"/>
        <v>452.7</v>
      </c>
      <c r="O1080" s="10">
        <f t="shared" si="919"/>
        <v>452.7</v>
      </c>
      <c r="P1080" s="10">
        <f>P1081</f>
        <v>0</v>
      </c>
      <c r="Q1080" s="26"/>
      <c r="R1080" s="27"/>
    </row>
    <row r="1081" spans="1:19" ht="31.2" x14ac:dyDescent="0.3">
      <c r="A1081" s="24" t="s">
        <v>462</v>
      </c>
      <c r="B1081" s="24" t="s">
        <v>125</v>
      </c>
      <c r="C1081" s="24" t="s">
        <v>127</v>
      </c>
      <c r="D1081" s="24" t="s">
        <v>129</v>
      </c>
      <c r="E1081" s="24" t="s">
        <v>32</v>
      </c>
      <c r="F1081" s="25" t="s">
        <v>33</v>
      </c>
      <c r="G1081" s="10">
        <v>452.7</v>
      </c>
      <c r="H1081" s="10">
        <v>452.7</v>
      </c>
      <c r="I1081" s="10">
        <v>452.7</v>
      </c>
      <c r="J1081" s="10"/>
      <c r="K1081" s="10"/>
      <c r="L1081" s="10"/>
      <c r="M1081" s="10">
        <f t="shared" si="917"/>
        <v>452.7</v>
      </c>
      <c r="N1081" s="10">
        <f t="shared" si="918"/>
        <v>452.7</v>
      </c>
      <c r="O1081" s="10">
        <f t="shared" si="919"/>
        <v>452.7</v>
      </c>
      <c r="P1081" s="10"/>
      <c r="Q1081" s="26"/>
      <c r="R1081" s="27"/>
    </row>
    <row r="1082" spans="1:19" ht="46.8" x14ac:dyDescent="0.3">
      <c r="A1082" s="24" t="s">
        <v>462</v>
      </c>
      <c r="B1082" s="24" t="s">
        <v>125</v>
      </c>
      <c r="C1082" s="24" t="s">
        <v>127</v>
      </c>
      <c r="D1082" s="24" t="s">
        <v>409</v>
      </c>
      <c r="E1082" s="28"/>
      <c r="F1082" s="25" t="s">
        <v>410</v>
      </c>
      <c r="G1082" s="10">
        <f t="shared" ref="G1082:L1082" si="941">G1083+G1084</f>
        <v>1333.3</v>
      </c>
      <c r="H1082" s="10">
        <f t="shared" si="941"/>
        <v>1424.5</v>
      </c>
      <c r="I1082" s="10">
        <f t="shared" si="941"/>
        <v>1424.5</v>
      </c>
      <c r="J1082" s="10">
        <f t="shared" si="941"/>
        <v>0</v>
      </c>
      <c r="K1082" s="10">
        <f t="shared" si="941"/>
        <v>0</v>
      </c>
      <c r="L1082" s="10">
        <f t="shared" si="941"/>
        <v>0</v>
      </c>
      <c r="M1082" s="10">
        <f t="shared" si="917"/>
        <v>1333.3</v>
      </c>
      <c r="N1082" s="10">
        <f t="shared" si="918"/>
        <v>1424.5</v>
      </c>
      <c r="O1082" s="10">
        <f t="shared" si="919"/>
        <v>1424.5</v>
      </c>
      <c r="P1082" s="10">
        <f>P1083+P1084</f>
        <v>0</v>
      </c>
      <c r="Q1082" s="26"/>
      <c r="R1082" s="27"/>
    </row>
    <row r="1083" spans="1:19" ht="78" x14ac:dyDescent="0.3">
      <c r="A1083" s="24" t="s">
        <v>462</v>
      </c>
      <c r="B1083" s="24" t="s">
        <v>125</v>
      </c>
      <c r="C1083" s="24" t="s">
        <v>127</v>
      </c>
      <c r="D1083" s="24" t="s">
        <v>409</v>
      </c>
      <c r="E1083" s="24" t="s">
        <v>44</v>
      </c>
      <c r="F1083" s="25" t="s">
        <v>45</v>
      </c>
      <c r="G1083" s="10">
        <v>1048.8</v>
      </c>
      <c r="H1083" s="10">
        <v>1140</v>
      </c>
      <c r="I1083" s="10">
        <v>1140</v>
      </c>
      <c r="J1083" s="10"/>
      <c r="K1083" s="10"/>
      <c r="L1083" s="10"/>
      <c r="M1083" s="10">
        <f t="shared" si="917"/>
        <v>1048.8</v>
      </c>
      <c r="N1083" s="10">
        <f t="shared" si="918"/>
        <v>1140</v>
      </c>
      <c r="O1083" s="10">
        <f t="shared" si="919"/>
        <v>1140</v>
      </c>
      <c r="P1083" s="10"/>
      <c r="Q1083" s="26"/>
      <c r="R1083" s="27"/>
    </row>
    <row r="1084" spans="1:19" ht="31.2" x14ac:dyDescent="0.3">
      <c r="A1084" s="24" t="s">
        <v>462</v>
      </c>
      <c r="B1084" s="24" t="s">
        <v>125</v>
      </c>
      <c r="C1084" s="24" t="s">
        <v>127</v>
      </c>
      <c r="D1084" s="24" t="s">
        <v>409</v>
      </c>
      <c r="E1084" s="24" t="s">
        <v>32</v>
      </c>
      <c r="F1084" s="25" t="s">
        <v>33</v>
      </c>
      <c r="G1084" s="10">
        <v>284.5</v>
      </c>
      <c r="H1084" s="10">
        <v>284.5</v>
      </c>
      <c r="I1084" s="10">
        <v>284.5</v>
      </c>
      <c r="J1084" s="10"/>
      <c r="K1084" s="10"/>
      <c r="L1084" s="10"/>
      <c r="M1084" s="10">
        <f t="shared" si="917"/>
        <v>284.5</v>
      </c>
      <c r="N1084" s="10">
        <f t="shared" si="918"/>
        <v>284.5</v>
      </c>
      <c r="O1084" s="10">
        <f t="shared" si="919"/>
        <v>284.5</v>
      </c>
      <c r="P1084" s="10"/>
      <c r="Q1084" s="26"/>
      <c r="R1084" s="27"/>
    </row>
    <row r="1085" spans="1:19" s="12" customFormat="1" x14ac:dyDescent="0.3">
      <c r="A1085" s="13" t="s">
        <v>462</v>
      </c>
      <c r="B1085" s="13" t="s">
        <v>101</v>
      </c>
      <c r="C1085" s="13"/>
      <c r="D1085" s="13"/>
      <c r="E1085" s="13"/>
      <c r="F1085" s="14" t="s">
        <v>102</v>
      </c>
      <c r="G1085" s="15">
        <f t="shared" ref="G1085:L1085" si="942">G1097+G1086</f>
        <v>18569.000000000004</v>
      </c>
      <c r="H1085" s="15">
        <f t="shared" si="942"/>
        <v>18410.300000000003</v>
      </c>
      <c r="I1085" s="15">
        <f t="shared" si="942"/>
        <v>18410.300000000003</v>
      </c>
      <c r="J1085" s="15">
        <f t="shared" si="942"/>
        <v>0</v>
      </c>
      <c r="K1085" s="15">
        <f t="shared" si="942"/>
        <v>0</v>
      </c>
      <c r="L1085" s="15">
        <f t="shared" si="942"/>
        <v>0</v>
      </c>
      <c r="M1085" s="15">
        <f t="shared" si="917"/>
        <v>18569.000000000004</v>
      </c>
      <c r="N1085" s="15">
        <f t="shared" si="918"/>
        <v>18410.300000000003</v>
      </c>
      <c r="O1085" s="15">
        <f t="shared" si="919"/>
        <v>18410.300000000003</v>
      </c>
      <c r="P1085" s="15">
        <f>P1097+P1086</f>
        <v>0</v>
      </c>
      <c r="Q1085" s="16"/>
      <c r="R1085" s="17"/>
    </row>
    <row r="1086" spans="1:19" s="18" customFormat="1" x14ac:dyDescent="0.3">
      <c r="A1086" s="19" t="s">
        <v>462</v>
      </c>
      <c r="B1086" s="19" t="s">
        <v>101</v>
      </c>
      <c r="C1086" s="19" t="s">
        <v>240</v>
      </c>
      <c r="D1086" s="19"/>
      <c r="E1086" s="19"/>
      <c r="F1086" s="20" t="s">
        <v>411</v>
      </c>
      <c r="G1086" s="21">
        <f t="shared" ref="G1086:L1086" si="943">G1087+G1092</f>
        <v>16751.600000000002</v>
      </c>
      <c r="H1086" s="21">
        <f t="shared" si="943"/>
        <v>16751.600000000002</v>
      </c>
      <c r="I1086" s="21">
        <f t="shared" si="943"/>
        <v>16751.600000000002</v>
      </c>
      <c r="J1086" s="21">
        <f t="shared" si="943"/>
        <v>0</v>
      </c>
      <c r="K1086" s="21">
        <f t="shared" si="943"/>
        <v>0</v>
      </c>
      <c r="L1086" s="21">
        <f t="shared" si="943"/>
        <v>0</v>
      </c>
      <c r="M1086" s="21">
        <f t="shared" si="917"/>
        <v>16751.600000000002</v>
      </c>
      <c r="N1086" s="21">
        <f t="shared" si="918"/>
        <v>16751.600000000002</v>
      </c>
      <c r="O1086" s="21">
        <f t="shared" si="919"/>
        <v>16751.600000000002</v>
      </c>
      <c r="P1086" s="21">
        <f>P1087+P1092</f>
        <v>0</v>
      </c>
      <c r="Q1086" s="22"/>
      <c r="R1086" s="23"/>
    </row>
    <row r="1087" spans="1:19" ht="31.2" x14ac:dyDescent="0.3">
      <c r="A1087" s="24" t="s">
        <v>462</v>
      </c>
      <c r="B1087" s="24" t="s">
        <v>101</v>
      </c>
      <c r="C1087" s="24" t="s">
        <v>240</v>
      </c>
      <c r="D1087" s="24" t="s">
        <v>412</v>
      </c>
      <c r="E1087" s="28"/>
      <c r="F1087" s="25" t="s">
        <v>413</v>
      </c>
      <c r="G1087" s="10">
        <f t="shared" ref="G1087:G1100" si="944">G1088</f>
        <v>2054.9</v>
      </c>
      <c r="H1087" s="10">
        <f t="shared" ref="H1087:H1100" si="945">H1088</f>
        <v>2054.9</v>
      </c>
      <c r="I1087" s="10">
        <f t="shared" ref="I1087:I1100" si="946">I1088</f>
        <v>2054.9</v>
      </c>
      <c r="J1087" s="10">
        <f t="shared" ref="J1087:J1100" si="947">J1088</f>
        <v>0</v>
      </c>
      <c r="K1087" s="10">
        <f t="shared" ref="K1087:K1100" si="948">K1088</f>
        <v>0</v>
      </c>
      <c r="L1087" s="10">
        <f t="shared" ref="L1087:L1100" si="949">L1088</f>
        <v>0</v>
      </c>
      <c r="M1087" s="10">
        <f t="shared" si="917"/>
        <v>2054.9</v>
      </c>
      <c r="N1087" s="10">
        <f t="shared" si="918"/>
        <v>2054.9</v>
      </c>
      <c r="O1087" s="10">
        <f t="shared" si="919"/>
        <v>2054.9</v>
      </c>
      <c r="P1087" s="10">
        <f t="shared" ref="P1087:P1100" si="950">P1088</f>
        <v>0</v>
      </c>
      <c r="Q1087" s="26"/>
      <c r="R1087" s="27"/>
    </row>
    <row r="1088" spans="1:19" hidden="1" x14ac:dyDescent="0.3">
      <c r="A1088" s="24" t="s">
        <v>462</v>
      </c>
      <c r="B1088" s="24" t="s">
        <v>101</v>
      </c>
      <c r="C1088" s="24" t="s">
        <v>240</v>
      </c>
      <c r="D1088" s="24" t="s">
        <v>414</v>
      </c>
      <c r="E1088" s="28"/>
      <c r="F1088" s="25" t="s">
        <v>27</v>
      </c>
      <c r="G1088" s="10">
        <f t="shared" si="944"/>
        <v>2054.9</v>
      </c>
      <c r="H1088" s="10">
        <f t="shared" si="945"/>
        <v>2054.9</v>
      </c>
      <c r="I1088" s="10">
        <f t="shared" si="946"/>
        <v>2054.9</v>
      </c>
      <c r="J1088" s="10">
        <f t="shared" si="947"/>
        <v>0</v>
      </c>
      <c r="K1088" s="10">
        <f t="shared" si="948"/>
        <v>0</v>
      </c>
      <c r="L1088" s="10">
        <f t="shared" si="949"/>
        <v>0</v>
      </c>
      <c r="M1088" s="10">
        <f t="shared" si="917"/>
        <v>2054.9</v>
      </c>
      <c r="N1088" s="10">
        <f t="shared" si="918"/>
        <v>2054.9</v>
      </c>
      <c r="O1088" s="10">
        <f t="shared" si="919"/>
        <v>2054.9</v>
      </c>
      <c r="P1088" s="10">
        <f t="shared" si="950"/>
        <v>0</v>
      </c>
      <c r="Q1088" s="26">
        <v>0</v>
      </c>
      <c r="R1088" s="27"/>
      <c r="S1088" s="1" t="s">
        <v>386</v>
      </c>
    </row>
    <row r="1089" spans="1:19" ht="31.2" x14ac:dyDescent="0.3">
      <c r="A1089" s="24" t="s">
        <v>462</v>
      </c>
      <c r="B1089" s="24" t="s">
        <v>101</v>
      </c>
      <c r="C1089" s="24" t="s">
        <v>240</v>
      </c>
      <c r="D1089" s="24" t="s">
        <v>415</v>
      </c>
      <c r="E1089" s="28"/>
      <c r="F1089" s="25" t="s">
        <v>416</v>
      </c>
      <c r="G1089" s="10">
        <f t="shared" si="944"/>
        <v>2054.9</v>
      </c>
      <c r="H1089" s="10">
        <f t="shared" si="945"/>
        <v>2054.9</v>
      </c>
      <c r="I1089" s="10">
        <f t="shared" si="946"/>
        <v>2054.9</v>
      </c>
      <c r="J1089" s="10">
        <f t="shared" si="947"/>
        <v>0</v>
      </c>
      <c r="K1089" s="10">
        <f t="shared" si="948"/>
        <v>0</v>
      </c>
      <c r="L1089" s="10">
        <f t="shared" si="949"/>
        <v>0</v>
      </c>
      <c r="M1089" s="10">
        <f t="shared" si="917"/>
        <v>2054.9</v>
      </c>
      <c r="N1089" s="10">
        <f t="shared" si="918"/>
        <v>2054.9</v>
      </c>
      <c r="O1089" s="10">
        <f t="shared" si="919"/>
        <v>2054.9</v>
      </c>
      <c r="P1089" s="10">
        <f t="shared" si="950"/>
        <v>0</v>
      </c>
      <c r="Q1089" s="26"/>
      <c r="R1089" s="27"/>
    </row>
    <row r="1090" spans="1:19" ht="31.2" x14ac:dyDescent="0.3">
      <c r="A1090" s="24" t="s">
        <v>462</v>
      </c>
      <c r="B1090" s="24" t="s">
        <v>101</v>
      </c>
      <c r="C1090" s="24" t="s">
        <v>240</v>
      </c>
      <c r="D1090" s="24" t="s">
        <v>417</v>
      </c>
      <c r="E1090" s="28"/>
      <c r="F1090" s="25" t="s">
        <v>418</v>
      </c>
      <c r="G1090" s="10">
        <f t="shared" si="944"/>
        <v>2054.9</v>
      </c>
      <c r="H1090" s="10">
        <f t="shared" si="945"/>
        <v>2054.9</v>
      </c>
      <c r="I1090" s="10">
        <f t="shared" si="946"/>
        <v>2054.9</v>
      </c>
      <c r="J1090" s="10">
        <f t="shared" si="947"/>
        <v>0</v>
      </c>
      <c r="K1090" s="10">
        <f t="shared" si="948"/>
        <v>0</v>
      </c>
      <c r="L1090" s="10">
        <f t="shared" si="949"/>
        <v>0</v>
      </c>
      <c r="M1090" s="10">
        <f t="shared" si="917"/>
        <v>2054.9</v>
      </c>
      <c r="N1090" s="10">
        <f t="shared" si="918"/>
        <v>2054.9</v>
      </c>
      <c r="O1090" s="10">
        <f t="shared" si="919"/>
        <v>2054.9</v>
      </c>
      <c r="P1090" s="10">
        <f t="shared" si="950"/>
        <v>0</v>
      </c>
      <c r="Q1090" s="26"/>
      <c r="R1090" s="27"/>
    </row>
    <row r="1091" spans="1:19" ht="31.2" x14ac:dyDescent="0.3">
      <c r="A1091" s="24" t="s">
        <v>462</v>
      </c>
      <c r="B1091" s="24" t="s">
        <v>101</v>
      </c>
      <c r="C1091" s="24" t="s">
        <v>240</v>
      </c>
      <c r="D1091" s="24" t="s">
        <v>417</v>
      </c>
      <c r="E1091" s="24" t="s">
        <v>32</v>
      </c>
      <c r="F1091" s="25" t="s">
        <v>33</v>
      </c>
      <c r="G1091" s="10">
        <v>2054.9</v>
      </c>
      <c r="H1091" s="10">
        <v>2054.9</v>
      </c>
      <c r="I1091" s="10">
        <v>2054.9</v>
      </c>
      <c r="J1091" s="10"/>
      <c r="K1091" s="10"/>
      <c r="L1091" s="10"/>
      <c r="M1091" s="10">
        <f t="shared" si="917"/>
        <v>2054.9</v>
      </c>
      <c r="N1091" s="10">
        <f t="shared" si="918"/>
        <v>2054.9</v>
      </c>
      <c r="O1091" s="10">
        <f t="shared" si="919"/>
        <v>2054.9</v>
      </c>
      <c r="P1091" s="10"/>
      <c r="Q1091" s="26"/>
      <c r="R1091" s="27"/>
    </row>
    <row r="1092" spans="1:19" ht="31.2" x14ac:dyDescent="0.3">
      <c r="A1092" s="24" t="s">
        <v>462</v>
      </c>
      <c r="B1092" s="24" t="s">
        <v>101</v>
      </c>
      <c r="C1092" s="24" t="s">
        <v>240</v>
      </c>
      <c r="D1092" s="24" t="s">
        <v>419</v>
      </c>
      <c r="E1092" s="28"/>
      <c r="F1092" s="25" t="s">
        <v>420</v>
      </c>
      <c r="G1092" s="10">
        <f t="shared" si="944"/>
        <v>14696.7</v>
      </c>
      <c r="H1092" s="10">
        <f t="shared" si="945"/>
        <v>14696.7</v>
      </c>
      <c r="I1092" s="10">
        <f t="shared" si="946"/>
        <v>14696.7</v>
      </c>
      <c r="J1092" s="10">
        <f t="shared" si="947"/>
        <v>0</v>
      </c>
      <c r="K1092" s="10">
        <f t="shared" si="948"/>
        <v>0</v>
      </c>
      <c r="L1092" s="10">
        <f t="shared" si="949"/>
        <v>0</v>
      </c>
      <c r="M1092" s="10">
        <f t="shared" si="917"/>
        <v>14696.7</v>
      </c>
      <c r="N1092" s="10">
        <f t="shared" si="918"/>
        <v>14696.7</v>
      </c>
      <c r="O1092" s="10">
        <f t="shared" si="919"/>
        <v>14696.7</v>
      </c>
      <c r="P1092" s="10">
        <f t="shared" si="950"/>
        <v>0</v>
      </c>
      <c r="Q1092" s="26"/>
      <c r="R1092" s="27"/>
    </row>
    <row r="1093" spans="1:19" x14ac:dyDescent="0.3">
      <c r="A1093" s="24" t="s">
        <v>462</v>
      </c>
      <c r="B1093" s="24" t="s">
        <v>101</v>
      </c>
      <c r="C1093" s="24" t="s">
        <v>240</v>
      </c>
      <c r="D1093" s="24" t="s">
        <v>421</v>
      </c>
      <c r="E1093" s="28"/>
      <c r="F1093" s="25" t="s">
        <v>60</v>
      </c>
      <c r="G1093" s="10">
        <f t="shared" si="944"/>
        <v>14696.7</v>
      </c>
      <c r="H1093" s="10">
        <f t="shared" si="945"/>
        <v>14696.7</v>
      </c>
      <c r="I1093" s="10">
        <f t="shared" si="946"/>
        <v>14696.7</v>
      </c>
      <c r="J1093" s="10">
        <f t="shared" si="947"/>
        <v>0</v>
      </c>
      <c r="K1093" s="10">
        <f t="shared" si="948"/>
        <v>0</v>
      </c>
      <c r="L1093" s="10">
        <f t="shared" si="949"/>
        <v>0</v>
      </c>
      <c r="M1093" s="10">
        <f t="shared" si="917"/>
        <v>14696.7</v>
      </c>
      <c r="N1093" s="10">
        <f t="shared" si="918"/>
        <v>14696.7</v>
      </c>
      <c r="O1093" s="10">
        <f t="shared" si="919"/>
        <v>14696.7</v>
      </c>
      <c r="P1093" s="10">
        <f t="shared" si="950"/>
        <v>0</v>
      </c>
      <c r="Q1093" s="26"/>
      <c r="R1093" s="27"/>
    </row>
    <row r="1094" spans="1:19" ht="31.2" x14ac:dyDescent="0.3">
      <c r="A1094" s="24" t="s">
        <v>462</v>
      </c>
      <c r="B1094" s="24" t="s">
        <v>101</v>
      </c>
      <c r="C1094" s="24" t="s">
        <v>240</v>
      </c>
      <c r="D1094" s="24" t="s">
        <v>422</v>
      </c>
      <c r="E1094" s="28"/>
      <c r="F1094" s="25" t="s">
        <v>423</v>
      </c>
      <c r="G1094" s="10">
        <f t="shared" si="944"/>
        <v>14696.7</v>
      </c>
      <c r="H1094" s="10">
        <f t="shared" si="945"/>
        <v>14696.7</v>
      </c>
      <c r="I1094" s="10">
        <f t="shared" si="946"/>
        <v>14696.7</v>
      </c>
      <c r="J1094" s="10">
        <f t="shared" si="947"/>
        <v>0</v>
      </c>
      <c r="K1094" s="10">
        <f t="shared" si="948"/>
        <v>0</v>
      </c>
      <c r="L1094" s="10">
        <f t="shared" si="949"/>
        <v>0</v>
      </c>
      <c r="M1094" s="10">
        <f t="shared" si="917"/>
        <v>14696.7</v>
      </c>
      <c r="N1094" s="10">
        <f t="shared" si="918"/>
        <v>14696.7</v>
      </c>
      <c r="O1094" s="10">
        <f t="shared" si="919"/>
        <v>14696.7</v>
      </c>
      <c r="P1094" s="10">
        <f t="shared" si="950"/>
        <v>0</v>
      </c>
      <c r="Q1094" s="26"/>
      <c r="R1094" s="27"/>
    </row>
    <row r="1095" spans="1:19" ht="31.2" x14ac:dyDescent="0.3">
      <c r="A1095" s="24" t="s">
        <v>462</v>
      </c>
      <c r="B1095" s="24" t="s">
        <v>101</v>
      </c>
      <c r="C1095" s="24" t="s">
        <v>240</v>
      </c>
      <c r="D1095" s="24" t="s">
        <v>424</v>
      </c>
      <c r="E1095" s="28"/>
      <c r="F1095" s="25" t="s">
        <v>425</v>
      </c>
      <c r="G1095" s="10">
        <f t="shared" si="944"/>
        <v>14696.7</v>
      </c>
      <c r="H1095" s="10">
        <f t="shared" si="945"/>
        <v>14696.7</v>
      </c>
      <c r="I1095" s="10">
        <f t="shared" si="946"/>
        <v>14696.7</v>
      </c>
      <c r="J1095" s="10">
        <f t="shared" si="947"/>
        <v>0</v>
      </c>
      <c r="K1095" s="10">
        <f t="shared" si="948"/>
        <v>0</v>
      </c>
      <c r="L1095" s="10">
        <f t="shared" si="949"/>
        <v>0</v>
      </c>
      <c r="M1095" s="10">
        <f t="shared" si="917"/>
        <v>14696.7</v>
      </c>
      <c r="N1095" s="10">
        <f t="shared" si="918"/>
        <v>14696.7</v>
      </c>
      <c r="O1095" s="10">
        <f t="shared" si="919"/>
        <v>14696.7</v>
      </c>
      <c r="P1095" s="10">
        <f t="shared" si="950"/>
        <v>0</v>
      </c>
      <c r="Q1095" s="26"/>
      <c r="R1095" s="27"/>
    </row>
    <row r="1096" spans="1:19" x14ac:dyDescent="0.3">
      <c r="A1096" s="24" t="s">
        <v>462</v>
      </c>
      <c r="B1096" s="24" t="s">
        <v>101</v>
      </c>
      <c r="C1096" s="24" t="s">
        <v>240</v>
      </c>
      <c r="D1096" s="24" t="s">
        <v>424</v>
      </c>
      <c r="E1096" s="24" t="s">
        <v>34</v>
      </c>
      <c r="F1096" s="25" t="s">
        <v>35</v>
      </c>
      <c r="G1096" s="10">
        <v>14696.7</v>
      </c>
      <c r="H1096" s="10">
        <v>14696.7</v>
      </c>
      <c r="I1096" s="10">
        <v>14696.7</v>
      </c>
      <c r="J1096" s="10"/>
      <c r="K1096" s="10"/>
      <c r="L1096" s="10"/>
      <c r="M1096" s="10">
        <f t="shared" si="917"/>
        <v>14696.7</v>
      </c>
      <c r="N1096" s="10">
        <f t="shared" si="918"/>
        <v>14696.7</v>
      </c>
      <c r="O1096" s="10">
        <f t="shared" si="919"/>
        <v>14696.7</v>
      </c>
      <c r="P1096" s="10"/>
      <c r="Q1096" s="26"/>
      <c r="R1096" s="27"/>
    </row>
    <row r="1097" spans="1:19" s="18" customFormat="1" x14ac:dyDescent="0.3">
      <c r="A1097" s="19" t="s">
        <v>462</v>
      </c>
      <c r="B1097" s="19" t="s">
        <v>101</v>
      </c>
      <c r="C1097" s="19" t="s">
        <v>103</v>
      </c>
      <c r="D1097" s="19"/>
      <c r="E1097" s="19"/>
      <c r="F1097" s="20" t="s">
        <v>104</v>
      </c>
      <c r="G1097" s="21">
        <f t="shared" si="944"/>
        <v>1817.4</v>
      </c>
      <c r="H1097" s="21">
        <f t="shared" si="945"/>
        <v>1658.7</v>
      </c>
      <c r="I1097" s="21">
        <f t="shared" si="946"/>
        <v>1658.7</v>
      </c>
      <c r="J1097" s="21">
        <f t="shared" si="947"/>
        <v>0</v>
      </c>
      <c r="K1097" s="21">
        <f t="shared" si="948"/>
        <v>0</v>
      </c>
      <c r="L1097" s="21">
        <f t="shared" si="949"/>
        <v>0</v>
      </c>
      <c r="M1097" s="21">
        <f t="shared" si="917"/>
        <v>1817.4</v>
      </c>
      <c r="N1097" s="21">
        <f t="shared" si="918"/>
        <v>1658.7</v>
      </c>
      <c r="O1097" s="21">
        <f t="shared" si="919"/>
        <v>1658.7</v>
      </c>
      <c r="P1097" s="21">
        <f t="shared" si="950"/>
        <v>0</v>
      </c>
      <c r="Q1097" s="22"/>
      <c r="R1097" s="23"/>
    </row>
    <row r="1098" spans="1:19" ht="31.2" x14ac:dyDescent="0.3">
      <c r="A1098" s="24" t="s">
        <v>462</v>
      </c>
      <c r="B1098" s="24" t="s">
        <v>101</v>
      </c>
      <c r="C1098" s="24" t="s">
        <v>103</v>
      </c>
      <c r="D1098" s="24" t="s">
        <v>105</v>
      </c>
      <c r="E1098" s="24"/>
      <c r="F1098" s="25" t="s">
        <v>106</v>
      </c>
      <c r="G1098" s="10">
        <f t="shared" si="944"/>
        <v>1817.4</v>
      </c>
      <c r="H1098" s="10">
        <f t="shared" si="945"/>
        <v>1658.7</v>
      </c>
      <c r="I1098" s="10">
        <f t="shared" si="946"/>
        <v>1658.7</v>
      </c>
      <c r="J1098" s="10">
        <f t="shared" si="947"/>
        <v>0</v>
      </c>
      <c r="K1098" s="10">
        <f t="shared" si="948"/>
        <v>0</v>
      </c>
      <c r="L1098" s="10">
        <f t="shared" si="949"/>
        <v>0</v>
      </c>
      <c r="M1098" s="10">
        <f t="shared" si="917"/>
        <v>1817.4</v>
      </c>
      <c r="N1098" s="10">
        <f t="shared" si="918"/>
        <v>1658.7</v>
      </c>
      <c r="O1098" s="10">
        <f t="shared" si="919"/>
        <v>1658.7</v>
      </c>
      <c r="P1098" s="10">
        <f t="shared" si="950"/>
        <v>0</v>
      </c>
      <c r="Q1098" s="26"/>
      <c r="R1098" s="27"/>
    </row>
    <row r="1099" spans="1:19" hidden="1" x14ac:dyDescent="0.3">
      <c r="A1099" s="24" t="s">
        <v>462</v>
      </c>
      <c r="B1099" s="24" t="s">
        <v>101</v>
      </c>
      <c r="C1099" s="24" t="s">
        <v>103</v>
      </c>
      <c r="D1099" s="24" t="s">
        <v>107</v>
      </c>
      <c r="E1099" s="24"/>
      <c r="F1099" s="25" t="s">
        <v>27</v>
      </c>
      <c r="G1099" s="10">
        <f t="shared" si="944"/>
        <v>1817.4</v>
      </c>
      <c r="H1099" s="10">
        <f t="shared" si="945"/>
        <v>1658.7</v>
      </c>
      <c r="I1099" s="10">
        <f t="shared" si="946"/>
        <v>1658.7</v>
      </c>
      <c r="J1099" s="10">
        <f t="shared" si="947"/>
        <v>0</v>
      </c>
      <c r="K1099" s="10">
        <f t="shared" si="948"/>
        <v>0</v>
      </c>
      <c r="L1099" s="10">
        <f t="shared" si="949"/>
        <v>0</v>
      </c>
      <c r="M1099" s="10">
        <f t="shared" si="917"/>
        <v>1817.4</v>
      </c>
      <c r="N1099" s="10">
        <f t="shared" si="918"/>
        <v>1658.7</v>
      </c>
      <c r="O1099" s="10">
        <f t="shared" si="919"/>
        <v>1658.7</v>
      </c>
      <c r="P1099" s="10">
        <f t="shared" si="950"/>
        <v>0</v>
      </c>
      <c r="Q1099" s="26">
        <v>0</v>
      </c>
      <c r="R1099" s="27"/>
      <c r="S1099" s="1" t="s">
        <v>386</v>
      </c>
    </row>
    <row r="1100" spans="1:19" ht="46.8" x14ac:dyDescent="0.3">
      <c r="A1100" s="24" t="s">
        <v>462</v>
      </c>
      <c r="B1100" s="24" t="s">
        <v>101</v>
      </c>
      <c r="C1100" s="24" t="s">
        <v>103</v>
      </c>
      <c r="D1100" s="24" t="s">
        <v>108</v>
      </c>
      <c r="E1100" s="24"/>
      <c r="F1100" s="25" t="s">
        <v>109</v>
      </c>
      <c r="G1100" s="10">
        <f t="shared" si="944"/>
        <v>1817.4</v>
      </c>
      <c r="H1100" s="10">
        <f t="shared" si="945"/>
        <v>1658.7</v>
      </c>
      <c r="I1100" s="10">
        <f t="shared" si="946"/>
        <v>1658.7</v>
      </c>
      <c r="J1100" s="10">
        <f t="shared" si="947"/>
        <v>0</v>
      </c>
      <c r="K1100" s="10">
        <f t="shared" si="948"/>
        <v>0</v>
      </c>
      <c r="L1100" s="10">
        <f t="shared" si="949"/>
        <v>0</v>
      </c>
      <c r="M1100" s="10">
        <f t="shared" si="917"/>
        <v>1817.4</v>
      </c>
      <c r="N1100" s="10">
        <f t="shared" si="918"/>
        <v>1658.7</v>
      </c>
      <c r="O1100" s="10">
        <f t="shared" si="919"/>
        <v>1658.7</v>
      </c>
      <c r="P1100" s="10">
        <f t="shared" si="950"/>
        <v>0</v>
      </c>
      <c r="Q1100" s="26"/>
      <c r="R1100" s="27"/>
    </row>
    <row r="1101" spans="1:19" ht="62.4" x14ac:dyDescent="0.3">
      <c r="A1101" s="24" t="s">
        <v>462</v>
      </c>
      <c r="B1101" s="24" t="s">
        <v>101</v>
      </c>
      <c r="C1101" s="24" t="s">
        <v>103</v>
      </c>
      <c r="D1101" s="24" t="s">
        <v>426</v>
      </c>
      <c r="E1101" s="24"/>
      <c r="F1101" s="25" t="s">
        <v>427</v>
      </c>
      <c r="G1101" s="10">
        <f t="shared" ref="G1101:L1101" si="951">G1102+G1103</f>
        <v>1817.4</v>
      </c>
      <c r="H1101" s="10">
        <f t="shared" si="951"/>
        <v>1658.7</v>
      </c>
      <c r="I1101" s="10">
        <f t="shared" si="951"/>
        <v>1658.7</v>
      </c>
      <c r="J1101" s="10">
        <f t="shared" si="951"/>
        <v>0</v>
      </c>
      <c r="K1101" s="10">
        <f t="shared" si="951"/>
        <v>0</v>
      </c>
      <c r="L1101" s="10">
        <f t="shared" si="951"/>
        <v>0</v>
      </c>
      <c r="M1101" s="10">
        <f t="shared" si="917"/>
        <v>1817.4</v>
      </c>
      <c r="N1101" s="10">
        <f t="shared" si="918"/>
        <v>1658.7</v>
      </c>
      <c r="O1101" s="10">
        <f t="shared" si="919"/>
        <v>1658.7</v>
      </c>
      <c r="P1101" s="10">
        <f>P1102+P1103</f>
        <v>0</v>
      </c>
      <c r="Q1101" s="26"/>
      <c r="R1101" s="27"/>
    </row>
    <row r="1102" spans="1:19" ht="31.2" x14ac:dyDescent="0.3">
      <c r="A1102" s="24" t="s">
        <v>462</v>
      </c>
      <c r="B1102" s="24" t="s">
        <v>101</v>
      </c>
      <c r="C1102" s="24" t="s">
        <v>103</v>
      </c>
      <c r="D1102" s="24" t="s">
        <v>426</v>
      </c>
      <c r="E1102" s="24" t="s">
        <v>32</v>
      </c>
      <c r="F1102" s="25" t="s">
        <v>33</v>
      </c>
      <c r="G1102" s="10">
        <v>158.69999999999999</v>
      </c>
      <c r="H1102" s="10">
        <v>0</v>
      </c>
      <c r="I1102" s="10">
        <v>0</v>
      </c>
      <c r="J1102" s="10"/>
      <c r="K1102" s="10"/>
      <c r="L1102" s="10"/>
      <c r="M1102" s="10">
        <f t="shared" si="917"/>
        <v>158.69999999999999</v>
      </c>
      <c r="N1102" s="10">
        <f t="shared" si="918"/>
        <v>0</v>
      </c>
      <c r="O1102" s="10">
        <f t="shared" si="919"/>
        <v>0</v>
      </c>
      <c r="P1102" s="10"/>
      <c r="Q1102" s="26"/>
      <c r="R1102" s="27"/>
    </row>
    <row r="1103" spans="1:19" x14ac:dyDescent="0.3">
      <c r="A1103" s="24" t="s">
        <v>462</v>
      </c>
      <c r="B1103" s="24" t="s">
        <v>101</v>
      </c>
      <c r="C1103" s="24" t="s">
        <v>103</v>
      </c>
      <c r="D1103" s="24" t="s">
        <v>426</v>
      </c>
      <c r="E1103" s="24" t="s">
        <v>34</v>
      </c>
      <c r="F1103" s="25" t="s">
        <v>35</v>
      </c>
      <c r="G1103" s="10">
        <v>1658.7</v>
      </c>
      <c r="H1103" s="10">
        <v>1658.7</v>
      </c>
      <c r="I1103" s="10">
        <v>1658.7</v>
      </c>
      <c r="J1103" s="10"/>
      <c r="K1103" s="10"/>
      <c r="L1103" s="10"/>
      <c r="M1103" s="10">
        <f t="shared" si="917"/>
        <v>1658.7</v>
      </c>
      <c r="N1103" s="10">
        <f t="shared" si="918"/>
        <v>1658.7</v>
      </c>
      <c r="O1103" s="10">
        <f t="shared" si="919"/>
        <v>1658.7</v>
      </c>
      <c r="P1103" s="10"/>
      <c r="Q1103" s="26"/>
      <c r="R1103" s="27"/>
    </row>
    <row r="1104" spans="1:19" s="12" customFormat="1" ht="16.2" x14ac:dyDescent="0.3">
      <c r="A1104" s="13" t="s">
        <v>462</v>
      </c>
      <c r="B1104" s="32" t="s">
        <v>131</v>
      </c>
      <c r="C1104" s="32"/>
      <c r="D1104" s="13"/>
      <c r="E1104" s="13"/>
      <c r="F1104" s="14" t="s">
        <v>150</v>
      </c>
      <c r="G1104" s="15">
        <f>G1105</f>
        <v>26021.399999999998</v>
      </c>
      <c r="H1104" s="15">
        <f t="shared" ref="H1104:H1158" si="952">H1105</f>
        <v>20741.299999999996</v>
      </c>
      <c r="I1104" s="15">
        <f>I1105</f>
        <v>16579.900000000001</v>
      </c>
      <c r="J1104" s="15">
        <f>J1105</f>
        <v>14750.9</v>
      </c>
      <c r="K1104" s="15">
        <f>K1105</f>
        <v>14750.9</v>
      </c>
      <c r="L1104" s="15">
        <f>L1105</f>
        <v>14750.9</v>
      </c>
      <c r="M1104" s="15">
        <f t="shared" si="917"/>
        <v>40772.299999999996</v>
      </c>
      <c r="N1104" s="15">
        <f t="shared" si="918"/>
        <v>35492.199999999997</v>
      </c>
      <c r="O1104" s="15">
        <f t="shared" si="919"/>
        <v>31330.800000000003</v>
      </c>
      <c r="P1104" s="15">
        <f>P1105</f>
        <v>0</v>
      </c>
      <c r="Q1104" s="16"/>
      <c r="R1104" s="17"/>
    </row>
    <row r="1105" spans="1:19" s="18" customFormat="1" x14ac:dyDescent="0.3">
      <c r="A1105" s="19" t="s">
        <v>462</v>
      </c>
      <c r="B1105" s="19" t="s">
        <v>131</v>
      </c>
      <c r="C1105" s="19" t="s">
        <v>125</v>
      </c>
      <c r="D1105" s="19"/>
      <c r="E1105" s="19"/>
      <c r="F1105" s="20" t="s">
        <v>151</v>
      </c>
      <c r="G1105" s="21">
        <f t="shared" ref="G1105:L1105" si="953">G1106+G1111+G1122</f>
        <v>26021.399999999998</v>
      </c>
      <c r="H1105" s="21">
        <f t="shared" si="953"/>
        <v>20741.299999999996</v>
      </c>
      <c r="I1105" s="21">
        <f t="shared" si="953"/>
        <v>16579.900000000001</v>
      </c>
      <c r="J1105" s="21">
        <f t="shared" si="953"/>
        <v>14750.9</v>
      </c>
      <c r="K1105" s="21">
        <f t="shared" si="953"/>
        <v>14750.9</v>
      </c>
      <c r="L1105" s="21">
        <f t="shared" si="953"/>
        <v>14750.9</v>
      </c>
      <c r="M1105" s="21">
        <f t="shared" si="917"/>
        <v>40772.299999999996</v>
      </c>
      <c r="N1105" s="21">
        <f t="shared" si="918"/>
        <v>35492.199999999997</v>
      </c>
      <c r="O1105" s="21">
        <f t="shared" si="919"/>
        <v>31330.800000000003</v>
      </c>
      <c r="P1105" s="21">
        <f>P1106+P1111+P1122</f>
        <v>0</v>
      </c>
      <c r="Q1105" s="22"/>
      <c r="R1105" s="23"/>
    </row>
    <row r="1106" spans="1:19" ht="31.2" x14ac:dyDescent="0.3">
      <c r="A1106" s="24" t="s">
        <v>462</v>
      </c>
      <c r="B1106" s="24" t="s">
        <v>131</v>
      </c>
      <c r="C1106" s="24" t="s">
        <v>125</v>
      </c>
      <c r="D1106" s="24" t="s">
        <v>412</v>
      </c>
      <c r="E1106" s="28"/>
      <c r="F1106" s="25" t="s">
        <v>413</v>
      </c>
      <c r="G1106" s="10">
        <f t="shared" ref="G1106:G1109" si="954">G1107</f>
        <v>268.8</v>
      </c>
      <c r="H1106" s="10">
        <f t="shared" si="952"/>
        <v>269.3</v>
      </c>
      <c r="I1106" s="10">
        <f t="shared" ref="I1106:I1109" si="955">I1107</f>
        <v>272.89999999999998</v>
      </c>
      <c r="J1106" s="10">
        <f t="shared" ref="J1106:J1109" si="956">J1107</f>
        <v>0</v>
      </c>
      <c r="K1106" s="10">
        <f t="shared" ref="K1106:K1109" si="957">K1107</f>
        <v>0</v>
      </c>
      <c r="L1106" s="10">
        <f t="shared" ref="L1106:L1109" si="958">L1107</f>
        <v>0</v>
      </c>
      <c r="M1106" s="10">
        <f t="shared" si="917"/>
        <v>268.8</v>
      </c>
      <c r="N1106" s="10">
        <f t="shared" si="918"/>
        <v>269.3</v>
      </c>
      <c r="O1106" s="10">
        <f t="shared" si="919"/>
        <v>272.89999999999998</v>
      </c>
      <c r="P1106" s="10">
        <f t="shared" ref="P1106:P1109" si="959">P1107</f>
        <v>0</v>
      </c>
      <c r="Q1106" s="26"/>
      <c r="R1106" s="27"/>
    </row>
    <row r="1107" spans="1:19" hidden="1" x14ac:dyDescent="0.3">
      <c r="A1107" s="24" t="s">
        <v>462</v>
      </c>
      <c r="B1107" s="24" t="s">
        <v>131</v>
      </c>
      <c r="C1107" s="24" t="s">
        <v>125</v>
      </c>
      <c r="D1107" s="24" t="s">
        <v>414</v>
      </c>
      <c r="E1107" s="28"/>
      <c r="F1107" s="25" t="s">
        <v>27</v>
      </c>
      <c r="G1107" s="10">
        <f t="shared" si="954"/>
        <v>268.8</v>
      </c>
      <c r="H1107" s="10">
        <f t="shared" si="952"/>
        <v>269.3</v>
      </c>
      <c r="I1107" s="10">
        <f t="shared" si="955"/>
        <v>272.89999999999998</v>
      </c>
      <c r="J1107" s="10">
        <f t="shared" si="956"/>
        <v>0</v>
      </c>
      <c r="K1107" s="10">
        <f t="shared" si="957"/>
        <v>0</v>
      </c>
      <c r="L1107" s="10">
        <f t="shared" si="958"/>
        <v>0</v>
      </c>
      <c r="M1107" s="10">
        <f t="shared" si="917"/>
        <v>268.8</v>
      </c>
      <c r="N1107" s="10">
        <f t="shared" si="918"/>
        <v>269.3</v>
      </c>
      <c r="O1107" s="10">
        <f t="shared" si="919"/>
        <v>272.89999999999998</v>
      </c>
      <c r="P1107" s="10">
        <f t="shared" si="959"/>
        <v>0</v>
      </c>
      <c r="Q1107" s="26">
        <v>0</v>
      </c>
      <c r="R1107" s="27"/>
      <c r="S1107" s="1" t="s">
        <v>386</v>
      </c>
    </row>
    <row r="1108" spans="1:19" ht="31.2" x14ac:dyDescent="0.3">
      <c r="A1108" s="24" t="s">
        <v>462</v>
      </c>
      <c r="B1108" s="24" t="s">
        <v>131</v>
      </c>
      <c r="C1108" s="24" t="s">
        <v>125</v>
      </c>
      <c r="D1108" s="24" t="s">
        <v>428</v>
      </c>
      <c r="E1108" s="28"/>
      <c r="F1108" s="25" t="s">
        <v>429</v>
      </c>
      <c r="G1108" s="10">
        <f t="shared" si="954"/>
        <v>268.8</v>
      </c>
      <c r="H1108" s="10">
        <f t="shared" si="952"/>
        <v>269.3</v>
      </c>
      <c r="I1108" s="10">
        <f t="shared" si="955"/>
        <v>272.89999999999998</v>
      </c>
      <c r="J1108" s="10">
        <f t="shared" si="956"/>
        <v>0</v>
      </c>
      <c r="K1108" s="10">
        <f t="shared" si="957"/>
        <v>0</v>
      </c>
      <c r="L1108" s="10">
        <f t="shared" si="958"/>
        <v>0</v>
      </c>
      <c r="M1108" s="10">
        <f t="shared" si="917"/>
        <v>268.8</v>
      </c>
      <c r="N1108" s="10">
        <f t="shared" si="918"/>
        <v>269.3</v>
      </c>
      <c r="O1108" s="10">
        <f t="shared" si="919"/>
        <v>272.89999999999998</v>
      </c>
      <c r="P1108" s="10">
        <f t="shared" si="959"/>
        <v>0</v>
      </c>
      <c r="Q1108" s="26"/>
      <c r="R1108" s="27"/>
    </row>
    <row r="1109" spans="1:19" ht="31.2" x14ac:dyDescent="0.3">
      <c r="A1109" s="24" t="s">
        <v>462</v>
      </c>
      <c r="B1109" s="24" t="s">
        <v>131</v>
      </c>
      <c r="C1109" s="24" t="s">
        <v>125</v>
      </c>
      <c r="D1109" s="24" t="s">
        <v>430</v>
      </c>
      <c r="E1109" s="28"/>
      <c r="F1109" s="25" t="s">
        <v>431</v>
      </c>
      <c r="G1109" s="10">
        <f t="shared" si="954"/>
        <v>268.8</v>
      </c>
      <c r="H1109" s="10">
        <f t="shared" si="952"/>
        <v>269.3</v>
      </c>
      <c r="I1109" s="10">
        <f t="shared" si="955"/>
        <v>272.89999999999998</v>
      </c>
      <c r="J1109" s="10">
        <f t="shared" si="956"/>
        <v>0</v>
      </c>
      <c r="K1109" s="10">
        <f t="shared" si="957"/>
        <v>0</v>
      </c>
      <c r="L1109" s="10">
        <f t="shared" si="958"/>
        <v>0</v>
      </c>
      <c r="M1109" s="10">
        <f t="shared" si="917"/>
        <v>268.8</v>
      </c>
      <c r="N1109" s="10">
        <f t="shared" si="918"/>
        <v>269.3</v>
      </c>
      <c r="O1109" s="10">
        <f t="shared" si="919"/>
        <v>272.89999999999998</v>
      </c>
      <c r="P1109" s="10">
        <f t="shared" si="959"/>
        <v>0</v>
      </c>
      <c r="Q1109" s="26"/>
      <c r="R1109" s="27"/>
    </row>
    <row r="1110" spans="1:19" ht="31.2" x14ac:dyDescent="0.3">
      <c r="A1110" s="24" t="s">
        <v>462</v>
      </c>
      <c r="B1110" s="24" t="s">
        <v>131</v>
      </c>
      <c r="C1110" s="24" t="s">
        <v>125</v>
      </c>
      <c r="D1110" s="24" t="s">
        <v>430</v>
      </c>
      <c r="E1110" s="24" t="s">
        <v>32</v>
      </c>
      <c r="F1110" s="25" t="s">
        <v>33</v>
      </c>
      <c r="G1110" s="10">
        <v>268.8</v>
      </c>
      <c r="H1110" s="10">
        <v>269.3</v>
      </c>
      <c r="I1110" s="10">
        <v>272.89999999999998</v>
      </c>
      <c r="J1110" s="10"/>
      <c r="K1110" s="10"/>
      <c r="L1110" s="10"/>
      <c r="M1110" s="10">
        <f t="shared" si="917"/>
        <v>268.8</v>
      </c>
      <c r="N1110" s="10">
        <f t="shared" si="918"/>
        <v>269.3</v>
      </c>
      <c r="O1110" s="10">
        <f t="shared" si="919"/>
        <v>272.89999999999998</v>
      </c>
      <c r="P1110" s="10"/>
      <c r="Q1110" s="26"/>
      <c r="R1110" s="27"/>
    </row>
    <row r="1111" spans="1:19" ht="31.2" x14ac:dyDescent="0.3">
      <c r="A1111" s="24" t="s">
        <v>462</v>
      </c>
      <c r="B1111" s="24" t="s">
        <v>131</v>
      </c>
      <c r="C1111" s="24" t="s">
        <v>125</v>
      </c>
      <c r="D1111" s="24" t="s">
        <v>419</v>
      </c>
      <c r="E1111" s="28"/>
      <c r="F1111" s="25" t="s">
        <v>420</v>
      </c>
      <c r="G1111" s="10">
        <f t="shared" ref="G1111:L1111" si="960">G1112+G1116</f>
        <v>25025.8</v>
      </c>
      <c r="H1111" s="10">
        <f t="shared" si="960"/>
        <v>19745.199999999997</v>
      </c>
      <c r="I1111" s="10">
        <f t="shared" si="960"/>
        <v>15580.2</v>
      </c>
      <c r="J1111" s="10">
        <f t="shared" si="960"/>
        <v>14750.9</v>
      </c>
      <c r="K1111" s="10">
        <f t="shared" si="960"/>
        <v>14750.9</v>
      </c>
      <c r="L1111" s="10">
        <f t="shared" si="960"/>
        <v>14750.9</v>
      </c>
      <c r="M1111" s="10">
        <f t="shared" si="917"/>
        <v>39776.699999999997</v>
      </c>
      <c r="N1111" s="10">
        <f t="shared" si="918"/>
        <v>34496.1</v>
      </c>
      <c r="O1111" s="10">
        <f t="shared" si="919"/>
        <v>30331.1</v>
      </c>
      <c r="P1111" s="10">
        <f>P1112+P1116</f>
        <v>0</v>
      </c>
      <c r="Q1111" s="26"/>
      <c r="R1111" s="27"/>
    </row>
    <row r="1112" spans="1:19" x14ac:dyDescent="0.3">
      <c r="A1112" s="24" t="s">
        <v>462</v>
      </c>
      <c r="B1112" s="24" t="s">
        <v>131</v>
      </c>
      <c r="C1112" s="24" t="s">
        <v>125</v>
      </c>
      <c r="D1112" s="24" t="s">
        <v>421</v>
      </c>
      <c r="E1112" s="28"/>
      <c r="F1112" s="25" t="s">
        <v>60</v>
      </c>
      <c r="G1112" s="10">
        <f t="shared" ref="G1112:G1116" si="961">G1113</f>
        <v>9833.9</v>
      </c>
      <c r="H1112" s="10">
        <f t="shared" ref="H1112:H1116" si="962">H1113</f>
        <v>9833.9</v>
      </c>
      <c r="I1112" s="10">
        <f t="shared" ref="I1112:I1116" si="963">I1113</f>
        <v>9833.9</v>
      </c>
      <c r="J1112" s="10">
        <f t="shared" ref="J1112:J1116" si="964">J1113</f>
        <v>14750.9</v>
      </c>
      <c r="K1112" s="10">
        <f t="shared" ref="K1112:K1116" si="965">K1113</f>
        <v>14750.9</v>
      </c>
      <c r="L1112" s="10">
        <f t="shared" ref="L1112:L1116" si="966">L1113</f>
        <v>14750.9</v>
      </c>
      <c r="M1112" s="10">
        <f t="shared" si="917"/>
        <v>24584.799999999999</v>
      </c>
      <c r="N1112" s="10">
        <f t="shared" si="918"/>
        <v>24584.799999999999</v>
      </c>
      <c r="O1112" s="10">
        <f t="shared" si="919"/>
        <v>24584.799999999999</v>
      </c>
      <c r="P1112" s="10">
        <f t="shared" ref="P1112:P1116" si="967">P1113</f>
        <v>0</v>
      </c>
      <c r="Q1112" s="26"/>
      <c r="R1112" s="27"/>
    </row>
    <row r="1113" spans="1:19" ht="31.2" x14ac:dyDescent="0.3">
      <c r="A1113" s="24" t="s">
        <v>462</v>
      </c>
      <c r="B1113" s="24" t="s">
        <v>131</v>
      </c>
      <c r="C1113" s="24" t="s">
        <v>125</v>
      </c>
      <c r="D1113" s="24" t="s">
        <v>422</v>
      </c>
      <c r="E1113" s="28"/>
      <c r="F1113" s="25" t="s">
        <v>423</v>
      </c>
      <c r="G1113" s="10">
        <f t="shared" si="961"/>
        <v>9833.9</v>
      </c>
      <c r="H1113" s="10">
        <f t="shared" si="962"/>
        <v>9833.9</v>
      </c>
      <c r="I1113" s="10">
        <f t="shared" si="963"/>
        <v>9833.9</v>
      </c>
      <c r="J1113" s="10">
        <f t="shared" si="964"/>
        <v>14750.9</v>
      </c>
      <c r="K1113" s="10">
        <f t="shared" si="965"/>
        <v>14750.9</v>
      </c>
      <c r="L1113" s="10">
        <f t="shared" si="966"/>
        <v>14750.9</v>
      </c>
      <c r="M1113" s="10">
        <f t="shared" si="917"/>
        <v>24584.799999999999</v>
      </c>
      <c r="N1113" s="10">
        <f t="shared" si="918"/>
        <v>24584.799999999999</v>
      </c>
      <c r="O1113" s="10">
        <f t="shared" si="919"/>
        <v>24584.799999999999</v>
      </c>
      <c r="P1113" s="10">
        <f t="shared" si="967"/>
        <v>0</v>
      </c>
      <c r="Q1113" s="26"/>
      <c r="R1113" s="27"/>
    </row>
    <row r="1114" spans="1:19" ht="31.2" x14ac:dyDescent="0.3">
      <c r="A1114" s="24" t="s">
        <v>462</v>
      </c>
      <c r="B1114" s="24" t="s">
        <v>131</v>
      </c>
      <c r="C1114" s="24" t="s">
        <v>125</v>
      </c>
      <c r="D1114" s="24" t="s">
        <v>432</v>
      </c>
      <c r="E1114" s="28"/>
      <c r="F1114" s="25" t="s">
        <v>433</v>
      </c>
      <c r="G1114" s="10">
        <f t="shared" si="961"/>
        <v>9833.9</v>
      </c>
      <c r="H1114" s="10">
        <f t="shared" si="962"/>
        <v>9833.9</v>
      </c>
      <c r="I1114" s="10">
        <f t="shared" si="963"/>
        <v>9833.9</v>
      </c>
      <c r="J1114" s="10">
        <f t="shared" si="964"/>
        <v>14750.9</v>
      </c>
      <c r="K1114" s="10">
        <f t="shared" si="965"/>
        <v>14750.9</v>
      </c>
      <c r="L1114" s="10">
        <f t="shared" si="966"/>
        <v>14750.9</v>
      </c>
      <c r="M1114" s="10">
        <f t="shared" si="917"/>
        <v>24584.799999999999</v>
      </c>
      <c r="N1114" s="10">
        <f t="shared" si="918"/>
        <v>24584.799999999999</v>
      </c>
      <c r="O1114" s="10">
        <f t="shared" si="919"/>
        <v>24584.799999999999</v>
      </c>
      <c r="P1114" s="10">
        <f t="shared" si="967"/>
        <v>0</v>
      </c>
      <c r="Q1114" s="26"/>
      <c r="R1114" s="27"/>
    </row>
    <row r="1115" spans="1:19" x14ac:dyDescent="0.3">
      <c r="A1115" s="24" t="s">
        <v>462</v>
      </c>
      <c r="B1115" s="24" t="s">
        <v>131</v>
      </c>
      <c r="C1115" s="24" t="s">
        <v>125</v>
      </c>
      <c r="D1115" s="24" t="s">
        <v>432</v>
      </c>
      <c r="E1115" s="24" t="s">
        <v>34</v>
      </c>
      <c r="F1115" s="25" t="s">
        <v>35</v>
      </c>
      <c r="G1115" s="10">
        <v>9833.9</v>
      </c>
      <c r="H1115" s="10">
        <v>9833.9</v>
      </c>
      <c r="I1115" s="10">
        <v>9833.9</v>
      </c>
      <c r="J1115" s="10">
        <v>14750.9</v>
      </c>
      <c r="K1115" s="10">
        <v>14750.9</v>
      </c>
      <c r="L1115" s="10">
        <v>14750.9</v>
      </c>
      <c r="M1115" s="10">
        <f t="shared" si="917"/>
        <v>24584.799999999999</v>
      </c>
      <c r="N1115" s="10">
        <f t="shared" si="918"/>
        <v>24584.799999999999</v>
      </c>
      <c r="O1115" s="10">
        <f t="shared" si="919"/>
        <v>24584.799999999999</v>
      </c>
      <c r="P1115" s="10"/>
      <c r="Q1115" s="26"/>
      <c r="R1115" s="27">
        <v>52</v>
      </c>
    </row>
    <row r="1116" spans="1:19" hidden="1" x14ac:dyDescent="0.3">
      <c r="A1116" s="24" t="s">
        <v>462</v>
      </c>
      <c r="B1116" s="24" t="s">
        <v>131</v>
      </c>
      <c r="C1116" s="24" t="s">
        <v>125</v>
      </c>
      <c r="D1116" s="24" t="s">
        <v>434</v>
      </c>
      <c r="E1116" s="28"/>
      <c r="F1116" s="25" t="s">
        <v>27</v>
      </c>
      <c r="G1116" s="10">
        <f t="shared" si="961"/>
        <v>15191.9</v>
      </c>
      <c r="H1116" s="10">
        <f t="shared" si="962"/>
        <v>9911.2999999999993</v>
      </c>
      <c r="I1116" s="10">
        <f t="shared" si="963"/>
        <v>5746.3</v>
      </c>
      <c r="J1116" s="10">
        <f t="shared" si="964"/>
        <v>0</v>
      </c>
      <c r="K1116" s="10">
        <f t="shared" si="965"/>
        <v>0</v>
      </c>
      <c r="L1116" s="10">
        <f t="shared" si="966"/>
        <v>0</v>
      </c>
      <c r="M1116" s="10">
        <f t="shared" si="917"/>
        <v>15191.9</v>
      </c>
      <c r="N1116" s="10">
        <f t="shared" si="918"/>
        <v>9911.2999999999993</v>
      </c>
      <c r="O1116" s="10">
        <f t="shared" si="919"/>
        <v>5746.3</v>
      </c>
      <c r="P1116" s="10">
        <f t="shared" si="967"/>
        <v>0</v>
      </c>
      <c r="Q1116" s="26">
        <v>0</v>
      </c>
      <c r="R1116" s="27"/>
      <c r="S1116" s="1" t="s">
        <v>386</v>
      </c>
    </row>
    <row r="1117" spans="1:19" ht="46.8" x14ac:dyDescent="0.3">
      <c r="A1117" s="24" t="s">
        <v>462</v>
      </c>
      <c r="B1117" s="24" t="s">
        <v>131</v>
      </c>
      <c r="C1117" s="24" t="s">
        <v>125</v>
      </c>
      <c r="D1117" s="24" t="s">
        <v>435</v>
      </c>
      <c r="E1117" s="28"/>
      <c r="F1117" s="25" t="s">
        <v>436</v>
      </c>
      <c r="G1117" s="10">
        <f t="shared" ref="G1117:L1117" si="968">G1118+G1120</f>
        <v>15191.9</v>
      </c>
      <c r="H1117" s="10">
        <f t="shared" si="968"/>
        <v>9911.2999999999993</v>
      </c>
      <c r="I1117" s="10">
        <f t="shared" si="968"/>
        <v>5746.3</v>
      </c>
      <c r="J1117" s="10">
        <f t="shared" si="968"/>
        <v>0</v>
      </c>
      <c r="K1117" s="10">
        <f t="shared" si="968"/>
        <v>0</v>
      </c>
      <c r="L1117" s="10">
        <f t="shared" si="968"/>
        <v>0</v>
      </c>
      <c r="M1117" s="10">
        <f t="shared" si="917"/>
        <v>15191.9</v>
      </c>
      <c r="N1117" s="10">
        <f t="shared" si="918"/>
        <v>9911.2999999999993</v>
      </c>
      <c r="O1117" s="10">
        <f t="shared" si="919"/>
        <v>5746.3</v>
      </c>
      <c r="P1117" s="10">
        <f>P1118+P1120</f>
        <v>0</v>
      </c>
      <c r="Q1117" s="26"/>
      <c r="R1117" s="27"/>
    </row>
    <row r="1118" spans="1:19" ht="31.2" x14ac:dyDescent="0.3">
      <c r="A1118" s="24" t="s">
        <v>462</v>
      </c>
      <c r="B1118" s="24" t="s">
        <v>131</v>
      </c>
      <c r="C1118" s="24" t="s">
        <v>125</v>
      </c>
      <c r="D1118" s="24" t="s">
        <v>437</v>
      </c>
      <c r="E1118" s="28"/>
      <c r="F1118" s="25" t="s">
        <v>438</v>
      </c>
      <c r="G1118" s="10">
        <f t="shared" ref="G1118:L1118" si="969">G1119</f>
        <v>10941.9</v>
      </c>
      <c r="H1118" s="10">
        <f t="shared" si="969"/>
        <v>5746.3</v>
      </c>
      <c r="I1118" s="10">
        <f t="shared" si="969"/>
        <v>5746.3</v>
      </c>
      <c r="J1118" s="10">
        <f t="shared" si="969"/>
        <v>0</v>
      </c>
      <c r="K1118" s="10">
        <f t="shared" si="969"/>
        <v>0</v>
      </c>
      <c r="L1118" s="10">
        <f t="shared" si="969"/>
        <v>0</v>
      </c>
      <c r="M1118" s="10">
        <f t="shared" si="917"/>
        <v>10941.9</v>
      </c>
      <c r="N1118" s="10">
        <f t="shared" si="918"/>
        <v>5746.3</v>
      </c>
      <c r="O1118" s="10">
        <f t="shared" si="919"/>
        <v>5746.3</v>
      </c>
      <c r="P1118" s="10">
        <f>P1119</f>
        <v>0</v>
      </c>
      <c r="Q1118" s="26"/>
      <c r="R1118" s="27"/>
    </row>
    <row r="1119" spans="1:19" ht="31.2" x14ac:dyDescent="0.3">
      <c r="A1119" s="24" t="s">
        <v>462</v>
      </c>
      <c r="B1119" s="24" t="s">
        <v>131</v>
      </c>
      <c r="C1119" s="24" t="s">
        <v>125</v>
      </c>
      <c r="D1119" s="24" t="s">
        <v>437</v>
      </c>
      <c r="E1119" s="24" t="s">
        <v>32</v>
      </c>
      <c r="F1119" s="25" t="s">
        <v>33</v>
      </c>
      <c r="G1119" s="10">
        <v>10941.9</v>
      </c>
      <c r="H1119" s="10">
        <v>5746.3</v>
      </c>
      <c r="I1119" s="10">
        <v>5746.3</v>
      </c>
      <c r="J1119" s="10"/>
      <c r="K1119" s="10"/>
      <c r="L1119" s="10"/>
      <c r="M1119" s="10">
        <f t="shared" si="917"/>
        <v>10941.9</v>
      </c>
      <c r="N1119" s="10">
        <f t="shared" si="918"/>
        <v>5746.3</v>
      </c>
      <c r="O1119" s="10">
        <f t="shared" si="919"/>
        <v>5746.3</v>
      </c>
      <c r="P1119" s="10"/>
      <c r="Q1119" s="26"/>
      <c r="R1119" s="27"/>
    </row>
    <row r="1120" spans="1:19" ht="31.2" x14ac:dyDescent="0.3">
      <c r="A1120" s="24" t="s">
        <v>462</v>
      </c>
      <c r="B1120" s="24" t="s">
        <v>131</v>
      </c>
      <c r="C1120" s="24" t="s">
        <v>125</v>
      </c>
      <c r="D1120" s="24" t="s">
        <v>439</v>
      </c>
      <c r="E1120" s="28"/>
      <c r="F1120" s="25" t="s">
        <v>440</v>
      </c>
      <c r="G1120" s="10">
        <f t="shared" ref="G1120:L1120" si="970">G1121</f>
        <v>4250</v>
      </c>
      <c r="H1120" s="10">
        <f t="shared" si="970"/>
        <v>4165</v>
      </c>
      <c r="I1120" s="10">
        <f t="shared" si="970"/>
        <v>0</v>
      </c>
      <c r="J1120" s="10">
        <f t="shared" si="970"/>
        <v>0</v>
      </c>
      <c r="K1120" s="10">
        <f t="shared" si="970"/>
        <v>0</v>
      </c>
      <c r="L1120" s="10">
        <f t="shared" si="970"/>
        <v>0</v>
      </c>
      <c r="M1120" s="10">
        <f t="shared" si="917"/>
        <v>4250</v>
      </c>
      <c r="N1120" s="10">
        <f t="shared" si="918"/>
        <v>4165</v>
      </c>
      <c r="O1120" s="10">
        <f t="shared" si="919"/>
        <v>0</v>
      </c>
      <c r="P1120" s="10">
        <f>P1121</f>
        <v>0</v>
      </c>
      <c r="Q1120" s="26"/>
      <c r="R1120" s="27"/>
    </row>
    <row r="1121" spans="1:19" x14ac:dyDescent="0.3">
      <c r="A1121" s="24" t="s">
        <v>462</v>
      </c>
      <c r="B1121" s="24" t="s">
        <v>131</v>
      </c>
      <c r="C1121" s="24" t="s">
        <v>125</v>
      </c>
      <c r="D1121" s="24" t="s">
        <v>439</v>
      </c>
      <c r="E1121" s="24" t="s">
        <v>34</v>
      </c>
      <c r="F1121" s="25" t="s">
        <v>35</v>
      </c>
      <c r="G1121" s="10">
        <v>4250</v>
      </c>
      <c r="H1121" s="10">
        <v>4165</v>
      </c>
      <c r="I1121" s="10">
        <v>0</v>
      </c>
      <c r="J1121" s="10"/>
      <c r="K1121" s="10"/>
      <c r="L1121" s="10"/>
      <c r="M1121" s="10">
        <f t="shared" si="917"/>
        <v>4250</v>
      </c>
      <c r="N1121" s="10">
        <f t="shared" si="918"/>
        <v>4165</v>
      </c>
      <c r="O1121" s="10">
        <f t="shared" si="919"/>
        <v>0</v>
      </c>
      <c r="P1121" s="10"/>
      <c r="Q1121" s="26"/>
      <c r="R1121" s="27"/>
    </row>
    <row r="1122" spans="1:19" ht="31.2" x14ac:dyDescent="0.3">
      <c r="A1122" s="24" t="s">
        <v>462</v>
      </c>
      <c r="B1122" s="24" t="s">
        <v>131</v>
      </c>
      <c r="C1122" s="24" t="s">
        <v>125</v>
      </c>
      <c r="D1122" s="24" t="s">
        <v>133</v>
      </c>
      <c r="E1122" s="28"/>
      <c r="F1122" s="25" t="s">
        <v>134</v>
      </c>
      <c r="G1122" s="10">
        <f t="shared" ref="G1122:G1134" si="971">G1123</f>
        <v>726.8</v>
      </c>
      <c r="H1122" s="10">
        <f t="shared" ref="H1122:H1132" si="972">H1123</f>
        <v>726.8</v>
      </c>
      <c r="I1122" s="10">
        <f t="shared" ref="I1122:I1134" si="973">I1123</f>
        <v>726.8</v>
      </c>
      <c r="J1122" s="10">
        <f t="shared" ref="J1122:J1134" si="974">J1123</f>
        <v>0</v>
      </c>
      <c r="K1122" s="10">
        <f t="shared" ref="K1122:K1134" si="975">K1123</f>
        <v>0</v>
      </c>
      <c r="L1122" s="10">
        <f t="shared" ref="L1122:L1134" si="976">L1123</f>
        <v>0</v>
      </c>
      <c r="M1122" s="10">
        <f t="shared" si="917"/>
        <v>726.8</v>
      </c>
      <c r="N1122" s="10">
        <f t="shared" si="918"/>
        <v>726.8</v>
      </c>
      <c r="O1122" s="10">
        <f t="shared" si="919"/>
        <v>726.8</v>
      </c>
      <c r="P1122" s="10">
        <f t="shared" ref="P1122:P1134" si="977">P1123</f>
        <v>0</v>
      </c>
      <c r="Q1122" s="26"/>
      <c r="R1122" s="27"/>
    </row>
    <row r="1123" spans="1:19" hidden="1" x14ac:dyDescent="0.3">
      <c r="A1123" s="24" t="s">
        <v>462</v>
      </c>
      <c r="B1123" s="24" t="s">
        <v>131</v>
      </c>
      <c r="C1123" s="24" t="s">
        <v>125</v>
      </c>
      <c r="D1123" s="24" t="s">
        <v>135</v>
      </c>
      <c r="E1123" s="28"/>
      <c r="F1123" s="25" t="s">
        <v>27</v>
      </c>
      <c r="G1123" s="10">
        <f t="shared" si="971"/>
        <v>726.8</v>
      </c>
      <c r="H1123" s="10">
        <f t="shared" si="972"/>
        <v>726.8</v>
      </c>
      <c r="I1123" s="10">
        <f t="shared" si="973"/>
        <v>726.8</v>
      </c>
      <c r="J1123" s="10">
        <f t="shared" si="974"/>
        <v>0</v>
      </c>
      <c r="K1123" s="10">
        <f t="shared" si="975"/>
        <v>0</v>
      </c>
      <c r="L1123" s="10">
        <f t="shared" si="976"/>
        <v>0</v>
      </c>
      <c r="M1123" s="10">
        <f t="shared" si="917"/>
        <v>726.8</v>
      </c>
      <c r="N1123" s="10">
        <f t="shared" si="918"/>
        <v>726.8</v>
      </c>
      <c r="O1123" s="10">
        <f t="shared" si="919"/>
        <v>726.8</v>
      </c>
      <c r="P1123" s="10">
        <f t="shared" si="977"/>
        <v>0</v>
      </c>
      <c r="Q1123" s="26">
        <v>0</v>
      </c>
      <c r="R1123" s="27"/>
      <c r="S1123" s="1" t="s">
        <v>386</v>
      </c>
    </row>
    <row r="1124" spans="1:19" ht="31.2" x14ac:dyDescent="0.3">
      <c r="A1124" s="24" t="s">
        <v>462</v>
      </c>
      <c r="B1124" s="24" t="s">
        <v>131</v>
      </c>
      <c r="C1124" s="24" t="s">
        <v>125</v>
      </c>
      <c r="D1124" s="24" t="s">
        <v>136</v>
      </c>
      <c r="E1124" s="28"/>
      <c r="F1124" s="25" t="s">
        <v>137</v>
      </c>
      <c r="G1124" s="10">
        <f t="shared" si="971"/>
        <v>726.8</v>
      </c>
      <c r="H1124" s="10">
        <f t="shared" si="972"/>
        <v>726.8</v>
      </c>
      <c r="I1124" s="10">
        <f t="shared" si="973"/>
        <v>726.8</v>
      </c>
      <c r="J1124" s="10">
        <f t="shared" si="974"/>
        <v>0</v>
      </c>
      <c r="K1124" s="10">
        <f t="shared" si="975"/>
        <v>0</v>
      </c>
      <c r="L1124" s="10">
        <f t="shared" si="976"/>
        <v>0</v>
      </c>
      <c r="M1124" s="10">
        <f t="shared" si="917"/>
        <v>726.8</v>
      </c>
      <c r="N1124" s="10">
        <f t="shared" si="918"/>
        <v>726.8</v>
      </c>
      <c r="O1124" s="10">
        <f t="shared" si="919"/>
        <v>726.8</v>
      </c>
      <c r="P1124" s="10">
        <f t="shared" si="977"/>
        <v>0</v>
      </c>
      <c r="Q1124" s="26"/>
      <c r="R1124" s="27"/>
    </row>
    <row r="1125" spans="1:19" ht="31.2" x14ac:dyDescent="0.3">
      <c r="A1125" s="24" t="s">
        <v>462</v>
      </c>
      <c r="B1125" s="24" t="s">
        <v>131</v>
      </c>
      <c r="C1125" s="24" t="s">
        <v>125</v>
      </c>
      <c r="D1125" s="24" t="s">
        <v>168</v>
      </c>
      <c r="E1125" s="28"/>
      <c r="F1125" s="25" t="s">
        <v>169</v>
      </c>
      <c r="G1125" s="10">
        <f t="shared" si="971"/>
        <v>726.8</v>
      </c>
      <c r="H1125" s="10">
        <f t="shared" si="972"/>
        <v>726.8</v>
      </c>
      <c r="I1125" s="10">
        <f t="shared" si="973"/>
        <v>726.8</v>
      </c>
      <c r="J1125" s="10">
        <f t="shared" si="974"/>
        <v>0</v>
      </c>
      <c r="K1125" s="10">
        <f t="shared" si="975"/>
        <v>0</v>
      </c>
      <c r="L1125" s="10">
        <f t="shared" si="976"/>
        <v>0</v>
      </c>
      <c r="M1125" s="10">
        <f t="shared" si="917"/>
        <v>726.8</v>
      </c>
      <c r="N1125" s="10">
        <f t="shared" si="918"/>
        <v>726.8</v>
      </c>
      <c r="O1125" s="10">
        <f t="shared" si="919"/>
        <v>726.8</v>
      </c>
      <c r="P1125" s="10">
        <f t="shared" si="977"/>
        <v>0</v>
      </c>
      <c r="Q1125" s="26"/>
      <c r="R1125" s="27"/>
    </row>
    <row r="1126" spans="1:19" ht="31.2" x14ac:dyDescent="0.3">
      <c r="A1126" s="24" t="s">
        <v>462</v>
      </c>
      <c r="B1126" s="24" t="s">
        <v>131</v>
      </c>
      <c r="C1126" s="24" t="s">
        <v>125</v>
      </c>
      <c r="D1126" s="24" t="s">
        <v>168</v>
      </c>
      <c r="E1126" s="24" t="s">
        <v>32</v>
      </c>
      <c r="F1126" s="25" t="s">
        <v>33</v>
      </c>
      <c r="G1126" s="10">
        <v>726.8</v>
      </c>
      <c r="H1126" s="10">
        <v>726.8</v>
      </c>
      <c r="I1126" s="10">
        <v>726.8</v>
      </c>
      <c r="J1126" s="10"/>
      <c r="K1126" s="10"/>
      <c r="L1126" s="10"/>
      <c r="M1126" s="10">
        <f t="shared" si="917"/>
        <v>726.8</v>
      </c>
      <c r="N1126" s="10">
        <f t="shared" si="918"/>
        <v>726.8</v>
      </c>
      <c r="O1126" s="10">
        <f t="shared" si="919"/>
        <v>726.8</v>
      </c>
      <c r="P1126" s="10"/>
      <c r="Q1126" s="26"/>
      <c r="R1126" s="27"/>
    </row>
    <row r="1127" spans="1:19" s="12" customFormat="1" x14ac:dyDescent="0.3">
      <c r="A1127" s="13" t="s">
        <v>462</v>
      </c>
      <c r="B1127" s="13" t="s">
        <v>69</v>
      </c>
      <c r="C1127" s="13"/>
      <c r="D1127" s="13"/>
      <c r="E1127" s="29"/>
      <c r="F1127" s="14" t="s">
        <v>172</v>
      </c>
      <c r="G1127" s="15">
        <f t="shared" si="971"/>
        <v>90.8</v>
      </c>
      <c r="H1127" s="15">
        <f t="shared" si="972"/>
        <v>90.8</v>
      </c>
      <c r="I1127" s="15">
        <f t="shared" si="973"/>
        <v>90.8</v>
      </c>
      <c r="J1127" s="15">
        <f t="shared" si="974"/>
        <v>0</v>
      </c>
      <c r="K1127" s="15">
        <f t="shared" si="975"/>
        <v>0</v>
      </c>
      <c r="L1127" s="15">
        <f t="shared" si="976"/>
        <v>0</v>
      </c>
      <c r="M1127" s="15">
        <f t="shared" si="917"/>
        <v>90.8</v>
      </c>
      <c r="N1127" s="15">
        <f t="shared" si="918"/>
        <v>90.8</v>
      </c>
      <c r="O1127" s="15">
        <f t="shared" si="919"/>
        <v>90.8</v>
      </c>
      <c r="P1127" s="15">
        <f t="shared" si="977"/>
        <v>0</v>
      </c>
      <c r="Q1127" s="16"/>
      <c r="R1127" s="17"/>
    </row>
    <row r="1128" spans="1:19" s="18" customFormat="1" ht="31.2" x14ac:dyDescent="0.3">
      <c r="A1128" s="19" t="s">
        <v>462</v>
      </c>
      <c r="B1128" s="19" t="s">
        <v>69</v>
      </c>
      <c r="C1128" s="19" t="s">
        <v>125</v>
      </c>
      <c r="D1128" s="19"/>
      <c r="E1128" s="30"/>
      <c r="F1128" s="20" t="s">
        <v>173</v>
      </c>
      <c r="G1128" s="21">
        <f t="shared" si="971"/>
        <v>90.8</v>
      </c>
      <c r="H1128" s="21">
        <f t="shared" si="972"/>
        <v>90.8</v>
      </c>
      <c r="I1128" s="21">
        <f t="shared" si="973"/>
        <v>90.8</v>
      </c>
      <c r="J1128" s="21">
        <f t="shared" si="974"/>
        <v>0</v>
      </c>
      <c r="K1128" s="21">
        <f t="shared" si="975"/>
        <v>0</v>
      </c>
      <c r="L1128" s="21">
        <f t="shared" si="976"/>
        <v>0</v>
      </c>
      <c r="M1128" s="21">
        <f t="shared" ref="M1128:M1191" si="978">G1128+J1128</f>
        <v>90.8</v>
      </c>
      <c r="N1128" s="21">
        <f t="shared" ref="N1128:N1191" si="979">H1128+K1128</f>
        <v>90.8</v>
      </c>
      <c r="O1128" s="21">
        <f t="shared" ref="O1128:O1191" si="980">I1128+L1128</f>
        <v>90.8</v>
      </c>
      <c r="P1128" s="21">
        <f t="shared" si="977"/>
        <v>0</v>
      </c>
      <c r="Q1128" s="22"/>
      <c r="R1128" s="23"/>
    </row>
    <row r="1129" spans="1:19" ht="31.2" x14ac:dyDescent="0.3">
      <c r="A1129" s="24" t="s">
        <v>462</v>
      </c>
      <c r="B1129" s="24" t="s">
        <v>69</v>
      </c>
      <c r="C1129" s="24" t="s">
        <v>125</v>
      </c>
      <c r="D1129" s="24" t="s">
        <v>133</v>
      </c>
      <c r="E1129" s="28"/>
      <c r="F1129" s="25" t="s">
        <v>134</v>
      </c>
      <c r="G1129" s="10">
        <f t="shared" si="971"/>
        <v>90.8</v>
      </c>
      <c r="H1129" s="10">
        <f t="shared" si="972"/>
        <v>90.8</v>
      </c>
      <c r="I1129" s="10">
        <f t="shared" si="973"/>
        <v>90.8</v>
      </c>
      <c r="J1129" s="10">
        <f t="shared" si="974"/>
        <v>0</v>
      </c>
      <c r="K1129" s="10">
        <f t="shared" si="975"/>
        <v>0</v>
      </c>
      <c r="L1129" s="10">
        <f t="shared" si="976"/>
        <v>0</v>
      </c>
      <c r="M1129" s="10">
        <f t="shared" si="978"/>
        <v>90.8</v>
      </c>
      <c r="N1129" s="10">
        <f t="shared" si="979"/>
        <v>90.8</v>
      </c>
      <c r="O1129" s="10">
        <f t="shared" si="980"/>
        <v>90.8</v>
      </c>
      <c r="P1129" s="10">
        <f t="shared" si="977"/>
        <v>0</v>
      </c>
      <c r="Q1129" s="26"/>
      <c r="R1129" s="27"/>
    </row>
    <row r="1130" spans="1:19" hidden="1" x14ac:dyDescent="0.3">
      <c r="A1130" s="24" t="s">
        <v>462</v>
      </c>
      <c r="B1130" s="24" t="s">
        <v>69</v>
      </c>
      <c r="C1130" s="24" t="s">
        <v>125</v>
      </c>
      <c r="D1130" s="24" t="s">
        <v>135</v>
      </c>
      <c r="E1130" s="28"/>
      <c r="F1130" s="25" t="s">
        <v>27</v>
      </c>
      <c r="G1130" s="10">
        <f t="shared" si="971"/>
        <v>90.8</v>
      </c>
      <c r="H1130" s="10">
        <f t="shared" si="972"/>
        <v>90.8</v>
      </c>
      <c r="I1130" s="10">
        <f t="shared" si="973"/>
        <v>90.8</v>
      </c>
      <c r="J1130" s="10">
        <f t="shared" si="974"/>
        <v>0</v>
      </c>
      <c r="K1130" s="10">
        <f t="shared" si="975"/>
        <v>0</v>
      </c>
      <c r="L1130" s="10">
        <f t="shared" si="976"/>
        <v>0</v>
      </c>
      <c r="M1130" s="10">
        <f t="shared" si="978"/>
        <v>90.8</v>
      </c>
      <c r="N1130" s="10">
        <f t="shared" si="979"/>
        <v>90.8</v>
      </c>
      <c r="O1130" s="10">
        <f t="shared" si="980"/>
        <v>90.8</v>
      </c>
      <c r="P1130" s="10">
        <f t="shared" si="977"/>
        <v>0</v>
      </c>
      <c r="Q1130" s="26">
        <v>0</v>
      </c>
      <c r="R1130" s="27"/>
      <c r="S1130" s="1" t="s">
        <v>386</v>
      </c>
    </row>
    <row r="1131" spans="1:19" ht="46.8" x14ac:dyDescent="0.3">
      <c r="A1131" s="24" t="s">
        <v>462</v>
      </c>
      <c r="B1131" s="24" t="s">
        <v>69</v>
      </c>
      <c r="C1131" s="24" t="s">
        <v>125</v>
      </c>
      <c r="D1131" s="24" t="s">
        <v>158</v>
      </c>
      <c r="E1131" s="28"/>
      <c r="F1131" s="25" t="s">
        <v>159</v>
      </c>
      <c r="G1131" s="10">
        <f t="shared" si="971"/>
        <v>90.8</v>
      </c>
      <c r="H1131" s="10">
        <f t="shared" si="972"/>
        <v>90.8</v>
      </c>
      <c r="I1131" s="10">
        <f t="shared" si="973"/>
        <v>90.8</v>
      </c>
      <c r="J1131" s="10">
        <f t="shared" si="974"/>
        <v>0</v>
      </c>
      <c r="K1131" s="10">
        <f t="shared" si="975"/>
        <v>0</v>
      </c>
      <c r="L1131" s="10">
        <f t="shared" si="976"/>
        <v>0</v>
      </c>
      <c r="M1131" s="10">
        <f t="shared" si="978"/>
        <v>90.8</v>
      </c>
      <c r="N1131" s="10">
        <f t="shared" si="979"/>
        <v>90.8</v>
      </c>
      <c r="O1131" s="10">
        <f t="shared" si="980"/>
        <v>90.8</v>
      </c>
      <c r="P1131" s="10">
        <f t="shared" si="977"/>
        <v>0</v>
      </c>
      <c r="Q1131" s="26"/>
      <c r="R1131" s="27"/>
    </row>
    <row r="1132" spans="1:19" x14ac:dyDescent="0.3">
      <c r="A1132" s="24" t="s">
        <v>462</v>
      </c>
      <c r="B1132" s="24" t="s">
        <v>69</v>
      </c>
      <c r="C1132" s="24" t="s">
        <v>125</v>
      </c>
      <c r="D1132" s="24" t="s">
        <v>174</v>
      </c>
      <c r="E1132" s="28"/>
      <c r="F1132" s="25" t="s">
        <v>175</v>
      </c>
      <c r="G1132" s="10">
        <f t="shared" si="971"/>
        <v>90.8</v>
      </c>
      <c r="H1132" s="10">
        <f t="shared" si="972"/>
        <v>90.8</v>
      </c>
      <c r="I1132" s="10">
        <f t="shared" si="973"/>
        <v>90.8</v>
      </c>
      <c r="J1132" s="10">
        <f t="shared" si="974"/>
        <v>0</v>
      </c>
      <c r="K1132" s="10">
        <f t="shared" si="975"/>
        <v>0</v>
      </c>
      <c r="L1132" s="10">
        <f t="shared" si="976"/>
        <v>0</v>
      </c>
      <c r="M1132" s="10">
        <f t="shared" si="978"/>
        <v>90.8</v>
      </c>
      <c r="N1132" s="10">
        <f t="shared" si="979"/>
        <v>90.8</v>
      </c>
      <c r="O1132" s="10">
        <f t="shared" si="980"/>
        <v>90.8</v>
      </c>
      <c r="P1132" s="10">
        <f t="shared" si="977"/>
        <v>0</v>
      </c>
      <c r="Q1132" s="26"/>
      <c r="R1132" s="27"/>
    </row>
    <row r="1133" spans="1:19" ht="31.2" x14ac:dyDescent="0.3">
      <c r="A1133" s="24" t="s">
        <v>462</v>
      </c>
      <c r="B1133" s="24" t="s">
        <v>69</v>
      </c>
      <c r="C1133" s="24" t="s">
        <v>125</v>
      </c>
      <c r="D1133" s="24" t="s">
        <v>174</v>
      </c>
      <c r="E1133" s="24" t="s">
        <v>32</v>
      </c>
      <c r="F1133" s="25" t="s">
        <v>33</v>
      </c>
      <c r="G1133" s="10">
        <v>90.8</v>
      </c>
      <c r="H1133" s="10">
        <v>90.8</v>
      </c>
      <c r="I1133" s="10">
        <v>90.8</v>
      </c>
      <c r="J1133" s="10"/>
      <c r="K1133" s="10"/>
      <c r="L1133" s="10"/>
      <c r="M1133" s="10">
        <f t="shared" si="978"/>
        <v>90.8</v>
      </c>
      <c r="N1133" s="10">
        <f t="shared" si="979"/>
        <v>90.8</v>
      </c>
      <c r="O1133" s="10">
        <f t="shared" si="980"/>
        <v>90.8</v>
      </c>
      <c r="P1133" s="10"/>
      <c r="Q1133" s="26"/>
      <c r="R1133" s="27"/>
    </row>
    <row r="1134" spans="1:19" s="12" customFormat="1" x14ac:dyDescent="0.3">
      <c r="A1134" s="13" t="s">
        <v>462</v>
      </c>
      <c r="B1134" s="13" t="s">
        <v>143</v>
      </c>
      <c r="C1134" s="13"/>
      <c r="D1134" s="13"/>
      <c r="E1134" s="13"/>
      <c r="F1134" s="14" t="s">
        <v>184</v>
      </c>
      <c r="G1134" s="15">
        <f t="shared" si="971"/>
        <v>5401.1</v>
      </c>
      <c r="H1134" s="15">
        <f t="shared" si="952"/>
        <v>5401.1</v>
      </c>
      <c r="I1134" s="15">
        <f t="shared" si="973"/>
        <v>5401.1</v>
      </c>
      <c r="J1134" s="15">
        <f t="shared" si="974"/>
        <v>0</v>
      </c>
      <c r="K1134" s="15">
        <f t="shared" si="975"/>
        <v>0</v>
      </c>
      <c r="L1134" s="15">
        <f t="shared" si="976"/>
        <v>0</v>
      </c>
      <c r="M1134" s="15">
        <f t="shared" si="978"/>
        <v>5401.1</v>
      </c>
      <c r="N1134" s="15">
        <f t="shared" si="979"/>
        <v>5401.1</v>
      </c>
      <c r="O1134" s="15">
        <f t="shared" si="980"/>
        <v>5401.1</v>
      </c>
      <c r="P1134" s="15">
        <f t="shared" si="977"/>
        <v>0</v>
      </c>
      <c r="Q1134" s="16"/>
      <c r="R1134" s="17"/>
    </row>
    <row r="1135" spans="1:19" s="18" customFormat="1" x14ac:dyDescent="0.3">
      <c r="A1135" s="19" t="s">
        <v>462</v>
      </c>
      <c r="B1135" s="19" t="s">
        <v>143</v>
      </c>
      <c r="C1135" s="19" t="s">
        <v>143</v>
      </c>
      <c r="D1135" s="19"/>
      <c r="E1135" s="19"/>
      <c r="F1135" s="20" t="s">
        <v>209</v>
      </c>
      <c r="G1135" s="21">
        <f t="shared" ref="G1135:L1135" si="981">G1136+G1141</f>
        <v>5401.1</v>
      </c>
      <c r="H1135" s="21">
        <f t="shared" si="981"/>
        <v>5401.1</v>
      </c>
      <c r="I1135" s="21">
        <f t="shared" si="981"/>
        <v>5401.1</v>
      </c>
      <c r="J1135" s="21">
        <f t="shared" si="981"/>
        <v>0</v>
      </c>
      <c r="K1135" s="21">
        <f t="shared" si="981"/>
        <v>0</v>
      </c>
      <c r="L1135" s="21">
        <f t="shared" si="981"/>
        <v>0</v>
      </c>
      <c r="M1135" s="21">
        <f t="shared" si="978"/>
        <v>5401.1</v>
      </c>
      <c r="N1135" s="21">
        <f t="shared" si="979"/>
        <v>5401.1</v>
      </c>
      <c r="O1135" s="21">
        <f t="shared" si="980"/>
        <v>5401.1</v>
      </c>
      <c r="P1135" s="21">
        <f>P1136+P1141</f>
        <v>0</v>
      </c>
      <c r="Q1135" s="22"/>
      <c r="R1135" s="23"/>
    </row>
    <row r="1136" spans="1:19" ht="31.2" x14ac:dyDescent="0.3">
      <c r="A1136" s="24" t="s">
        <v>462</v>
      </c>
      <c r="B1136" s="24" t="s">
        <v>143</v>
      </c>
      <c r="C1136" s="24" t="s">
        <v>143</v>
      </c>
      <c r="D1136" s="24" t="s">
        <v>57</v>
      </c>
      <c r="E1136" s="28"/>
      <c r="F1136" s="25" t="s">
        <v>58</v>
      </c>
      <c r="G1136" s="10">
        <f t="shared" ref="G1136:G1158" si="982">G1137</f>
        <v>4781.1000000000004</v>
      </c>
      <c r="H1136" s="10">
        <f t="shared" si="952"/>
        <v>4781.1000000000004</v>
      </c>
      <c r="I1136" s="10">
        <f t="shared" ref="I1136:I1158" si="983">I1137</f>
        <v>4781.1000000000004</v>
      </c>
      <c r="J1136" s="10">
        <f t="shared" ref="J1136:J1158" si="984">J1137</f>
        <v>0</v>
      </c>
      <c r="K1136" s="10">
        <f t="shared" ref="K1136:K1158" si="985">K1137</f>
        <v>0</v>
      </c>
      <c r="L1136" s="10">
        <f t="shared" ref="L1136:L1158" si="986">L1137</f>
        <v>0</v>
      </c>
      <c r="M1136" s="10">
        <f t="shared" si="978"/>
        <v>4781.1000000000004</v>
      </c>
      <c r="N1136" s="10">
        <f t="shared" si="979"/>
        <v>4781.1000000000004</v>
      </c>
      <c r="O1136" s="10">
        <f t="shared" si="980"/>
        <v>4781.1000000000004</v>
      </c>
      <c r="P1136" s="10">
        <f t="shared" ref="P1136:P1158" si="987">P1137</f>
        <v>0</v>
      </c>
      <c r="Q1136" s="26"/>
      <c r="R1136" s="27"/>
    </row>
    <row r="1137" spans="1:19" hidden="1" x14ac:dyDescent="0.3">
      <c r="A1137" s="24" t="s">
        <v>462</v>
      </c>
      <c r="B1137" s="24" t="s">
        <v>143</v>
      </c>
      <c r="C1137" s="24" t="s">
        <v>143</v>
      </c>
      <c r="D1137" s="24" t="s">
        <v>186</v>
      </c>
      <c r="E1137" s="28"/>
      <c r="F1137" s="25" t="s">
        <v>27</v>
      </c>
      <c r="G1137" s="10">
        <f t="shared" si="982"/>
        <v>4781.1000000000004</v>
      </c>
      <c r="H1137" s="10">
        <f t="shared" si="952"/>
        <v>4781.1000000000004</v>
      </c>
      <c r="I1137" s="10">
        <f t="shared" si="983"/>
        <v>4781.1000000000004</v>
      </c>
      <c r="J1137" s="10">
        <f t="shared" si="984"/>
        <v>0</v>
      </c>
      <c r="K1137" s="10">
        <f t="shared" si="985"/>
        <v>0</v>
      </c>
      <c r="L1137" s="10">
        <f t="shared" si="986"/>
        <v>0</v>
      </c>
      <c r="M1137" s="10">
        <f t="shared" si="978"/>
        <v>4781.1000000000004</v>
      </c>
      <c r="N1137" s="10">
        <f t="shared" si="979"/>
        <v>4781.1000000000004</v>
      </c>
      <c r="O1137" s="10">
        <f t="shared" si="980"/>
        <v>4781.1000000000004</v>
      </c>
      <c r="P1137" s="10">
        <f t="shared" si="987"/>
        <v>0</v>
      </c>
      <c r="Q1137" s="26">
        <v>0</v>
      </c>
      <c r="R1137" s="27"/>
      <c r="S1137" s="1" t="s">
        <v>386</v>
      </c>
    </row>
    <row r="1138" spans="1:19" ht="46.8" x14ac:dyDescent="0.3">
      <c r="A1138" s="24" t="s">
        <v>462</v>
      </c>
      <c r="B1138" s="24" t="s">
        <v>143</v>
      </c>
      <c r="C1138" s="24" t="s">
        <v>143</v>
      </c>
      <c r="D1138" s="24" t="s">
        <v>226</v>
      </c>
      <c r="E1138" s="28"/>
      <c r="F1138" s="25" t="s">
        <v>227</v>
      </c>
      <c r="G1138" s="10">
        <f t="shared" si="982"/>
        <v>4781.1000000000004</v>
      </c>
      <c r="H1138" s="10">
        <f t="shared" si="952"/>
        <v>4781.1000000000004</v>
      </c>
      <c r="I1138" s="10">
        <f t="shared" si="983"/>
        <v>4781.1000000000004</v>
      </c>
      <c r="J1138" s="10">
        <f t="shared" si="984"/>
        <v>0</v>
      </c>
      <c r="K1138" s="10">
        <f t="shared" si="985"/>
        <v>0</v>
      </c>
      <c r="L1138" s="10">
        <f t="shared" si="986"/>
        <v>0</v>
      </c>
      <c r="M1138" s="10">
        <f t="shared" si="978"/>
        <v>4781.1000000000004</v>
      </c>
      <c r="N1138" s="10">
        <f t="shared" si="979"/>
        <v>4781.1000000000004</v>
      </c>
      <c r="O1138" s="10">
        <f t="shared" si="980"/>
        <v>4781.1000000000004</v>
      </c>
      <c r="P1138" s="10">
        <f t="shared" si="987"/>
        <v>0</v>
      </c>
      <c r="Q1138" s="26"/>
      <c r="R1138" s="27"/>
    </row>
    <row r="1139" spans="1:19" ht="62.4" x14ac:dyDescent="0.3">
      <c r="A1139" s="24" t="s">
        <v>462</v>
      </c>
      <c r="B1139" s="24" t="s">
        <v>143</v>
      </c>
      <c r="C1139" s="24" t="s">
        <v>143</v>
      </c>
      <c r="D1139" s="24" t="s">
        <v>441</v>
      </c>
      <c r="E1139" s="28"/>
      <c r="F1139" s="25" t="s">
        <v>442</v>
      </c>
      <c r="G1139" s="10">
        <f t="shared" si="982"/>
        <v>4781.1000000000004</v>
      </c>
      <c r="H1139" s="10">
        <f t="shared" si="952"/>
        <v>4781.1000000000004</v>
      </c>
      <c r="I1139" s="10">
        <f t="shared" si="983"/>
        <v>4781.1000000000004</v>
      </c>
      <c r="J1139" s="10">
        <f t="shared" si="984"/>
        <v>0</v>
      </c>
      <c r="K1139" s="10">
        <f t="shared" si="985"/>
        <v>0</v>
      </c>
      <c r="L1139" s="10">
        <f t="shared" si="986"/>
        <v>0</v>
      </c>
      <c r="M1139" s="10">
        <f t="shared" si="978"/>
        <v>4781.1000000000004</v>
      </c>
      <c r="N1139" s="10">
        <f t="shared" si="979"/>
        <v>4781.1000000000004</v>
      </c>
      <c r="O1139" s="10">
        <f t="shared" si="980"/>
        <v>4781.1000000000004</v>
      </c>
      <c r="P1139" s="10">
        <f t="shared" si="987"/>
        <v>0</v>
      </c>
      <c r="Q1139" s="26"/>
      <c r="R1139" s="27"/>
    </row>
    <row r="1140" spans="1:19" ht="31.2" x14ac:dyDescent="0.3">
      <c r="A1140" s="24" t="s">
        <v>462</v>
      </c>
      <c r="B1140" s="24" t="s">
        <v>143</v>
      </c>
      <c r="C1140" s="24" t="s">
        <v>143</v>
      </c>
      <c r="D1140" s="24" t="s">
        <v>441</v>
      </c>
      <c r="E1140" s="24" t="s">
        <v>114</v>
      </c>
      <c r="F1140" s="25" t="s">
        <v>115</v>
      </c>
      <c r="G1140" s="10">
        <v>4781.1000000000004</v>
      </c>
      <c r="H1140" s="10">
        <v>4781.1000000000004</v>
      </c>
      <c r="I1140" s="10">
        <v>4781.1000000000004</v>
      </c>
      <c r="J1140" s="10"/>
      <c r="K1140" s="10"/>
      <c r="L1140" s="10"/>
      <c r="M1140" s="10">
        <f t="shared" si="978"/>
        <v>4781.1000000000004</v>
      </c>
      <c r="N1140" s="10">
        <f t="shared" si="979"/>
        <v>4781.1000000000004</v>
      </c>
      <c r="O1140" s="10">
        <f t="shared" si="980"/>
        <v>4781.1000000000004</v>
      </c>
      <c r="P1140" s="10"/>
      <c r="Q1140" s="26"/>
      <c r="R1140" s="27"/>
    </row>
    <row r="1141" spans="1:19" ht="46.8" x14ac:dyDescent="0.3">
      <c r="A1141" s="24" t="s">
        <v>462</v>
      </c>
      <c r="B1141" s="24" t="s">
        <v>143</v>
      </c>
      <c r="C1141" s="24" t="s">
        <v>143</v>
      </c>
      <c r="D1141" s="24" t="s">
        <v>202</v>
      </c>
      <c r="E1141" s="28"/>
      <c r="F1141" s="25" t="s">
        <v>203</v>
      </c>
      <c r="G1141" s="10">
        <f t="shared" si="982"/>
        <v>620</v>
      </c>
      <c r="H1141" s="10">
        <f t="shared" si="952"/>
        <v>620</v>
      </c>
      <c r="I1141" s="10">
        <f t="shared" si="983"/>
        <v>620</v>
      </c>
      <c r="J1141" s="10">
        <f t="shared" si="984"/>
        <v>0</v>
      </c>
      <c r="K1141" s="10">
        <f t="shared" si="985"/>
        <v>0</v>
      </c>
      <c r="L1141" s="10">
        <f t="shared" si="986"/>
        <v>0</v>
      </c>
      <c r="M1141" s="10">
        <f t="shared" si="978"/>
        <v>620</v>
      </c>
      <c r="N1141" s="10">
        <f t="shared" si="979"/>
        <v>620</v>
      </c>
      <c r="O1141" s="10">
        <f t="shared" si="980"/>
        <v>620</v>
      </c>
      <c r="P1141" s="10">
        <f t="shared" si="987"/>
        <v>0</v>
      </c>
      <c r="Q1141" s="26"/>
      <c r="R1141" s="27"/>
    </row>
    <row r="1142" spans="1:19" hidden="1" x14ac:dyDescent="0.3">
      <c r="A1142" s="24" t="s">
        <v>462</v>
      </c>
      <c r="B1142" s="24" t="s">
        <v>143</v>
      </c>
      <c r="C1142" s="24" t="s">
        <v>143</v>
      </c>
      <c r="D1142" s="24" t="s">
        <v>204</v>
      </c>
      <c r="E1142" s="28"/>
      <c r="F1142" s="25" t="s">
        <v>27</v>
      </c>
      <c r="G1142" s="10">
        <f t="shared" si="982"/>
        <v>620</v>
      </c>
      <c r="H1142" s="10">
        <f t="shared" si="952"/>
        <v>620</v>
      </c>
      <c r="I1142" s="10">
        <f t="shared" si="983"/>
        <v>620</v>
      </c>
      <c r="J1142" s="10">
        <f t="shared" si="984"/>
        <v>0</v>
      </c>
      <c r="K1142" s="10">
        <f t="shared" si="985"/>
        <v>0</v>
      </c>
      <c r="L1142" s="10">
        <f t="shared" si="986"/>
        <v>0</v>
      </c>
      <c r="M1142" s="10">
        <f t="shared" si="978"/>
        <v>620</v>
      </c>
      <c r="N1142" s="10">
        <f t="shared" si="979"/>
        <v>620</v>
      </c>
      <c r="O1142" s="10">
        <f t="shared" si="980"/>
        <v>620</v>
      </c>
      <c r="P1142" s="10">
        <f t="shared" si="987"/>
        <v>0</v>
      </c>
      <c r="Q1142" s="26">
        <v>0</v>
      </c>
      <c r="R1142" s="27"/>
      <c r="S1142" s="1" t="s">
        <v>386</v>
      </c>
    </row>
    <row r="1143" spans="1:19" ht="31.2" x14ac:dyDescent="0.3">
      <c r="A1143" s="24" t="s">
        <v>462</v>
      </c>
      <c r="B1143" s="24" t="s">
        <v>143</v>
      </c>
      <c r="C1143" s="24" t="s">
        <v>143</v>
      </c>
      <c r="D1143" s="24" t="s">
        <v>244</v>
      </c>
      <c r="E1143" s="28"/>
      <c r="F1143" s="25" t="s">
        <v>245</v>
      </c>
      <c r="G1143" s="10">
        <f t="shared" si="982"/>
        <v>620</v>
      </c>
      <c r="H1143" s="10">
        <f t="shared" si="952"/>
        <v>620</v>
      </c>
      <c r="I1143" s="10">
        <f t="shared" si="983"/>
        <v>620</v>
      </c>
      <c r="J1143" s="10">
        <f t="shared" si="984"/>
        <v>0</v>
      </c>
      <c r="K1143" s="10">
        <f t="shared" si="985"/>
        <v>0</v>
      </c>
      <c r="L1143" s="10">
        <f t="shared" si="986"/>
        <v>0</v>
      </c>
      <c r="M1143" s="10">
        <f t="shared" si="978"/>
        <v>620</v>
      </c>
      <c r="N1143" s="10">
        <f t="shared" si="979"/>
        <v>620</v>
      </c>
      <c r="O1143" s="10">
        <f t="shared" si="980"/>
        <v>620</v>
      </c>
      <c r="P1143" s="10">
        <f t="shared" si="987"/>
        <v>0</v>
      </c>
      <c r="Q1143" s="26"/>
      <c r="R1143" s="27"/>
    </row>
    <row r="1144" spans="1:19" ht="46.8" x14ac:dyDescent="0.3">
      <c r="A1144" s="24" t="s">
        <v>462</v>
      </c>
      <c r="B1144" s="24" t="s">
        <v>143</v>
      </c>
      <c r="C1144" s="24" t="s">
        <v>143</v>
      </c>
      <c r="D1144" s="24" t="s">
        <v>443</v>
      </c>
      <c r="E1144" s="28"/>
      <c r="F1144" s="25" t="s">
        <v>444</v>
      </c>
      <c r="G1144" s="10">
        <f t="shared" si="982"/>
        <v>620</v>
      </c>
      <c r="H1144" s="10">
        <f t="shared" si="952"/>
        <v>620</v>
      </c>
      <c r="I1144" s="10">
        <f t="shared" si="983"/>
        <v>620</v>
      </c>
      <c r="J1144" s="10">
        <f t="shared" si="984"/>
        <v>0</v>
      </c>
      <c r="K1144" s="10">
        <f t="shared" si="985"/>
        <v>0</v>
      </c>
      <c r="L1144" s="10">
        <f t="shared" si="986"/>
        <v>0</v>
      </c>
      <c r="M1144" s="10">
        <f t="shared" si="978"/>
        <v>620</v>
      </c>
      <c r="N1144" s="10">
        <f t="shared" si="979"/>
        <v>620</v>
      </c>
      <c r="O1144" s="10">
        <f t="shared" si="980"/>
        <v>620</v>
      </c>
      <c r="P1144" s="10">
        <f t="shared" si="987"/>
        <v>0</v>
      </c>
      <c r="Q1144" s="26"/>
      <c r="R1144" s="27"/>
    </row>
    <row r="1145" spans="1:19" ht="31.2" x14ac:dyDescent="0.3">
      <c r="A1145" s="24" t="s">
        <v>462</v>
      </c>
      <c r="B1145" s="24" t="s">
        <v>143</v>
      </c>
      <c r="C1145" s="24" t="s">
        <v>143</v>
      </c>
      <c r="D1145" s="24" t="s">
        <v>443</v>
      </c>
      <c r="E1145" s="24" t="s">
        <v>32</v>
      </c>
      <c r="F1145" s="25" t="s">
        <v>33</v>
      </c>
      <c r="G1145" s="10">
        <v>620</v>
      </c>
      <c r="H1145" s="10">
        <v>620</v>
      </c>
      <c r="I1145" s="10">
        <v>620</v>
      </c>
      <c r="J1145" s="10"/>
      <c r="K1145" s="10"/>
      <c r="L1145" s="10"/>
      <c r="M1145" s="10">
        <f t="shared" si="978"/>
        <v>620</v>
      </c>
      <c r="N1145" s="10">
        <f t="shared" si="979"/>
        <v>620</v>
      </c>
      <c r="O1145" s="10">
        <f t="shared" si="980"/>
        <v>620</v>
      </c>
      <c r="P1145" s="10"/>
      <c r="Q1145" s="26"/>
      <c r="R1145" s="27"/>
    </row>
    <row r="1146" spans="1:19" s="12" customFormat="1" x14ac:dyDescent="0.3">
      <c r="A1146" s="13" t="s">
        <v>462</v>
      </c>
      <c r="B1146" s="13" t="s">
        <v>54</v>
      </c>
      <c r="C1146" s="13"/>
      <c r="D1146" s="13"/>
      <c r="E1146" s="13"/>
      <c r="F1146" s="14" t="s">
        <v>55</v>
      </c>
      <c r="G1146" s="15">
        <f t="shared" si="982"/>
        <v>1040.0999999999999</v>
      </c>
      <c r="H1146" s="15">
        <f t="shared" si="952"/>
        <v>1040.0999999999999</v>
      </c>
      <c r="I1146" s="15">
        <f t="shared" si="983"/>
        <v>1740.1</v>
      </c>
      <c r="J1146" s="15">
        <f t="shared" si="984"/>
        <v>0</v>
      </c>
      <c r="K1146" s="15">
        <f t="shared" si="985"/>
        <v>0</v>
      </c>
      <c r="L1146" s="15">
        <f t="shared" si="986"/>
        <v>0</v>
      </c>
      <c r="M1146" s="15">
        <f t="shared" si="978"/>
        <v>1040.0999999999999</v>
      </c>
      <c r="N1146" s="15">
        <f t="shared" si="979"/>
        <v>1040.0999999999999</v>
      </c>
      <c r="O1146" s="15">
        <f t="shared" si="980"/>
        <v>1740.1</v>
      </c>
      <c r="P1146" s="15">
        <f t="shared" si="987"/>
        <v>0</v>
      </c>
      <c r="Q1146" s="16"/>
      <c r="R1146" s="17"/>
    </row>
    <row r="1147" spans="1:19" s="18" customFormat="1" x14ac:dyDescent="0.3">
      <c r="A1147" s="19" t="s">
        <v>462</v>
      </c>
      <c r="B1147" s="19" t="s">
        <v>54</v>
      </c>
      <c r="C1147" s="19" t="s">
        <v>20</v>
      </c>
      <c r="D1147" s="19"/>
      <c r="E1147" s="19"/>
      <c r="F1147" s="20" t="s">
        <v>56</v>
      </c>
      <c r="G1147" s="21">
        <f t="shared" si="982"/>
        <v>1040.0999999999999</v>
      </c>
      <c r="H1147" s="21">
        <f t="shared" si="952"/>
        <v>1040.0999999999999</v>
      </c>
      <c r="I1147" s="21">
        <f t="shared" si="983"/>
        <v>1740.1</v>
      </c>
      <c r="J1147" s="21">
        <f t="shared" si="984"/>
        <v>0</v>
      </c>
      <c r="K1147" s="21">
        <f t="shared" si="985"/>
        <v>0</v>
      </c>
      <c r="L1147" s="21">
        <f t="shared" si="986"/>
        <v>0</v>
      </c>
      <c r="M1147" s="21">
        <f t="shared" si="978"/>
        <v>1040.0999999999999</v>
      </c>
      <c r="N1147" s="21">
        <f t="shared" si="979"/>
        <v>1040.0999999999999</v>
      </c>
      <c r="O1147" s="21">
        <f t="shared" si="980"/>
        <v>1740.1</v>
      </c>
      <c r="P1147" s="21">
        <f t="shared" si="987"/>
        <v>0</v>
      </c>
      <c r="Q1147" s="22"/>
      <c r="R1147" s="23"/>
    </row>
    <row r="1148" spans="1:19" ht="31.2" x14ac:dyDescent="0.3">
      <c r="A1148" s="24" t="s">
        <v>462</v>
      </c>
      <c r="B1148" s="24" t="s">
        <v>54</v>
      </c>
      <c r="C1148" s="24" t="s">
        <v>20</v>
      </c>
      <c r="D1148" s="24" t="s">
        <v>57</v>
      </c>
      <c r="E1148" s="28"/>
      <c r="F1148" s="25" t="s">
        <v>58</v>
      </c>
      <c r="G1148" s="10">
        <f t="shared" si="982"/>
        <v>1040.0999999999999</v>
      </c>
      <c r="H1148" s="10">
        <f t="shared" si="952"/>
        <v>1040.0999999999999</v>
      </c>
      <c r="I1148" s="10">
        <f t="shared" si="983"/>
        <v>1740.1</v>
      </c>
      <c r="J1148" s="10">
        <f t="shared" si="984"/>
        <v>0</v>
      </c>
      <c r="K1148" s="10">
        <f t="shared" si="985"/>
        <v>0</v>
      </c>
      <c r="L1148" s="10">
        <f t="shared" si="986"/>
        <v>0</v>
      </c>
      <c r="M1148" s="10">
        <f t="shared" si="978"/>
        <v>1040.0999999999999</v>
      </c>
      <c r="N1148" s="10">
        <f t="shared" si="979"/>
        <v>1040.0999999999999</v>
      </c>
      <c r="O1148" s="10">
        <f t="shared" si="980"/>
        <v>1740.1</v>
      </c>
      <c r="P1148" s="10">
        <f t="shared" si="987"/>
        <v>0</v>
      </c>
      <c r="Q1148" s="26"/>
      <c r="R1148" s="27"/>
    </row>
    <row r="1149" spans="1:19" hidden="1" x14ac:dyDescent="0.3">
      <c r="A1149" s="24" t="s">
        <v>462</v>
      </c>
      <c r="B1149" s="24" t="s">
        <v>54</v>
      </c>
      <c r="C1149" s="24" t="s">
        <v>20</v>
      </c>
      <c r="D1149" s="24" t="s">
        <v>186</v>
      </c>
      <c r="E1149" s="28"/>
      <c r="F1149" s="25" t="s">
        <v>27</v>
      </c>
      <c r="G1149" s="10">
        <f t="shared" si="982"/>
        <v>1040.0999999999999</v>
      </c>
      <c r="H1149" s="10">
        <f t="shared" si="952"/>
        <v>1040.0999999999999</v>
      </c>
      <c r="I1149" s="10">
        <f t="shared" si="983"/>
        <v>1740.1</v>
      </c>
      <c r="J1149" s="10">
        <f t="shared" si="984"/>
        <v>0</v>
      </c>
      <c r="K1149" s="10">
        <f t="shared" si="985"/>
        <v>0</v>
      </c>
      <c r="L1149" s="10">
        <f t="shared" si="986"/>
        <v>0</v>
      </c>
      <c r="M1149" s="10">
        <f t="shared" si="978"/>
        <v>1040.0999999999999</v>
      </c>
      <c r="N1149" s="10">
        <f t="shared" si="979"/>
        <v>1040.0999999999999</v>
      </c>
      <c r="O1149" s="10">
        <f t="shared" si="980"/>
        <v>1740.1</v>
      </c>
      <c r="P1149" s="10">
        <f t="shared" si="987"/>
        <v>0</v>
      </c>
      <c r="Q1149" s="26">
        <v>0</v>
      </c>
      <c r="R1149" s="27"/>
      <c r="S1149" s="1" t="s">
        <v>386</v>
      </c>
    </row>
    <row r="1150" spans="1:19" ht="31.2" x14ac:dyDescent="0.3">
      <c r="A1150" s="24" t="s">
        <v>462</v>
      </c>
      <c r="B1150" s="24" t="s">
        <v>54</v>
      </c>
      <c r="C1150" s="24" t="s">
        <v>20</v>
      </c>
      <c r="D1150" s="24" t="s">
        <v>248</v>
      </c>
      <c r="E1150" s="28"/>
      <c r="F1150" s="25" t="s">
        <v>249</v>
      </c>
      <c r="G1150" s="10">
        <f t="shared" si="982"/>
        <v>1040.0999999999999</v>
      </c>
      <c r="H1150" s="10">
        <f t="shared" si="952"/>
        <v>1040.0999999999999</v>
      </c>
      <c r="I1150" s="10">
        <f t="shared" si="983"/>
        <v>1740.1</v>
      </c>
      <c r="J1150" s="10">
        <f t="shared" si="984"/>
        <v>0</v>
      </c>
      <c r="K1150" s="10">
        <f t="shared" si="985"/>
        <v>0</v>
      </c>
      <c r="L1150" s="10">
        <f t="shared" si="986"/>
        <v>0</v>
      </c>
      <c r="M1150" s="10">
        <f t="shared" si="978"/>
        <v>1040.0999999999999</v>
      </c>
      <c r="N1150" s="10">
        <f t="shared" si="979"/>
        <v>1040.0999999999999</v>
      </c>
      <c r="O1150" s="10">
        <f t="shared" si="980"/>
        <v>1740.1</v>
      </c>
      <c r="P1150" s="10">
        <f t="shared" si="987"/>
        <v>0</v>
      </c>
      <c r="Q1150" s="26"/>
      <c r="R1150" s="27"/>
    </row>
    <row r="1151" spans="1:19" ht="46.8" x14ac:dyDescent="0.3">
      <c r="A1151" s="24" t="s">
        <v>462</v>
      </c>
      <c r="B1151" s="24" t="s">
        <v>54</v>
      </c>
      <c r="C1151" s="24" t="s">
        <v>20</v>
      </c>
      <c r="D1151" s="24" t="s">
        <v>251</v>
      </c>
      <c r="E1151" s="28"/>
      <c r="F1151" s="25" t="s">
        <v>252</v>
      </c>
      <c r="G1151" s="10">
        <f t="shared" si="982"/>
        <v>1040.0999999999999</v>
      </c>
      <c r="H1151" s="10">
        <f t="shared" si="952"/>
        <v>1040.0999999999999</v>
      </c>
      <c r="I1151" s="10">
        <f t="shared" si="983"/>
        <v>1740.1</v>
      </c>
      <c r="J1151" s="10">
        <f t="shared" si="984"/>
        <v>0</v>
      </c>
      <c r="K1151" s="10">
        <f t="shared" si="985"/>
        <v>0</v>
      </c>
      <c r="L1151" s="10">
        <f t="shared" si="986"/>
        <v>0</v>
      </c>
      <c r="M1151" s="10">
        <f t="shared" si="978"/>
        <v>1040.0999999999999</v>
      </c>
      <c r="N1151" s="10">
        <f t="shared" si="979"/>
        <v>1040.0999999999999</v>
      </c>
      <c r="O1151" s="10">
        <f t="shared" si="980"/>
        <v>1740.1</v>
      </c>
      <c r="P1151" s="10">
        <f t="shared" si="987"/>
        <v>0</v>
      </c>
      <c r="Q1151" s="26"/>
      <c r="R1151" s="27"/>
    </row>
    <row r="1152" spans="1:19" ht="31.2" x14ac:dyDescent="0.3">
      <c r="A1152" s="24" t="s">
        <v>462</v>
      </c>
      <c r="B1152" s="24" t="s">
        <v>54</v>
      </c>
      <c r="C1152" s="24" t="s">
        <v>20</v>
      </c>
      <c r="D1152" s="24" t="s">
        <v>251</v>
      </c>
      <c r="E1152" s="24" t="s">
        <v>32</v>
      </c>
      <c r="F1152" s="25" t="s">
        <v>33</v>
      </c>
      <c r="G1152" s="10">
        <v>1040.0999999999999</v>
      </c>
      <c r="H1152" s="10">
        <v>1040.0999999999999</v>
      </c>
      <c r="I1152" s="10">
        <v>1740.1</v>
      </c>
      <c r="J1152" s="10"/>
      <c r="K1152" s="10"/>
      <c r="L1152" s="10"/>
      <c r="M1152" s="10">
        <f t="shared" si="978"/>
        <v>1040.0999999999999</v>
      </c>
      <c r="N1152" s="10">
        <f t="shared" si="979"/>
        <v>1040.0999999999999</v>
      </c>
      <c r="O1152" s="10">
        <f t="shared" si="980"/>
        <v>1740.1</v>
      </c>
      <c r="P1152" s="10"/>
      <c r="Q1152" s="26"/>
      <c r="R1152" s="27"/>
    </row>
    <row r="1153" spans="1:19" s="12" customFormat="1" x14ac:dyDescent="0.3">
      <c r="A1153" s="13" t="s">
        <v>462</v>
      </c>
      <c r="B1153" s="13" t="s">
        <v>76</v>
      </c>
      <c r="C1153" s="13"/>
      <c r="D1153" s="13"/>
      <c r="E1153" s="29"/>
      <c r="F1153" s="14" t="s">
        <v>374</v>
      </c>
      <c r="G1153" s="15">
        <f t="shared" si="982"/>
        <v>2130.3000000000002</v>
      </c>
      <c r="H1153" s="15">
        <f t="shared" si="952"/>
        <v>2130.3000000000002</v>
      </c>
      <c r="I1153" s="15">
        <f t="shared" si="983"/>
        <v>2130.3000000000002</v>
      </c>
      <c r="J1153" s="15">
        <f t="shared" si="984"/>
        <v>0</v>
      </c>
      <c r="K1153" s="15">
        <f t="shared" si="985"/>
        <v>0</v>
      </c>
      <c r="L1153" s="15">
        <f t="shared" si="986"/>
        <v>0</v>
      </c>
      <c r="M1153" s="15">
        <f t="shared" si="978"/>
        <v>2130.3000000000002</v>
      </c>
      <c r="N1153" s="15">
        <f t="shared" si="979"/>
        <v>2130.3000000000002</v>
      </c>
      <c r="O1153" s="15">
        <f t="shared" si="980"/>
        <v>2130.3000000000002</v>
      </c>
      <c r="P1153" s="15">
        <f t="shared" si="987"/>
        <v>0</v>
      </c>
      <c r="Q1153" s="16"/>
      <c r="R1153" s="17"/>
    </row>
    <row r="1154" spans="1:19" s="18" customFormat="1" x14ac:dyDescent="0.3">
      <c r="A1154" s="19" t="s">
        <v>462</v>
      </c>
      <c r="B1154" s="19" t="s">
        <v>76</v>
      </c>
      <c r="C1154" s="19" t="s">
        <v>20</v>
      </c>
      <c r="D1154" s="19"/>
      <c r="E1154" s="30"/>
      <c r="F1154" s="20" t="s">
        <v>445</v>
      </c>
      <c r="G1154" s="21">
        <f t="shared" si="982"/>
        <v>2130.3000000000002</v>
      </c>
      <c r="H1154" s="21">
        <f t="shared" si="952"/>
        <v>2130.3000000000002</v>
      </c>
      <c r="I1154" s="21">
        <f t="shared" si="983"/>
        <v>2130.3000000000002</v>
      </c>
      <c r="J1154" s="21">
        <f t="shared" si="984"/>
        <v>0</v>
      </c>
      <c r="K1154" s="21">
        <f t="shared" si="985"/>
        <v>0</v>
      </c>
      <c r="L1154" s="21">
        <f t="shared" si="986"/>
        <v>0</v>
      </c>
      <c r="M1154" s="21">
        <f t="shared" si="978"/>
        <v>2130.3000000000002</v>
      </c>
      <c r="N1154" s="21">
        <f t="shared" si="979"/>
        <v>2130.3000000000002</v>
      </c>
      <c r="O1154" s="21">
        <f t="shared" si="980"/>
        <v>2130.3000000000002</v>
      </c>
      <c r="P1154" s="21">
        <f t="shared" si="987"/>
        <v>0</v>
      </c>
      <c r="Q1154" s="22"/>
      <c r="R1154" s="23"/>
    </row>
    <row r="1155" spans="1:19" ht="31.2" x14ac:dyDescent="0.3">
      <c r="A1155" s="24" t="s">
        <v>462</v>
      </c>
      <c r="B1155" s="24" t="s">
        <v>76</v>
      </c>
      <c r="C1155" s="24" t="s">
        <v>20</v>
      </c>
      <c r="D1155" s="24" t="s">
        <v>376</v>
      </c>
      <c r="E1155" s="28"/>
      <c r="F1155" s="25" t="s">
        <v>377</v>
      </c>
      <c r="G1155" s="10">
        <f t="shared" si="982"/>
        <v>2130.3000000000002</v>
      </c>
      <c r="H1155" s="10">
        <f t="shared" si="952"/>
        <v>2130.3000000000002</v>
      </c>
      <c r="I1155" s="10">
        <f t="shared" si="983"/>
        <v>2130.3000000000002</v>
      </c>
      <c r="J1155" s="10">
        <f t="shared" si="984"/>
        <v>0</v>
      </c>
      <c r="K1155" s="10">
        <f t="shared" si="985"/>
        <v>0</v>
      </c>
      <c r="L1155" s="10">
        <f t="shared" si="986"/>
        <v>0</v>
      </c>
      <c r="M1155" s="10">
        <f t="shared" si="978"/>
        <v>2130.3000000000002</v>
      </c>
      <c r="N1155" s="10">
        <f t="shared" si="979"/>
        <v>2130.3000000000002</v>
      </c>
      <c r="O1155" s="10">
        <f t="shared" si="980"/>
        <v>2130.3000000000002</v>
      </c>
      <c r="P1155" s="10">
        <f t="shared" si="987"/>
        <v>0</v>
      </c>
      <c r="Q1155" s="26"/>
      <c r="R1155" s="27"/>
    </row>
    <row r="1156" spans="1:19" hidden="1" x14ac:dyDescent="0.3">
      <c r="A1156" s="24" t="s">
        <v>462</v>
      </c>
      <c r="B1156" s="24" t="s">
        <v>76</v>
      </c>
      <c r="C1156" s="24" t="s">
        <v>20</v>
      </c>
      <c r="D1156" s="24" t="s">
        <v>378</v>
      </c>
      <c r="E1156" s="28"/>
      <c r="F1156" s="25" t="s">
        <v>27</v>
      </c>
      <c r="G1156" s="10">
        <f t="shared" si="982"/>
        <v>2130.3000000000002</v>
      </c>
      <c r="H1156" s="10">
        <f t="shared" si="952"/>
        <v>2130.3000000000002</v>
      </c>
      <c r="I1156" s="10">
        <f t="shared" si="983"/>
        <v>2130.3000000000002</v>
      </c>
      <c r="J1156" s="10">
        <f t="shared" si="984"/>
        <v>0</v>
      </c>
      <c r="K1156" s="10">
        <f t="shared" si="985"/>
        <v>0</v>
      </c>
      <c r="L1156" s="10">
        <f t="shared" si="986"/>
        <v>0</v>
      </c>
      <c r="M1156" s="10">
        <f t="shared" si="978"/>
        <v>2130.3000000000002</v>
      </c>
      <c r="N1156" s="10">
        <f t="shared" si="979"/>
        <v>2130.3000000000002</v>
      </c>
      <c r="O1156" s="10">
        <f t="shared" si="980"/>
        <v>2130.3000000000002</v>
      </c>
      <c r="P1156" s="10">
        <f t="shared" si="987"/>
        <v>0</v>
      </c>
      <c r="Q1156" s="26">
        <v>0</v>
      </c>
      <c r="R1156" s="27"/>
      <c r="S1156" s="1" t="s">
        <v>386</v>
      </c>
    </row>
    <row r="1157" spans="1:19" ht="46.8" x14ac:dyDescent="0.3">
      <c r="A1157" s="24" t="s">
        <v>462</v>
      </c>
      <c r="B1157" s="24" t="s">
        <v>76</v>
      </c>
      <c r="C1157" s="24" t="s">
        <v>20</v>
      </c>
      <c r="D1157" s="24" t="s">
        <v>446</v>
      </c>
      <c r="E1157" s="28"/>
      <c r="F1157" s="25" t="s">
        <v>447</v>
      </c>
      <c r="G1157" s="10">
        <f t="shared" si="982"/>
        <v>2130.3000000000002</v>
      </c>
      <c r="H1157" s="10">
        <f t="shared" si="952"/>
        <v>2130.3000000000002</v>
      </c>
      <c r="I1157" s="10">
        <f t="shared" si="983"/>
        <v>2130.3000000000002</v>
      </c>
      <c r="J1157" s="10">
        <f t="shared" si="984"/>
        <v>0</v>
      </c>
      <c r="K1157" s="10">
        <f t="shared" si="985"/>
        <v>0</v>
      </c>
      <c r="L1157" s="10">
        <f t="shared" si="986"/>
        <v>0</v>
      </c>
      <c r="M1157" s="10">
        <f t="shared" si="978"/>
        <v>2130.3000000000002</v>
      </c>
      <c r="N1157" s="10">
        <f t="shared" si="979"/>
        <v>2130.3000000000002</v>
      </c>
      <c r="O1157" s="10">
        <f t="shared" si="980"/>
        <v>2130.3000000000002</v>
      </c>
      <c r="P1157" s="10">
        <f t="shared" si="987"/>
        <v>0</v>
      </c>
      <c r="Q1157" s="26"/>
      <c r="R1157" s="27"/>
    </row>
    <row r="1158" spans="1:19" ht="46.8" x14ac:dyDescent="0.3">
      <c r="A1158" s="24" t="s">
        <v>462</v>
      </c>
      <c r="B1158" s="24" t="s">
        <v>76</v>
      </c>
      <c r="C1158" s="24" t="s">
        <v>20</v>
      </c>
      <c r="D1158" s="24" t="s">
        <v>448</v>
      </c>
      <c r="E1158" s="28"/>
      <c r="F1158" s="25" t="s">
        <v>449</v>
      </c>
      <c r="G1158" s="10">
        <f t="shared" si="982"/>
        <v>2130.3000000000002</v>
      </c>
      <c r="H1158" s="10">
        <f t="shared" si="952"/>
        <v>2130.3000000000002</v>
      </c>
      <c r="I1158" s="10">
        <f t="shared" si="983"/>
        <v>2130.3000000000002</v>
      </c>
      <c r="J1158" s="10">
        <f t="shared" si="984"/>
        <v>0</v>
      </c>
      <c r="K1158" s="10">
        <f t="shared" si="985"/>
        <v>0</v>
      </c>
      <c r="L1158" s="10">
        <f t="shared" si="986"/>
        <v>0</v>
      </c>
      <c r="M1158" s="10">
        <f t="shared" si="978"/>
        <v>2130.3000000000002</v>
      </c>
      <c r="N1158" s="10">
        <f t="shared" si="979"/>
        <v>2130.3000000000002</v>
      </c>
      <c r="O1158" s="10">
        <f t="shared" si="980"/>
        <v>2130.3000000000002</v>
      </c>
      <c r="P1158" s="10">
        <f t="shared" si="987"/>
        <v>0</v>
      </c>
      <c r="Q1158" s="26"/>
      <c r="R1158" s="27"/>
    </row>
    <row r="1159" spans="1:19" ht="31.2" x14ac:dyDescent="0.3">
      <c r="A1159" s="24" t="s">
        <v>462</v>
      </c>
      <c r="B1159" s="24" t="s">
        <v>76</v>
      </c>
      <c r="C1159" s="24" t="s">
        <v>20</v>
      </c>
      <c r="D1159" s="24" t="s">
        <v>448</v>
      </c>
      <c r="E1159" s="24" t="s">
        <v>32</v>
      </c>
      <c r="F1159" s="25" t="s">
        <v>33</v>
      </c>
      <c r="G1159" s="10">
        <v>2130.3000000000002</v>
      </c>
      <c r="H1159" s="10">
        <v>2130.3000000000002</v>
      </c>
      <c r="I1159" s="10">
        <v>2130.3000000000002</v>
      </c>
      <c r="J1159" s="10"/>
      <c r="K1159" s="10"/>
      <c r="L1159" s="10"/>
      <c r="M1159" s="10">
        <f t="shared" si="978"/>
        <v>2130.3000000000002</v>
      </c>
      <c r="N1159" s="10">
        <f t="shared" si="979"/>
        <v>2130.3000000000002</v>
      </c>
      <c r="O1159" s="10">
        <f t="shared" si="980"/>
        <v>2130.3000000000002</v>
      </c>
      <c r="P1159" s="10"/>
      <c r="Q1159" s="26"/>
      <c r="R1159" s="27"/>
    </row>
    <row r="1160" spans="1:19" s="12" customFormat="1" x14ac:dyDescent="0.3">
      <c r="A1160" s="13" t="s">
        <v>466</v>
      </c>
      <c r="B1160" s="13"/>
      <c r="C1160" s="13"/>
      <c r="D1160" s="13"/>
      <c r="E1160" s="13"/>
      <c r="F1160" s="14" t="s">
        <v>467</v>
      </c>
      <c r="G1160" s="15">
        <f t="shared" ref="G1160:L1160" si="988">G1161+G1205+G1253+G1265+G1223+G1187+G1272+G1246</f>
        <v>143517.70000000001</v>
      </c>
      <c r="H1160" s="15">
        <f t="shared" si="988"/>
        <v>127886.59999999999</v>
      </c>
      <c r="I1160" s="15">
        <f t="shared" si="988"/>
        <v>124223.7</v>
      </c>
      <c r="J1160" s="15">
        <f t="shared" si="988"/>
        <v>11896.1</v>
      </c>
      <c r="K1160" s="15">
        <f t="shared" si="988"/>
        <v>11918</v>
      </c>
      <c r="L1160" s="15">
        <f t="shared" si="988"/>
        <v>11918</v>
      </c>
      <c r="M1160" s="15">
        <f t="shared" si="978"/>
        <v>155413.80000000002</v>
      </c>
      <c r="N1160" s="15">
        <f t="shared" si="979"/>
        <v>139804.59999999998</v>
      </c>
      <c r="O1160" s="15">
        <f t="shared" si="980"/>
        <v>136141.70000000001</v>
      </c>
      <c r="P1160" s="15">
        <f>P1161+P1205+P1253+P1265+P1223+P1187+P1272+P1246</f>
        <v>0</v>
      </c>
      <c r="Q1160" s="16"/>
      <c r="R1160" s="17"/>
    </row>
    <row r="1161" spans="1:19" s="12" customFormat="1" x14ac:dyDescent="0.3">
      <c r="A1161" s="13" t="s">
        <v>466</v>
      </c>
      <c r="B1161" s="13" t="s">
        <v>20</v>
      </c>
      <c r="C1161" s="13"/>
      <c r="D1161" s="13"/>
      <c r="E1161" s="13"/>
      <c r="F1161" s="14" t="s">
        <v>21</v>
      </c>
      <c r="G1161" s="15">
        <f t="shared" ref="G1161:L1161" si="989">G1174+G1162</f>
        <v>83820.5</v>
      </c>
      <c r="H1161" s="15">
        <f t="shared" si="989"/>
        <v>82472.299999999988</v>
      </c>
      <c r="I1161" s="15">
        <f t="shared" si="989"/>
        <v>82468.799999999988</v>
      </c>
      <c r="J1161" s="15">
        <f t="shared" si="989"/>
        <v>709.5</v>
      </c>
      <c r="K1161" s="15">
        <f t="shared" si="989"/>
        <v>731.4</v>
      </c>
      <c r="L1161" s="15">
        <f t="shared" si="989"/>
        <v>731.4</v>
      </c>
      <c r="M1161" s="15">
        <f t="shared" si="978"/>
        <v>84530</v>
      </c>
      <c r="N1161" s="15">
        <f t="shared" si="979"/>
        <v>83203.699999999983</v>
      </c>
      <c r="O1161" s="15">
        <f t="shared" si="980"/>
        <v>83200.199999999983</v>
      </c>
      <c r="P1161" s="15">
        <f>P1174+P1162</f>
        <v>0</v>
      </c>
      <c r="Q1161" s="16"/>
      <c r="R1161" s="17"/>
    </row>
    <row r="1162" spans="1:19" s="18" customFormat="1" ht="62.4" x14ac:dyDescent="0.3">
      <c r="A1162" s="19" t="s">
        <v>466</v>
      </c>
      <c r="B1162" s="19" t="s">
        <v>20</v>
      </c>
      <c r="C1162" s="19" t="s">
        <v>101</v>
      </c>
      <c r="D1162" s="19"/>
      <c r="E1162" s="19"/>
      <c r="F1162" s="20" t="s">
        <v>385</v>
      </c>
      <c r="G1162" s="21">
        <f t="shared" ref="G1162:L1162" si="990">G1163+G1169</f>
        <v>69467</v>
      </c>
      <c r="H1162" s="21">
        <f t="shared" si="990"/>
        <v>71472.399999999994</v>
      </c>
      <c r="I1162" s="21">
        <f t="shared" si="990"/>
        <v>71472.399999999994</v>
      </c>
      <c r="J1162" s="21">
        <f t="shared" si="990"/>
        <v>709.5</v>
      </c>
      <c r="K1162" s="21">
        <f t="shared" si="990"/>
        <v>731.4</v>
      </c>
      <c r="L1162" s="21">
        <f t="shared" si="990"/>
        <v>731.4</v>
      </c>
      <c r="M1162" s="21">
        <f t="shared" si="978"/>
        <v>70176.5</v>
      </c>
      <c r="N1162" s="21">
        <f t="shared" si="979"/>
        <v>72203.799999999988</v>
      </c>
      <c r="O1162" s="21">
        <f t="shared" si="980"/>
        <v>72203.799999999988</v>
      </c>
      <c r="P1162" s="21">
        <f>P1163+P1169</f>
        <v>0</v>
      </c>
      <c r="Q1162" s="22"/>
      <c r="R1162" s="23"/>
    </row>
    <row r="1163" spans="1:19" ht="46.8" x14ac:dyDescent="0.3">
      <c r="A1163" s="24" t="s">
        <v>466</v>
      </c>
      <c r="B1163" s="24" t="s">
        <v>20</v>
      </c>
      <c r="C1163" s="24" t="s">
        <v>101</v>
      </c>
      <c r="D1163" s="24" t="s">
        <v>202</v>
      </c>
      <c r="E1163" s="28"/>
      <c r="F1163" s="25" t="s">
        <v>203</v>
      </c>
      <c r="G1163" s="10">
        <f t="shared" ref="G1163:G1165" si="991">G1164</f>
        <v>10211.299999999999</v>
      </c>
      <c r="H1163" s="10">
        <f t="shared" ref="H1163:H1165" si="992">H1164</f>
        <v>10513.699999999999</v>
      </c>
      <c r="I1163" s="10">
        <f t="shared" ref="I1163:I1165" si="993">I1164</f>
        <v>10513.699999999999</v>
      </c>
      <c r="J1163" s="10">
        <f t="shared" ref="J1163:J1165" si="994">J1164</f>
        <v>0</v>
      </c>
      <c r="K1163" s="10">
        <f t="shared" ref="K1163:K1165" si="995">K1164</f>
        <v>0</v>
      </c>
      <c r="L1163" s="10">
        <f t="shared" ref="L1163:L1165" si="996">L1164</f>
        <v>0</v>
      </c>
      <c r="M1163" s="10">
        <f t="shared" si="978"/>
        <v>10211.299999999999</v>
      </c>
      <c r="N1163" s="10">
        <f t="shared" si="979"/>
        <v>10513.699999999999</v>
      </c>
      <c r="O1163" s="10">
        <f t="shared" si="980"/>
        <v>10513.699999999999</v>
      </c>
      <c r="P1163" s="10">
        <f t="shared" ref="P1163:P1165" si="997">P1164</f>
        <v>0</v>
      </c>
      <c r="Q1163" s="26"/>
      <c r="R1163" s="27"/>
    </row>
    <row r="1164" spans="1:19" hidden="1" x14ac:dyDescent="0.3">
      <c r="A1164" s="24" t="s">
        <v>466</v>
      </c>
      <c r="B1164" s="24" t="s">
        <v>20</v>
      </c>
      <c r="C1164" s="24" t="s">
        <v>101</v>
      </c>
      <c r="D1164" s="24" t="s">
        <v>204</v>
      </c>
      <c r="E1164" s="28"/>
      <c r="F1164" s="25" t="s">
        <v>27</v>
      </c>
      <c r="G1164" s="10">
        <f t="shared" si="991"/>
        <v>10211.299999999999</v>
      </c>
      <c r="H1164" s="10">
        <f t="shared" si="992"/>
        <v>10513.699999999999</v>
      </c>
      <c r="I1164" s="10">
        <f t="shared" si="993"/>
        <v>10513.699999999999</v>
      </c>
      <c r="J1164" s="10">
        <f t="shared" si="994"/>
        <v>0</v>
      </c>
      <c r="K1164" s="10">
        <f t="shared" si="995"/>
        <v>0</v>
      </c>
      <c r="L1164" s="10">
        <f t="shared" si="996"/>
        <v>0</v>
      </c>
      <c r="M1164" s="10">
        <f t="shared" si="978"/>
        <v>10211.299999999999</v>
      </c>
      <c r="N1164" s="10">
        <f t="shared" si="979"/>
        <v>10513.699999999999</v>
      </c>
      <c r="O1164" s="10">
        <f t="shared" si="980"/>
        <v>10513.699999999999</v>
      </c>
      <c r="P1164" s="10">
        <f t="shared" si="997"/>
        <v>0</v>
      </c>
      <c r="Q1164" s="26">
        <v>0</v>
      </c>
      <c r="R1164" s="27"/>
      <c r="S1164" s="1" t="s">
        <v>386</v>
      </c>
    </row>
    <row r="1165" spans="1:19" ht="78" x14ac:dyDescent="0.3">
      <c r="A1165" s="24" t="s">
        <v>466</v>
      </c>
      <c r="B1165" s="24" t="s">
        <v>20</v>
      </c>
      <c r="C1165" s="24" t="s">
        <v>101</v>
      </c>
      <c r="D1165" s="24" t="s">
        <v>387</v>
      </c>
      <c r="E1165" s="28"/>
      <c r="F1165" s="25" t="s">
        <v>388</v>
      </c>
      <c r="G1165" s="10">
        <f t="shared" si="991"/>
        <v>10211.299999999999</v>
      </c>
      <c r="H1165" s="10">
        <f t="shared" si="992"/>
        <v>10513.699999999999</v>
      </c>
      <c r="I1165" s="10">
        <f t="shared" si="993"/>
        <v>10513.699999999999</v>
      </c>
      <c r="J1165" s="10">
        <f t="shared" si="994"/>
        <v>0</v>
      </c>
      <c r="K1165" s="10">
        <f t="shared" si="995"/>
        <v>0</v>
      </c>
      <c r="L1165" s="10">
        <f t="shared" si="996"/>
        <v>0</v>
      </c>
      <c r="M1165" s="10">
        <f t="shared" si="978"/>
        <v>10211.299999999999</v>
      </c>
      <c r="N1165" s="10">
        <f t="shared" si="979"/>
        <v>10513.699999999999</v>
      </c>
      <c r="O1165" s="10">
        <f t="shared" si="980"/>
        <v>10513.699999999999</v>
      </c>
      <c r="P1165" s="10">
        <f t="shared" si="997"/>
        <v>0</v>
      </c>
      <c r="Q1165" s="26"/>
      <c r="R1165" s="27"/>
    </row>
    <row r="1166" spans="1:19" ht="31.2" x14ac:dyDescent="0.3">
      <c r="A1166" s="24" t="s">
        <v>466</v>
      </c>
      <c r="B1166" s="24" t="s">
        <v>20</v>
      </c>
      <c r="C1166" s="24" t="s">
        <v>101</v>
      </c>
      <c r="D1166" s="24" t="s">
        <v>389</v>
      </c>
      <c r="E1166" s="28"/>
      <c r="F1166" s="25" t="s">
        <v>390</v>
      </c>
      <c r="G1166" s="10">
        <f t="shared" ref="G1166:L1166" si="998">G1167+G1168</f>
        <v>10211.299999999999</v>
      </c>
      <c r="H1166" s="10">
        <f t="shared" si="998"/>
        <v>10513.699999999999</v>
      </c>
      <c r="I1166" s="10">
        <f t="shared" si="998"/>
        <v>10513.699999999999</v>
      </c>
      <c r="J1166" s="10">
        <f t="shared" si="998"/>
        <v>0</v>
      </c>
      <c r="K1166" s="10">
        <f t="shared" si="998"/>
        <v>0</v>
      </c>
      <c r="L1166" s="10">
        <f t="shared" si="998"/>
        <v>0</v>
      </c>
      <c r="M1166" s="10">
        <f t="shared" si="978"/>
        <v>10211.299999999999</v>
      </c>
      <c r="N1166" s="10">
        <f t="shared" si="979"/>
        <v>10513.699999999999</v>
      </c>
      <c r="O1166" s="10">
        <f t="shared" si="980"/>
        <v>10513.699999999999</v>
      </c>
      <c r="P1166" s="10">
        <f>P1167+P1168</f>
        <v>0</v>
      </c>
      <c r="Q1166" s="26"/>
      <c r="R1166" s="27"/>
    </row>
    <row r="1167" spans="1:19" ht="78" x14ac:dyDescent="0.3">
      <c r="A1167" s="24" t="s">
        <v>466</v>
      </c>
      <c r="B1167" s="24" t="s">
        <v>20</v>
      </c>
      <c r="C1167" s="24" t="s">
        <v>101</v>
      </c>
      <c r="D1167" s="24" t="s">
        <v>389</v>
      </c>
      <c r="E1167" s="24" t="s">
        <v>44</v>
      </c>
      <c r="F1167" s="25" t="s">
        <v>45</v>
      </c>
      <c r="G1167" s="10">
        <v>9834.4</v>
      </c>
      <c r="H1167" s="10">
        <v>10136.799999999999</v>
      </c>
      <c r="I1167" s="10">
        <v>10136.799999999999</v>
      </c>
      <c r="J1167" s="10"/>
      <c r="K1167" s="10"/>
      <c r="L1167" s="10"/>
      <c r="M1167" s="10">
        <f t="shared" si="978"/>
        <v>9834.4</v>
      </c>
      <c r="N1167" s="10">
        <f t="shared" si="979"/>
        <v>10136.799999999999</v>
      </c>
      <c r="O1167" s="10">
        <f t="shared" si="980"/>
        <v>10136.799999999999</v>
      </c>
      <c r="P1167" s="10"/>
      <c r="Q1167" s="26"/>
      <c r="R1167" s="27"/>
    </row>
    <row r="1168" spans="1:19" ht="31.2" x14ac:dyDescent="0.3">
      <c r="A1168" s="24" t="s">
        <v>466</v>
      </c>
      <c r="B1168" s="24" t="s">
        <v>20</v>
      </c>
      <c r="C1168" s="24" t="s">
        <v>101</v>
      </c>
      <c r="D1168" s="24" t="s">
        <v>389</v>
      </c>
      <c r="E1168" s="24" t="s">
        <v>32</v>
      </c>
      <c r="F1168" s="25" t="s">
        <v>33</v>
      </c>
      <c r="G1168" s="10">
        <v>376.9</v>
      </c>
      <c r="H1168" s="10">
        <v>376.9</v>
      </c>
      <c r="I1168" s="10">
        <v>376.9</v>
      </c>
      <c r="J1168" s="10"/>
      <c r="K1168" s="10"/>
      <c r="L1168" s="10"/>
      <c r="M1168" s="10">
        <f t="shared" si="978"/>
        <v>376.9</v>
      </c>
      <c r="N1168" s="10">
        <f t="shared" si="979"/>
        <v>376.9</v>
      </c>
      <c r="O1168" s="10">
        <f t="shared" si="980"/>
        <v>376.9</v>
      </c>
      <c r="P1168" s="10"/>
      <c r="Q1168" s="26"/>
      <c r="R1168" s="27"/>
    </row>
    <row r="1169" spans="1:19" ht="31.2" x14ac:dyDescent="0.3">
      <c r="A1169" s="24" t="s">
        <v>466</v>
      </c>
      <c r="B1169" s="24" t="s">
        <v>20</v>
      </c>
      <c r="C1169" s="24" t="s">
        <v>101</v>
      </c>
      <c r="D1169" s="24" t="s">
        <v>71</v>
      </c>
      <c r="E1169" s="28"/>
      <c r="F1169" s="25" t="s">
        <v>72</v>
      </c>
      <c r="G1169" s="10">
        <f t="shared" ref="G1169:G1170" si="999">G1170</f>
        <v>59255.7</v>
      </c>
      <c r="H1169" s="10">
        <f t="shared" ref="H1169:H1170" si="1000">H1170</f>
        <v>60958.7</v>
      </c>
      <c r="I1169" s="10">
        <f t="shared" ref="I1169:I1170" si="1001">I1170</f>
        <v>60958.7</v>
      </c>
      <c r="J1169" s="10">
        <f t="shared" ref="J1169:J1170" si="1002">J1170</f>
        <v>709.5</v>
      </c>
      <c r="K1169" s="10">
        <f t="shared" ref="K1169:K1170" si="1003">K1170</f>
        <v>731.4</v>
      </c>
      <c r="L1169" s="10">
        <f t="shared" ref="L1169:L1170" si="1004">L1170</f>
        <v>731.4</v>
      </c>
      <c r="M1169" s="10">
        <f t="shared" si="978"/>
        <v>59965.2</v>
      </c>
      <c r="N1169" s="10">
        <f t="shared" si="979"/>
        <v>61690.1</v>
      </c>
      <c r="O1169" s="10">
        <f t="shared" si="980"/>
        <v>61690.1</v>
      </c>
      <c r="P1169" s="10">
        <f t="shared" ref="P1169:P1170" si="1005">P1170</f>
        <v>0</v>
      </c>
      <c r="Q1169" s="26"/>
      <c r="R1169" s="27"/>
    </row>
    <row r="1170" spans="1:19" ht="31.2" x14ac:dyDescent="0.3">
      <c r="A1170" s="24" t="s">
        <v>466</v>
      </c>
      <c r="B1170" s="24" t="s">
        <v>20</v>
      </c>
      <c r="C1170" s="24" t="s">
        <v>101</v>
      </c>
      <c r="D1170" s="24" t="s">
        <v>391</v>
      </c>
      <c r="E1170" s="28"/>
      <c r="F1170" s="25" t="s">
        <v>392</v>
      </c>
      <c r="G1170" s="10">
        <f t="shared" si="999"/>
        <v>59255.7</v>
      </c>
      <c r="H1170" s="10">
        <f t="shared" si="1000"/>
        <v>60958.7</v>
      </c>
      <c r="I1170" s="10">
        <f t="shared" si="1001"/>
        <v>60958.7</v>
      </c>
      <c r="J1170" s="10">
        <f t="shared" si="1002"/>
        <v>709.5</v>
      </c>
      <c r="K1170" s="10">
        <f t="shared" si="1003"/>
        <v>731.4</v>
      </c>
      <c r="L1170" s="10">
        <f t="shared" si="1004"/>
        <v>731.4</v>
      </c>
      <c r="M1170" s="10">
        <f t="shared" si="978"/>
        <v>59965.2</v>
      </c>
      <c r="N1170" s="10">
        <f t="shared" si="979"/>
        <v>61690.1</v>
      </c>
      <c r="O1170" s="10">
        <f t="shared" si="980"/>
        <v>61690.1</v>
      </c>
      <c r="P1170" s="10">
        <f t="shared" si="1005"/>
        <v>0</v>
      </c>
      <c r="Q1170" s="26"/>
      <c r="R1170" s="27"/>
    </row>
    <row r="1171" spans="1:19" x14ac:dyDescent="0.3">
      <c r="A1171" s="24" t="s">
        <v>466</v>
      </c>
      <c r="B1171" s="24" t="s">
        <v>20</v>
      </c>
      <c r="C1171" s="24" t="s">
        <v>101</v>
      </c>
      <c r="D1171" s="24" t="s">
        <v>393</v>
      </c>
      <c r="E1171" s="28"/>
      <c r="F1171" s="25" t="s">
        <v>43</v>
      </c>
      <c r="G1171" s="10">
        <f t="shared" ref="G1171:L1171" si="1006">G1172+G1173</f>
        <v>59255.7</v>
      </c>
      <c r="H1171" s="10">
        <f t="shared" si="1006"/>
        <v>60958.7</v>
      </c>
      <c r="I1171" s="10">
        <f t="shared" si="1006"/>
        <v>60958.7</v>
      </c>
      <c r="J1171" s="10">
        <f t="shared" si="1006"/>
        <v>709.5</v>
      </c>
      <c r="K1171" s="10">
        <f t="shared" si="1006"/>
        <v>731.4</v>
      </c>
      <c r="L1171" s="10">
        <f t="shared" si="1006"/>
        <v>731.4</v>
      </c>
      <c r="M1171" s="10">
        <f t="shared" si="978"/>
        <v>59965.2</v>
      </c>
      <c r="N1171" s="10">
        <f t="shared" si="979"/>
        <v>61690.1</v>
      </c>
      <c r="O1171" s="10">
        <f t="shared" si="980"/>
        <v>61690.1</v>
      </c>
      <c r="P1171" s="10">
        <f>P1172+P1173</f>
        <v>0</v>
      </c>
      <c r="Q1171" s="26"/>
      <c r="R1171" s="27"/>
    </row>
    <row r="1172" spans="1:19" ht="78" x14ac:dyDescent="0.3">
      <c r="A1172" s="24" t="s">
        <v>466</v>
      </c>
      <c r="B1172" s="24" t="s">
        <v>20</v>
      </c>
      <c r="C1172" s="24" t="s">
        <v>101</v>
      </c>
      <c r="D1172" s="24" t="s">
        <v>393</v>
      </c>
      <c r="E1172" s="24" t="s">
        <v>44</v>
      </c>
      <c r="F1172" s="25" t="s">
        <v>45</v>
      </c>
      <c r="G1172" s="10">
        <v>55370.7</v>
      </c>
      <c r="H1172" s="10">
        <v>57073.7</v>
      </c>
      <c r="I1172" s="10">
        <v>57073.7</v>
      </c>
      <c r="J1172" s="10">
        <v>709.5</v>
      </c>
      <c r="K1172" s="10">
        <v>731.4</v>
      </c>
      <c r="L1172" s="10">
        <v>731.4</v>
      </c>
      <c r="M1172" s="10">
        <f t="shared" si="978"/>
        <v>56080.2</v>
      </c>
      <c r="N1172" s="10">
        <f t="shared" si="979"/>
        <v>57805.1</v>
      </c>
      <c r="O1172" s="10">
        <f t="shared" si="980"/>
        <v>57805.1</v>
      </c>
      <c r="P1172" s="10"/>
      <c r="Q1172" s="26"/>
      <c r="R1172" s="27">
        <v>55</v>
      </c>
    </row>
    <row r="1173" spans="1:19" ht="31.2" x14ac:dyDescent="0.3">
      <c r="A1173" s="24" t="s">
        <v>466</v>
      </c>
      <c r="B1173" s="24" t="s">
        <v>20</v>
      </c>
      <c r="C1173" s="24" t="s">
        <v>101</v>
      </c>
      <c r="D1173" s="24" t="s">
        <v>393</v>
      </c>
      <c r="E1173" s="24" t="s">
        <v>32</v>
      </c>
      <c r="F1173" s="25" t="s">
        <v>33</v>
      </c>
      <c r="G1173" s="10">
        <v>3885</v>
      </c>
      <c r="H1173" s="10">
        <v>3885</v>
      </c>
      <c r="I1173" s="10">
        <v>3885</v>
      </c>
      <c r="J1173" s="10"/>
      <c r="K1173" s="10"/>
      <c r="L1173" s="10"/>
      <c r="M1173" s="10">
        <f t="shared" si="978"/>
        <v>3885</v>
      </c>
      <c r="N1173" s="10">
        <f t="shared" si="979"/>
        <v>3885</v>
      </c>
      <c r="O1173" s="10">
        <f t="shared" si="980"/>
        <v>3885</v>
      </c>
      <c r="P1173" s="10"/>
      <c r="Q1173" s="26"/>
      <c r="R1173" s="27"/>
    </row>
    <row r="1174" spans="1:19" s="18" customFormat="1" x14ac:dyDescent="0.3">
      <c r="A1174" s="19" t="s">
        <v>466</v>
      </c>
      <c r="B1174" s="19" t="s">
        <v>20</v>
      </c>
      <c r="C1174" s="19" t="s">
        <v>22</v>
      </c>
      <c r="D1174" s="19"/>
      <c r="E1174" s="19"/>
      <c r="F1174" s="20" t="s">
        <v>23</v>
      </c>
      <c r="G1174" s="21">
        <f t="shared" ref="G1174:G1176" si="1007">G1175</f>
        <v>14353.5</v>
      </c>
      <c r="H1174" s="21">
        <f t="shared" ref="H1174:H1176" si="1008">H1175</f>
        <v>10999.9</v>
      </c>
      <c r="I1174" s="21">
        <f t="shared" ref="I1174:I1176" si="1009">I1175</f>
        <v>10996.4</v>
      </c>
      <c r="J1174" s="21">
        <f t="shared" ref="J1174:J1176" si="1010">J1175</f>
        <v>0</v>
      </c>
      <c r="K1174" s="21">
        <f t="shared" ref="K1174:K1176" si="1011">K1175</f>
        <v>0</v>
      </c>
      <c r="L1174" s="21">
        <f t="shared" ref="L1174:L1176" si="1012">L1175</f>
        <v>0</v>
      </c>
      <c r="M1174" s="21">
        <f t="shared" si="978"/>
        <v>14353.5</v>
      </c>
      <c r="N1174" s="21">
        <f t="shared" si="979"/>
        <v>10999.9</v>
      </c>
      <c r="O1174" s="21">
        <f t="shared" si="980"/>
        <v>10996.4</v>
      </c>
      <c r="P1174" s="21">
        <f t="shared" ref="P1174:P1176" si="1013">P1175</f>
        <v>0</v>
      </c>
      <c r="Q1174" s="22"/>
      <c r="R1174" s="23"/>
    </row>
    <row r="1175" spans="1:19" x14ac:dyDescent="0.3">
      <c r="A1175" s="24" t="s">
        <v>466</v>
      </c>
      <c r="B1175" s="24" t="s">
        <v>20</v>
      </c>
      <c r="C1175" s="24" t="s">
        <v>22</v>
      </c>
      <c r="D1175" s="24" t="s">
        <v>210</v>
      </c>
      <c r="E1175" s="24"/>
      <c r="F1175" s="25" t="s">
        <v>211</v>
      </c>
      <c r="G1175" s="10">
        <f t="shared" si="1007"/>
        <v>14353.5</v>
      </c>
      <c r="H1175" s="10">
        <f t="shared" si="1008"/>
        <v>10999.9</v>
      </c>
      <c r="I1175" s="10">
        <f t="shared" si="1009"/>
        <v>10996.4</v>
      </c>
      <c r="J1175" s="10">
        <f t="shared" si="1010"/>
        <v>0</v>
      </c>
      <c r="K1175" s="10">
        <f t="shared" si="1011"/>
        <v>0</v>
      </c>
      <c r="L1175" s="10">
        <f t="shared" si="1012"/>
        <v>0</v>
      </c>
      <c r="M1175" s="10">
        <f t="shared" si="978"/>
        <v>14353.5</v>
      </c>
      <c r="N1175" s="10">
        <f t="shared" si="979"/>
        <v>10999.9</v>
      </c>
      <c r="O1175" s="10">
        <f t="shared" si="980"/>
        <v>10996.4</v>
      </c>
      <c r="P1175" s="10">
        <f t="shared" si="1013"/>
        <v>0</v>
      </c>
      <c r="Q1175" s="26"/>
      <c r="R1175" s="27"/>
    </row>
    <row r="1176" spans="1:19" hidden="1" x14ac:dyDescent="0.3">
      <c r="A1176" s="24" t="s">
        <v>466</v>
      </c>
      <c r="B1176" s="24" t="s">
        <v>20</v>
      </c>
      <c r="C1176" s="24" t="s">
        <v>22</v>
      </c>
      <c r="D1176" s="24" t="s">
        <v>212</v>
      </c>
      <c r="E1176" s="24"/>
      <c r="F1176" s="25" t="s">
        <v>27</v>
      </c>
      <c r="G1176" s="10">
        <f t="shared" si="1007"/>
        <v>14353.5</v>
      </c>
      <c r="H1176" s="10">
        <f t="shared" si="1008"/>
        <v>10999.9</v>
      </c>
      <c r="I1176" s="10">
        <f t="shared" si="1009"/>
        <v>10996.4</v>
      </c>
      <c r="J1176" s="10">
        <f t="shared" si="1010"/>
        <v>0</v>
      </c>
      <c r="K1176" s="10">
        <f t="shared" si="1011"/>
        <v>0</v>
      </c>
      <c r="L1176" s="10">
        <f t="shared" si="1012"/>
        <v>0</v>
      </c>
      <c r="M1176" s="10">
        <f t="shared" si="978"/>
        <v>14353.5</v>
      </c>
      <c r="N1176" s="10">
        <f t="shared" si="979"/>
        <v>10999.9</v>
      </c>
      <c r="O1176" s="10">
        <f t="shared" si="980"/>
        <v>10996.4</v>
      </c>
      <c r="P1176" s="10">
        <f t="shared" si="1013"/>
        <v>0</v>
      </c>
      <c r="Q1176" s="26">
        <v>0</v>
      </c>
      <c r="R1176" s="27"/>
      <c r="S1176" s="1" t="s">
        <v>386</v>
      </c>
    </row>
    <row r="1177" spans="1:19" ht="46.8" x14ac:dyDescent="0.3">
      <c r="A1177" s="24" t="s">
        <v>466</v>
      </c>
      <c r="B1177" s="24" t="s">
        <v>20</v>
      </c>
      <c r="C1177" s="24" t="s">
        <v>22</v>
      </c>
      <c r="D1177" s="24" t="s">
        <v>213</v>
      </c>
      <c r="E1177" s="24"/>
      <c r="F1177" s="25" t="s">
        <v>214</v>
      </c>
      <c r="G1177" s="10">
        <f t="shared" ref="G1177:L1177" si="1014">G1178+G1181+G1185+G1183</f>
        <v>14353.5</v>
      </c>
      <c r="H1177" s="10">
        <f t="shared" si="1014"/>
        <v>10999.9</v>
      </c>
      <c r="I1177" s="10">
        <f t="shared" si="1014"/>
        <v>10996.4</v>
      </c>
      <c r="J1177" s="10">
        <f t="shared" si="1014"/>
        <v>0</v>
      </c>
      <c r="K1177" s="10">
        <f t="shared" si="1014"/>
        <v>0</v>
      </c>
      <c r="L1177" s="10">
        <f t="shared" si="1014"/>
        <v>0</v>
      </c>
      <c r="M1177" s="10">
        <f t="shared" si="978"/>
        <v>14353.5</v>
      </c>
      <c r="N1177" s="10">
        <f t="shared" si="979"/>
        <v>10999.9</v>
      </c>
      <c r="O1177" s="10">
        <f t="shared" si="980"/>
        <v>10996.4</v>
      </c>
      <c r="P1177" s="10">
        <f>P1178+P1181+P1185+P1183</f>
        <v>0</v>
      </c>
      <c r="Q1177" s="26"/>
      <c r="R1177" s="27"/>
    </row>
    <row r="1178" spans="1:19" ht="31.2" x14ac:dyDescent="0.3">
      <c r="A1178" s="24" t="s">
        <v>466</v>
      </c>
      <c r="B1178" s="24" t="s">
        <v>20</v>
      </c>
      <c r="C1178" s="24" t="s">
        <v>22</v>
      </c>
      <c r="D1178" s="24" t="s">
        <v>394</v>
      </c>
      <c r="E1178" s="24"/>
      <c r="F1178" s="25" t="s">
        <v>395</v>
      </c>
      <c r="G1178" s="10">
        <f t="shared" ref="G1178:L1178" si="1015">G1179+G1180</f>
        <v>7039</v>
      </c>
      <c r="H1178" s="10">
        <f t="shared" si="1015"/>
        <v>3685.4</v>
      </c>
      <c r="I1178" s="10">
        <f t="shared" si="1015"/>
        <v>3681.9</v>
      </c>
      <c r="J1178" s="10">
        <f t="shared" si="1015"/>
        <v>0</v>
      </c>
      <c r="K1178" s="10">
        <f t="shared" si="1015"/>
        <v>0</v>
      </c>
      <c r="L1178" s="10">
        <f t="shared" si="1015"/>
        <v>0</v>
      </c>
      <c r="M1178" s="10">
        <f t="shared" si="978"/>
        <v>7039</v>
      </c>
      <c r="N1178" s="10">
        <f t="shared" si="979"/>
        <v>3685.4</v>
      </c>
      <c r="O1178" s="10">
        <f t="shared" si="980"/>
        <v>3681.9</v>
      </c>
      <c r="P1178" s="10">
        <f>P1179+P1180</f>
        <v>0</v>
      </c>
      <c r="Q1178" s="26"/>
      <c r="R1178" s="27"/>
    </row>
    <row r="1179" spans="1:19" ht="31.2" x14ac:dyDescent="0.3">
      <c r="A1179" s="24" t="s">
        <v>466</v>
      </c>
      <c r="B1179" s="24" t="s">
        <v>20</v>
      </c>
      <c r="C1179" s="24" t="s">
        <v>22</v>
      </c>
      <c r="D1179" s="24" t="s">
        <v>394</v>
      </c>
      <c r="E1179" s="24" t="s">
        <v>32</v>
      </c>
      <c r="F1179" s="25" t="s">
        <v>33</v>
      </c>
      <c r="G1179" s="10">
        <v>7038.2</v>
      </c>
      <c r="H1179" s="10">
        <v>3684.6</v>
      </c>
      <c r="I1179" s="10">
        <v>3681.1</v>
      </c>
      <c r="J1179" s="10"/>
      <c r="K1179" s="10"/>
      <c r="L1179" s="10"/>
      <c r="M1179" s="10">
        <f t="shared" si="978"/>
        <v>7038.2</v>
      </c>
      <c r="N1179" s="10">
        <f t="shared" si="979"/>
        <v>3684.6</v>
      </c>
      <c r="O1179" s="10">
        <f t="shared" si="980"/>
        <v>3681.1</v>
      </c>
      <c r="P1179" s="10"/>
      <c r="Q1179" s="26"/>
      <c r="R1179" s="27"/>
    </row>
    <row r="1180" spans="1:19" x14ac:dyDescent="0.3">
      <c r="A1180" s="24" t="s">
        <v>466</v>
      </c>
      <c r="B1180" s="24" t="s">
        <v>20</v>
      </c>
      <c r="C1180" s="24" t="s">
        <v>22</v>
      </c>
      <c r="D1180" s="24" t="s">
        <v>394</v>
      </c>
      <c r="E1180" s="24" t="s">
        <v>34</v>
      </c>
      <c r="F1180" s="25" t="s">
        <v>35</v>
      </c>
      <c r="G1180" s="10">
        <v>0.8</v>
      </c>
      <c r="H1180" s="10">
        <v>0.8</v>
      </c>
      <c r="I1180" s="10">
        <v>0.8</v>
      </c>
      <c r="J1180" s="10"/>
      <c r="K1180" s="10"/>
      <c r="L1180" s="10"/>
      <c r="M1180" s="10">
        <f t="shared" si="978"/>
        <v>0.8</v>
      </c>
      <c r="N1180" s="10">
        <f t="shared" si="979"/>
        <v>0.8</v>
      </c>
      <c r="O1180" s="10">
        <f t="shared" si="980"/>
        <v>0.8</v>
      </c>
      <c r="P1180" s="10"/>
      <c r="Q1180" s="26"/>
      <c r="R1180" s="27"/>
    </row>
    <row r="1181" spans="1:19" ht="31.2" x14ac:dyDescent="0.3">
      <c r="A1181" s="24" t="s">
        <v>466</v>
      </c>
      <c r="B1181" s="24" t="s">
        <v>20</v>
      </c>
      <c r="C1181" s="24" t="s">
        <v>22</v>
      </c>
      <c r="D1181" s="24" t="s">
        <v>396</v>
      </c>
      <c r="E1181" s="28"/>
      <c r="F1181" s="25" t="s">
        <v>397</v>
      </c>
      <c r="G1181" s="10">
        <f t="shared" ref="G1181:L1181" si="1016">G1182</f>
        <v>5496.4</v>
      </c>
      <c r="H1181" s="10">
        <f t="shared" si="1016"/>
        <v>5496.4</v>
      </c>
      <c r="I1181" s="10">
        <f t="shared" si="1016"/>
        <v>5496.4</v>
      </c>
      <c r="J1181" s="10">
        <f t="shared" si="1016"/>
        <v>0</v>
      </c>
      <c r="K1181" s="10">
        <f t="shared" si="1016"/>
        <v>0</v>
      </c>
      <c r="L1181" s="10">
        <f t="shared" si="1016"/>
        <v>0</v>
      </c>
      <c r="M1181" s="10">
        <f t="shared" si="978"/>
        <v>5496.4</v>
      </c>
      <c r="N1181" s="10">
        <f t="shared" si="979"/>
        <v>5496.4</v>
      </c>
      <c r="O1181" s="10">
        <f t="shared" si="980"/>
        <v>5496.4</v>
      </c>
      <c r="P1181" s="10">
        <f>P1182</f>
        <v>0</v>
      </c>
      <c r="Q1181" s="26"/>
      <c r="R1181" s="27"/>
    </row>
    <row r="1182" spans="1:19" ht="31.2" x14ac:dyDescent="0.3">
      <c r="A1182" s="24" t="s">
        <v>466</v>
      </c>
      <c r="B1182" s="24" t="s">
        <v>20</v>
      </c>
      <c r="C1182" s="24" t="s">
        <v>22</v>
      </c>
      <c r="D1182" s="24" t="s">
        <v>396</v>
      </c>
      <c r="E1182" s="24" t="s">
        <v>114</v>
      </c>
      <c r="F1182" s="25" t="s">
        <v>115</v>
      </c>
      <c r="G1182" s="10">
        <v>5496.4</v>
      </c>
      <c r="H1182" s="10">
        <v>5496.4</v>
      </c>
      <c r="I1182" s="10">
        <v>5496.4</v>
      </c>
      <c r="J1182" s="10"/>
      <c r="K1182" s="10"/>
      <c r="L1182" s="10"/>
      <c r="M1182" s="10">
        <f t="shared" si="978"/>
        <v>5496.4</v>
      </c>
      <c r="N1182" s="10">
        <f t="shared" si="979"/>
        <v>5496.4</v>
      </c>
      <c r="O1182" s="10">
        <f t="shared" si="980"/>
        <v>5496.4</v>
      </c>
      <c r="P1182" s="10"/>
      <c r="Q1182" s="26"/>
      <c r="R1182" s="27"/>
    </row>
    <row r="1183" spans="1:19" ht="46.8" x14ac:dyDescent="0.3">
      <c r="A1183" s="24" t="s">
        <v>466</v>
      </c>
      <c r="B1183" s="24" t="s">
        <v>20</v>
      </c>
      <c r="C1183" s="24" t="s">
        <v>22</v>
      </c>
      <c r="D1183" s="24" t="s">
        <v>468</v>
      </c>
      <c r="E1183" s="24"/>
      <c r="F1183" s="25" t="s">
        <v>469</v>
      </c>
      <c r="G1183" s="10">
        <f t="shared" ref="G1183:L1183" si="1017">G1184</f>
        <v>991.6</v>
      </c>
      <c r="H1183" s="10">
        <f t="shared" si="1017"/>
        <v>991.6</v>
      </c>
      <c r="I1183" s="10">
        <f t="shared" si="1017"/>
        <v>991.6</v>
      </c>
      <c r="J1183" s="10">
        <f t="shared" si="1017"/>
        <v>0</v>
      </c>
      <c r="K1183" s="10">
        <f t="shared" si="1017"/>
        <v>0</v>
      </c>
      <c r="L1183" s="10">
        <f t="shared" si="1017"/>
        <v>0</v>
      </c>
      <c r="M1183" s="10">
        <f t="shared" si="978"/>
        <v>991.6</v>
      </c>
      <c r="N1183" s="10">
        <f t="shared" si="979"/>
        <v>991.6</v>
      </c>
      <c r="O1183" s="10">
        <f t="shared" si="980"/>
        <v>991.6</v>
      </c>
      <c r="P1183" s="10">
        <f>P1184</f>
        <v>0</v>
      </c>
      <c r="Q1183" s="26"/>
      <c r="R1183" s="27"/>
    </row>
    <row r="1184" spans="1:19" ht="31.2" x14ac:dyDescent="0.3">
      <c r="A1184" s="24" t="s">
        <v>466</v>
      </c>
      <c r="B1184" s="24" t="s">
        <v>20</v>
      </c>
      <c r="C1184" s="24" t="s">
        <v>22</v>
      </c>
      <c r="D1184" s="24" t="s">
        <v>468</v>
      </c>
      <c r="E1184" s="24" t="s">
        <v>114</v>
      </c>
      <c r="F1184" s="25" t="s">
        <v>115</v>
      </c>
      <c r="G1184" s="10">
        <v>991.6</v>
      </c>
      <c r="H1184" s="10">
        <v>991.6</v>
      </c>
      <c r="I1184" s="10">
        <v>991.6</v>
      </c>
      <c r="J1184" s="10"/>
      <c r="K1184" s="10"/>
      <c r="L1184" s="10"/>
      <c r="M1184" s="10">
        <f t="shared" si="978"/>
        <v>991.6</v>
      </c>
      <c r="N1184" s="10">
        <f t="shared" si="979"/>
        <v>991.6</v>
      </c>
      <c r="O1184" s="10">
        <f t="shared" si="980"/>
        <v>991.6</v>
      </c>
      <c r="P1184" s="10"/>
      <c r="Q1184" s="26"/>
      <c r="R1184" s="27"/>
    </row>
    <row r="1185" spans="1:19" ht="62.4" x14ac:dyDescent="0.3">
      <c r="A1185" s="24" t="s">
        <v>466</v>
      </c>
      <c r="B1185" s="24" t="s">
        <v>20</v>
      </c>
      <c r="C1185" s="24" t="s">
        <v>22</v>
      </c>
      <c r="D1185" s="24" t="s">
        <v>217</v>
      </c>
      <c r="E1185" s="28"/>
      <c r="F1185" s="25" t="s">
        <v>218</v>
      </c>
      <c r="G1185" s="10">
        <f t="shared" ref="G1185:L1185" si="1018">G1186</f>
        <v>826.5</v>
      </c>
      <c r="H1185" s="10">
        <f t="shared" si="1018"/>
        <v>826.5</v>
      </c>
      <c r="I1185" s="10">
        <f t="shared" si="1018"/>
        <v>826.5</v>
      </c>
      <c r="J1185" s="10">
        <f t="shared" si="1018"/>
        <v>0</v>
      </c>
      <c r="K1185" s="10">
        <f t="shared" si="1018"/>
        <v>0</v>
      </c>
      <c r="L1185" s="10">
        <f t="shared" si="1018"/>
        <v>0</v>
      </c>
      <c r="M1185" s="10">
        <f t="shared" si="978"/>
        <v>826.5</v>
      </c>
      <c r="N1185" s="10">
        <f t="shared" si="979"/>
        <v>826.5</v>
      </c>
      <c r="O1185" s="10">
        <f t="shared" si="980"/>
        <v>826.5</v>
      </c>
      <c r="P1185" s="10">
        <f>P1186</f>
        <v>0</v>
      </c>
      <c r="Q1185" s="26"/>
      <c r="R1185" s="27"/>
    </row>
    <row r="1186" spans="1:19" ht="31.2" x14ac:dyDescent="0.3">
      <c r="A1186" s="24" t="s">
        <v>466</v>
      </c>
      <c r="B1186" s="24" t="s">
        <v>20</v>
      </c>
      <c r="C1186" s="24" t="s">
        <v>22</v>
      </c>
      <c r="D1186" s="24" t="s">
        <v>217</v>
      </c>
      <c r="E1186" s="24" t="s">
        <v>114</v>
      </c>
      <c r="F1186" s="25" t="s">
        <v>115</v>
      </c>
      <c r="G1186" s="10">
        <v>826.5</v>
      </c>
      <c r="H1186" s="10">
        <v>826.5</v>
      </c>
      <c r="I1186" s="10">
        <v>826.5</v>
      </c>
      <c r="J1186" s="10"/>
      <c r="K1186" s="10"/>
      <c r="L1186" s="10"/>
      <c r="M1186" s="10">
        <f t="shared" si="978"/>
        <v>826.5</v>
      </c>
      <c r="N1186" s="10">
        <f t="shared" si="979"/>
        <v>826.5</v>
      </c>
      <c r="O1186" s="10">
        <f t="shared" si="980"/>
        <v>826.5</v>
      </c>
      <c r="P1186" s="10"/>
      <c r="Q1186" s="26"/>
      <c r="R1186" s="27"/>
    </row>
    <row r="1187" spans="1:19" s="12" customFormat="1" ht="31.2" x14ac:dyDescent="0.3">
      <c r="A1187" s="13" t="s">
        <v>466</v>
      </c>
      <c r="B1187" s="13" t="s">
        <v>125</v>
      </c>
      <c r="C1187" s="13"/>
      <c r="D1187" s="13"/>
      <c r="E1187" s="29"/>
      <c r="F1187" s="14" t="s">
        <v>126</v>
      </c>
      <c r="G1187" s="15">
        <f t="shared" ref="G1187:L1187" si="1019">G1188+G1197</f>
        <v>5128.2999999999993</v>
      </c>
      <c r="H1187" s="15">
        <f t="shared" si="1019"/>
        <v>5219.5</v>
      </c>
      <c r="I1187" s="15">
        <f t="shared" si="1019"/>
        <v>5219.5</v>
      </c>
      <c r="J1187" s="15">
        <f t="shared" si="1019"/>
        <v>0</v>
      </c>
      <c r="K1187" s="15">
        <f t="shared" si="1019"/>
        <v>0</v>
      </c>
      <c r="L1187" s="15">
        <f t="shared" si="1019"/>
        <v>0</v>
      </c>
      <c r="M1187" s="15">
        <f t="shared" si="978"/>
        <v>5128.2999999999993</v>
      </c>
      <c r="N1187" s="15">
        <f t="shared" si="979"/>
        <v>5219.5</v>
      </c>
      <c r="O1187" s="15">
        <f t="shared" si="980"/>
        <v>5219.5</v>
      </c>
      <c r="P1187" s="15">
        <f>P1188+P1197</f>
        <v>0</v>
      </c>
      <c r="Q1187" s="16"/>
      <c r="R1187" s="17"/>
    </row>
    <row r="1188" spans="1:19" s="18" customFormat="1" ht="46.8" x14ac:dyDescent="0.3">
      <c r="A1188" s="19" t="s">
        <v>466</v>
      </c>
      <c r="B1188" s="19" t="s">
        <v>125</v>
      </c>
      <c r="C1188" s="19" t="s">
        <v>273</v>
      </c>
      <c r="D1188" s="19"/>
      <c r="E1188" s="30"/>
      <c r="F1188" s="20" t="s">
        <v>402</v>
      </c>
      <c r="G1188" s="21">
        <f t="shared" ref="G1188:G1190" si="1020">G1189</f>
        <v>3648.7999999999997</v>
      </c>
      <c r="H1188" s="21">
        <f t="shared" ref="H1188:H1190" si="1021">H1189</f>
        <v>3648.7999999999997</v>
      </c>
      <c r="I1188" s="21">
        <f t="shared" ref="I1188:I1190" si="1022">I1189</f>
        <v>3648.7999999999997</v>
      </c>
      <c r="J1188" s="21">
        <f t="shared" ref="J1188:J1190" si="1023">J1189</f>
        <v>0</v>
      </c>
      <c r="K1188" s="21">
        <f t="shared" ref="K1188:K1190" si="1024">K1189</f>
        <v>0</v>
      </c>
      <c r="L1188" s="21">
        <f t="shared" ref="L1188:L1190" si="1025">L1189</f>
        <v>0</v>
      </c>
      <c r="M1188" s="21">
        <f t="shared" si="978"/>
        <v>3648.7999999999997</v>
      </c>
      <c r="N1188" s="21">
        <f t="shared" si="979"/>
        <v>3648.7999999999997</v>
      </c>
      <c r="O1188" s="21">
        <f t="shared" si="980"/>
        <v>3648.7999999999997</v>
      </c>
      <c r="P1188" s="21">
        <f t="shared" ref="P1188:P1190" si="1026">P1189</f>
        <v>0</v>
      </c>
      <c r="Q1188" s="22"/>
      <c r="R1188" s="23"/>
    </row>
    <row r="1189" spans="1:19" x14ac:dyDescent="0.3">
      <c r="A1189" s="24" t="s">
        <v>466</v>
      </c>
      <c r="B1189" s="24" t="s">
        <v>125</v>
      </c>
      <c r="C1189" s="24" t="s">
        <v>273</v>
      </c>
      <c r="D1189" s="24" t="s">
        <v>219</v>
      </c>
      <c r="E1189" s="28"/>
      <c r="F1189" s="25" t="s">
        <v>220</v>
      </c>
      <c r="G1189" s="10">
        <f t="shared" si="1020"/>
        <v>3648.7999999999997</v>
      </c>
      <c r="H1189" s="10">
        <f t="shared" si="1021"/>
        <v>3648.7999999999997</v>
      </c>
      <c r="I1189" s="10">
        <f t="shared" si="1022"/>
        <v>3648.7999999999997</v>
      </c>
      <c r="J1189" s="10">
        <f t="shared" si="1023"/>
        <v>0</v>
      </c>
      <c r="K1189" s="10">
        <f t="shared" si="1024"/>
        <v>0</v>
      </c>
      <c r="L1189" s="10">
        <f t="shared" si="1025"/>
        <v>0</v>
      </c>
      <c r="M1189" s="10">
        <f t="shared" si="978"/>
        <v>3648.7999999999997</v>
      </c>
      <c r="N1189" s="10">
        <f t="shared" si="979"/>
        <v>3648.7999999999997</v>
      </c>
      <c r="O1189" s="10">
        <f t="shared" si="980"/>
        <v>3648.7999999999997</v>
      </c>
      <c r="P1189" s="10">
        <f t="shared" si="1026"/>
        <v>0</v>
      </c>
      <c r="Q1189" s="26"/>
      <c r="R1189" s="27"/>
    </row>
    <row r="1190" spans="1:19" hidden="1" x14ac:dyDescent="0.3">
      <c r="A1190" s="24" t="s">
        <v>466</v>
      </c>
      <c r="B1190" s="24" t="s">
        <v>125</v>
      </c>
      <c r="C1190" s="24" t="s">
        <v>273</v>
      </c>
      <c r="D1190" s="24" t="s">
        <v>221</v>
      </c>
      <c r="E1190" s="28"/>
      <c r="F1190" s="25" t="s">
        <v>27</v>
      </c>
      <c r="G1190" s="10">
        <f t="shared" si="1020"/>
        <v>3648.7999999999997</v>
      </c>
      <c r="H1190" s="10">
        <f t="shared" si="1021"/>
        <v>3648.7999999999997</v>
      </c>
      <c r="I1190" s="10">
        <f t="shared" si="1022"/>
        <v>3648.7999999999997</v>
      </c>
      <c r="J1190" s="10">
        <f t="shared" si="1023"/>
        <v>0</v>
      </c>
      <c r="K1190" s="10">
        <f t="shared" si="1024"/>
        <v>0</v>
      </c>
      <c r="L1190" s="10">
        <f t="shared" si="1025"/>
        <v>0</v>
      </c>
      <c r="M1190" s="10">
        <f t="shared" si="978"/>
        <v>3648.7999999999997</v>
      </c>
      <c r="N1190" s="10">
        <f t="shared" si="979"/>
        <v>3648.7999999999997</v>
      </c>
      <c r="O1190" s="10">
        <f t="shared" si="980"/>
        <v>3648.7999999999997</v>
      </c>
      <c r="P1190" s="10">
        <f t="shared" si="1026"/>
        <v>0</v>
      </c>
      <c r="Q1190" s="26">
        <v>0</v>
      </c>
      <c r="R1190" s="27"/>
      <c r="S1190" s="1" t="s">
        <v>386</v>
      </c>
    </row>
    <row r="1191" spans="1:19" ht="93.6" x14ac:dyDescent="0.3">
      <c r="A1191" s="24" t="s">
        <v>466</v>
      </c>
      <c r="B1191" s="24" t="s">
        <v>125</v>
      </c>
      <c r="C1191" s="24" t="s">
        <v>273</v>
      </c>
      <c r="D1191" s="24" t="s">
        <v>403</v>
      </c>
      <c r="E1191" s="28"/>
      <c r="F1191" s="25" t="s">
        <v>404</v>
      </c>
      <c r="G1191" s="10">
        <f t="shared" ref="G1191:L1191" si="1027">G1192+G1194</f>
        <v>3648.7999999999997</v>
      </c>
      <c r="H1191" s="10">
        <f t="shared" si="1027"/>
        <v>3648.7999999999997</v>
      </c>
      <c r="I1191" s="10">
        <f t="shared" si="1027"/>
        <v>3648.7999999999997</v>
      </c>
      <c r="J1191" s="10">
        <f t="shared" si="1027"/>
        <v>0</v>
      </c>
      <c r="K1191" s="10">
        <f t="shared" si="1027"/>
        <v>0</v>
      </c>
      <c r="L1191" s="10">
        <f t="shared" si="1027"/>
        <v>0</v>
      </c>
      <c r="M1191" s="10">
        <f t="shared" si="978"/>
        <v>3648.7999999999997</v>
      </c>
      <c r="N1191" s="10">
        <f t="shared" si="979"/>
        <v>3648.7999999999997</v>
      </c>
      <c r="O1191" s="10">
        <f t="shared" si="980"/>
        <v>3648.7999999999997</v>
      </c>
      <c r="P1191" s="10">
        <f>P1192+P1194</f>
        <v>0</v>
      </c>
      <c r="Q1191" s="26"/>
      <c r="R1191" s="27"/>
    </row>
    <row r="1192" spans="1:19" ht="46.8" x14ac:dyDescent="0.3">
      <c r="A1192" s="24" t="s">
        <v>466</v>
      </c>
      <c r="B1192" s="24" t="s">
        <v>125</v>
      </c>
      <c r="C1192" s="24" t="s">
        <v>273</v>
      </c>
      <c r="D1192" s="24" t="s">
        <v>405</v>
      </c>
      <c r="E1192" s="28"/>
      <c r="F1192" s="25" t="s">
        <v>406</v>
      </c>
      <c r="G1192" s="10">
        <f t="shared" ref="G1192:L1192" si="1028">G1193</f>
        <v>38.700000000000003</v>
      </c>
      <c r="H1192" s="10">
        <f t="shared" si="1028"/>
        <v>38.700000000000003</v>
      </c>
      <c r="I1192" s="10">
        <f t="shared" si="1028"/>
        <v>38.700000000000003</v>
      </c>
      <c r="J1192" s="10">
        <f t="shared" si="1028"/>
        <v>0</v>
      </c>
      <c r="K1192" s="10">
        <f t="shared" si="1028"/>
        <v>0</v>
      </c>
      <c r="L1192" s="10">
        <f t="shared" si="1028"/>
        <v>0</v>
      </c>
      <c r="M1192" s="10">
        <f t="shared" ref="M1192:M1255" si="1029">G1192+J1192</f>
        <v>38.700000000000003</v>
      </c>
      <c r="N1192" s="10">
        <f t="shared" ref="N1192:N1255" si="1030">H1192+K1192</f>
        <v>38.700000000000003</v>
      </c>
      <c r="O1192" s="10">
        <f t="shared" ref="O1192:O1255" si="1031">I1192+L1192</f>
        <v>38.700000000000003</v>
      </c>
      <c r="P1192" s="10">
        <f>P1193</f>
        <v>0</v>
      </c>
      <c r="Q1192" s="26"/>
      <c r="R1192" s="27"/>
    </row>
    <row r="1193" spans="1:19" ht="31.2" x14ac:dyDescent="0.3">
      <c r="A1193" s="24" t="s">
        <v>466</v>
      </c>
      <c r="B1193" s="24" t="s">
        <v>125</v>
      </c>
      <c r="C1193" s="24" t="s">
        <v>273</v>
      </c>
      <c r="D1193" s="24" t="s">
        <v>405</v>
      </c>
      <c r="E1193" s="24" t="s">
        <v>32</v>
      </c>
      <c r="F1193" s="25" t="s">
        <v>33</v>
      </c>
      <c r="G1193" s="10">
        <v>38.700000000000003</v>
      </c>
      <c r="H1193" s="10">
        <v>38.700000000000003</v>
      </c>
      <c r="I1193" s="10">
        <v>38.700000000000003</v>
      </c>
      <c r="J1193" s="10"/>
      <c r="K1193" s="10"/>
      <c r="L1193" s="10"/>
      <c r="M1193" s="10">
        <f t="shared" si="1029"/>
        <v>38.700000000000003</v>
      </c>
      <c r="N1193" s="10">
        <f t="shared" si="1030"/>
        <v>38.700000000000003</v>
      </c>
      <c r="O1193" s="10">
        <f t="shared" si="1031"/>
        <v>38.700000000000003</v>
      </c>
      <c r="P1193" s="10"/>
      <c r="Q1193" s="26"/>
      <c r="R1193" s="27"/>
    </row>
    <row r="1194" spans="1:19" ht="46.8" x14ac:dyDescent="0.3">
      <c r="A1194" s="24" t="s">
        <v>466</v>
      </c>
      <c r="B1194" s="24" t="s">
        <v>125</v>
      </c>
      <c r="C1194" s="24" t="s">
        <v>273</v>
      </c>
      <c r="D1194" s="24" t="s">
        <v>407</v>
      </c>
      <c r="E1194" s="28"/>
      <c r="F1194" s="25" t="s">
        <v>408</v>
      </c>
      <c r="G1194" s="10">
        <f t="shared" ref="G1194:L1194" si="1032">G1195+G1196</f>
        <v>3610.1</v>
      </c>
      <c r="H1194" s="10">
        <f t="shared" si="1032"/>
        <v>3610.1</v>
      </c>
      <c r="I1194" s="10">
        <f t="shared" si="1032"/>
        <v>3610.1</v>
      </c>
      <c r="J1194" s="10">
        <f t="shared" si="1032"/>
        <v>0</v>
      </c>
      <c r="K1194" s="10">
        <f t="shared" si="1032"/>
        <v>0</v>
      </c>
      <c r="L1194" s="10">
        <f t="shared" si="1032"/>
        <v>0</v>
      </c>
      <c r="M1194" s="10">
        <f t="shared" si="1029"/>
        <v>3610.1</v>
      </c>
      <c r="N1194" s="10">
        <f t="shared" si="1030"/>
        <v>3610.1</v>
      </c>
      <c r="O1194" s="10">
        <f t="shared" si="1031"/>
        <v>3610.1</v>
      </c>
      <c r="P1194" s="10">
        <f>P1195+P1196</f>
        <v>0</v>
      </c>
      <c r="Q1194" s="26"/>
      <c r="R1194" s="27"/>
    </row>
    <row r="1195" spans="1:19" ht="31.2" x14ac:dyDescent="0.3">
      <c r="A1195" s="24" t="s">
        <v>466</v>
      </c>
      <c r="B1195" s="24" t="s">
        <v>125</v>
      </c>
      <c r="C1195" s="24" t="s">
        <v>273</v>
      </c>
      <c r="D1195" s="24" t="s">
        <v>407</v>
      </c>
      <c r="E1195" s="24" t="s">
        <v>32</v>
      </c>
      <c r="F1195" s="25" t="s">
        <v>33</v>
      </c>
      <c r="G1195" s="10">
        <v>3474</v>
      </c>
      <c r="H1195" s="10">
        <v>3474</v>
      </c>
      <c r="I1195" s="10">
        <v>3474</v>
      </c>
      <c r="J1195" s="10"/>
      <c r="K1195" s="10"/>
      <c r="L1195" s="10"/>
      <c r="M1195" s="10">
        <f t="shared" si="1029"/>
        <v>3474</v>
      </c>
      <c r="N1195" s="10">
        <f t="shared" si="1030"/>
        <v>3474</v>
      </c>
      <c r="O1195" s="10">
        <f t="shared" si="1031"/>
        <v>3474</v>
      </c>
      <c r="P1195" s="10"/>
      <c r="Q1195" s="26"/>
      <c r="R1195" s="27"/>
    </row>
    <row r="1196" spans="1:19" x14ac:dyDescent="0.3">
      <c r="A1196" s="24" t="s">
        <v>466</v>
      </c>
      <c r="B1196" s="24" t="s">
        <v>125</v>
      </c>
      <c r="C1196" s="24" t="s">
        <v>273</v>
      </c>
      <c r="D1196" s="24" t="s">
        <v>407</v>
      </c>
      <c r="E1196" s="24" t="s">
        <v>34</v>
      </c>
      <c r="F1196" s="25" t="s">
        <v>35</v>
      </c>
      <c r="G1196" s="10">
        <v>136.1</v>
      </c>
      <c r="H1196" s="10">
        <v>136.1</v>
      </c>
      <c r="I1196" s="10">
        <v>136.1</v>
      </c>
      <c r="J1196" s="10"/>
      <c r="K1196" s="10"/>
      <c r="L1196" s="10"/>
      <c r="M1196" s="10">
        <f t="shared" si="1029"/>
        <v>136.1</v>
      </c>
      <c r="N1196" s="10">
        <f t="shared" si="1030"/>
        <v>136.1</v>
      </c>
      <c r="O1196" s="10">
        <f t="shared" si="1031"/>
        <v>136.1</v>
      </c>
      <c r="P1196" s="10"/>
      <c r="Q1196" s="26"/>
      <c r="R1196" s="27"/>
    </row>
    <row r="1197" spans="1:19" s="18" customFormat="1" ht="31.2" x14ac:dyDescent="0.3">
      <c r="A1197" s="19" t="s">
        <v>466</v>
      </c>
      <c r="B1197" s="19" t="s">
        <v>125</v>
      </c>
      <c r="C1197" s="19" t="s">
        <v>127</v>
      </c>
      <c r="D1197" s="19"/>
      <c r="E1197" s="30"/>
      <c r="F1197" s="20" t="s">
        <v>128</v>
      </c>
      <c r="G1197" s="21">
        <f t="shared" ref="G1197:G1198" si="1033">G1198</f>
        <v>1479.4999999999998</v>
      </c>
      <c r="H1197" s="21">
        <f t="shared" ref="H1197:H1198" si="1034">H1198</f>
        <v>1570.6999999999998</v>
      </c>
      <c r="I1197" s="21">
        <f t="shared" ref="I1197:I1198" si="1035">I1198</f>
        <v>1570.6999999999998</v>
      </c>
      <c r="J1197" s="21">
        <f t="shared" ref="J1197:J1198" si="1036">J1198</f>
        <v>0</v>
      </c>
      <c r="K1197" s="21">
        <f t="shared" ref="K1197:K1198" si="1037">K1198</f>
        <v>0</v>
      </c>
      <c r="L1197" s="21">
        <f t="shared" ref="L1197:L1198" si="1038">L1198</f>
        <v>0</v>
      </c>
      <c r="M1197" s="21">
        <f t="shared" si="1029"/>
        <v>1479.4999999999998</v>
      </c>
      <c r="N1197" s="21">
        <f t="shared" si="1030"/>
        <v>1570.6999999999998</v>
      </c>
      <c r="O1197" s="21">
        <f t="shared" si="1031"/>
        <v>1570.6999999999998</v>
      </c>
      <c r="P1197" s="21">
        <f t="shared" ref="P1197:P1198" si="1039">P1198</f>
        <v>0</v>
      </c>
      <c r="Q1197" s="22"/>
      <c r="R1197" s="23"/>
    </row>
    <row r="1198" spans="1:19" ht="31.2" x14ac:dyDescent="0.3">
      <c r="A1198" s="24" t="s">
        <v>466</v>
      </c>
      <c r="B1198" s="24" t="s">
        <v>125</v>
      </c>
      <c r="C1198" s="24" t="s">
        <v>127</v>
      </c>
      <c r="D1198" s="24" t="s">
        <v>48</v>
      </c>
      <c r="E1198" s="28"/>
      <c r="F1198" s="25" t="s">
        <v>49</v>
      </c>
      <c r="G1198" s="10">
        <f t="shared" si="1033"/>
        <v>1479.4999999999998</v>
      </c>
      <c r="H1198" s="10">
        <f t="shared" si="1034"/>
        <v>1570.6999999999998</v>
      </c>
      <c r="I1198" s="10">
        <f t="shared" si="1035"/>
        <v>1570.6999999999998</v>
      </c>
      <c r="J1198" s="10">
        <f t="shared" si="1036"/>
        <v>0</v>
      </c>
      <c r="K1198" s="10">
        <f t="shared" si="1037"/>
        <v>0</v>
      </c>
      <c r="L1198" s="10">
        <f t="shared" si="1038"/>
        <v>0</v>
      </c>
      <c r="M1198" s="10">
        <f t="shared" si="1029"/>
        <v>1479.4999999999998</v>
      </c>
      <c r="N1198" s="10">
        <f t="shared" si="1030"/>
        <v>1570.6999999999998</v>
      </c>
      <c r="O1198" s="10">
        <f t="shared" si="1031"/>
        <v>1570.6999999999998</v>
      </c>
      <c r="P1198" s="10">
        <f t="shared" si="1039"/>
        <v>0</v>
      </c>
      <c r="Q1198" s="26"/>
      <c r="R1198" s="27"/>
    </row>
    <row r="1199" spans="1:19" x14ac:dyDescent="0.3">
      <c r="A1199" s="24" t="s">
        <v>466</v>
      </c>
      <c r="B1199" s="24" t="s">
        <v>125</v>
      </c>
      <c r="C1199" s="24" t="s">
        <v>127</v>
      </c>
      <c r="D1199" s="24" t="s">
        <v>50</v>
      </c>
      <c r="E1199" s="28"/>
      <c r="F1199" s="25" t="s">
        <v>51</v>
      </c>
      <c r="G1199" s="10">
        <f t="shared" ref="G1199:L1199" si="1040">G1200+G1202</f>
        <v>1479.4999999999998</v>
      </c>
      <c r="H1199" s="10">
        <f t="shared" si="1040"/>
        <v>1570.6999999999998</v>
      </c>
      <c r="I1199" s="10">
        <f t="shared" si="1040"/>
        <v>1570.6999999999998</v>
      </c>
      <c r="J1199" s="10">
        <f t="shared" si="1040"/>
        <v>0</v>
      </c>
      <c r="K1199" s="10">
        <f t="shared" si="1040"/>
        <v>0</v>
      </c>
      <c r="L1199" s="10">
        <f t="shared" si="1040"/>
        <v>0</v>
      </c>
      <c r="M1199" s="10">
        <f t="shared" si="1029"/>
        <v>1479.4999999999998</v>
      </c>
      <c r="N1199" s="10">
        <f t="shared" si="1030"/>
        <v>1570.6999999999998</v>
      </c>
      <c r="O1199" s="10">
        <f t="shared" si="1031"/>
        <v>1570.6999999999998</v>
      </c>
      <c r="P1199" s="10">
        <f>P1200+P1202</f>
        <v>0</v>
      </c>
      <c r="Q1199" s="26"/>
      <c r="R1199" s="27"/>
    </row>
    <row r="1200" spans="1:19" ht="31.2" x14ac:dyDescent="0.3">
      <c r="A1200" s="24" t="s">
        <v>466</v>
      </c>
      <c r="B1200" s="24" t="s">
        <v>125</v>
      </c>
      <c r="C1200" s="24" t="s">
        <v>127</v>
      </c>
      <c r="D1200" s="24" t="s">
        <v>129</v>
      </c>
      <c r="E1200" s="28"/>
      <c r="F1200" s="25" t="s">
        <v>130</v>
      </c>
      <c r="G1200" s="10">
        <f t="shared" ref="G1200:L1200" si="1041">G1201</f>
        <v>180.1</v>
      </c>
      <c r="H1200" s="10">
        <f t="shared" si="1041"/>
        <v>180.1</v>
      </c>
      <c r="I1200" s="10">
        <f t="shared" si="1041"/>
        <v>180.1</v>
      </c>
      <c r="J1200" s="10">
        <f t="shared" si="1041"/>
        <v>0</v>
      </c>
      <c r="K1200" s="10">
        <f t="shared" si="1041"/>
        <v>0</v>
      </c>
      <c r="L1200" s="10">
        <f t="shared" si="1041"/>
        <v>0</v>
      </c>
      <c r="M1200" s="10">
        <f t="shared" si="1029"/>
        <v>180.1</v>
      </c>
      <c r="N1200" s="10">
        <f t="shared" si="1030"/>
        <v>180.1</v>
      </c>
      <c r="O1200" s="10">
        <f t="shared" si="1031"/>
        <v>180.1</v>
      </c>
      <c r="P1200" s="10">
        <f>P1201</f>
        <v>0</v>
      </c>
      <c r="Q1200" s="26"/>
      <c r="R1200" s="27"/>
    </row>
    <row r="1201" spans="1:19" ht="31.2" x14ac:dyDescent="0.3">
      <c r="A1201" s="24" t="s">
        <v>466</v>
      </c>
      <c r="B1201" s="24" t="s">
        <v>125</v>
      </c>
      <c r="C1201" s="24" t="s">
        <v>127</v>
      </c>
      <c r="D1201" s="24" t="s">
        <v>129</v>
      </c>
      <c r="E1201" s="24" t="s">
        <v>32</v>
      </c>
      <c r="F1201" s="25" t="s">
        <v>33</v>
      </c>
      <c r="G1201" s="10">
        <v>180.1</v>
      </c>
      <c r="H1201" s="10">
        <v>180.1</v>
      </c>
      <c r="I1201" s="10">
        <v>180.1</v>
      </c>
      <c r="J1201" s="10"/>
      <c r="K1201" s="10"/>
      <c r="L1201" s="10"/>
      <c r="M1201" s="10">
        <f t="shared" si="1029"/>
        <v>180.1</v>
      </c>
      <c r="N1201" s="10">
        <f t="shared" si="1030"/>
        <v>180.1</v>
      </c>
      <c r="O1201" s="10">
        <f t="shared" si="1031"/>
        <v>180.1</v>
      </c>
      <c r="P1201" s="10"/>
      <c r="Q1201" s="26"/>
      <c r="R1201" s="27"/>
    </row>
    <row r="1202" spans="1:19" ht="46.8" x14ac:dyDescent="0.3">
      <c r="A1202" s="24" t="s">
        <v>466</v>
      </c>
      <c r="B1202" s="24" t="s">
        <v>125</v>
      </c>
      <c r="C1202" s="24" t="s">
        <v>127</v>
      </c>
      <c r="D1202" s="24" t="s">
        <v>409</v>
      </c>
      <c r="E1202" s="28"/>
      <c r="F1202" s="25" t="s">
        <v>410</v>
      </c>
      <c r="G1202" s="10">
        <f t="shared" ref="G1202:L1202" si="1042">G1203+G1204</f>
        <v>1299.3999999999999</v>
      </c>
      <c r="H1202" s="10">
        <f t="shared" si="1042"/>
        <v>1390.6</v>
      </c>
      <c r="I1202" s="10">
        <f t="shared" si="1042"/>
        <v>1390.6</v>
      </c>
      <c r="J1202" s="10">
        <f t="shared" si="1042"/>
        <v>0</v>
      </c>
      <c r="K1202" s="10">
        <f t="shared" si="1042"/>
        <v>0</v>
      </c>
      <c r="L1202" s="10">
        <f t="shared" si="1042"/>
        <v>0</v>
      </c>
      <c r="M1202" s="10">
        <f t="shared" si="1029"/>
        <v>1299.3999999999999</v>
      </c>
      <c r="N1202" s="10">
        <f t="shared" si="1030"/>
        <v>1390.6</v>
      </c>
      <c r="O1202" s="10">
        <f t="shared" si="1031"/>
        <v>1390.6</v>
      </c>
      <c r="P1202" s="10">
        <f>P1203+P1204</f>
        <v>0</v>
      </c>
      <c r="Q1202" s="26"/>
      <c r="R1202" s="27"/>
    </row>
    <row r="1203" spans="1:19" ht="78" x14ac:dyDescent="0.3">
      <c r="A1203" s="24" t="s">
        <v>466</v>
      </c>
      <c r="B1203" s="24" t="s">
        <v>125</v>
      </c>
      <c r="C1203" s="24" t="s">
        <v>127</v>
      </c>
      <c r="D1203" s="24" t="s">
        <v>409</v>
      </c>
      <c r="E1203" s="24" t="s">
        <v>44</v>
      </c>
      <c r="F1203" s="25" t="s">
        <v>45</v>
      </c>
      <c r="G1203" s="10">
        <v>1048.8</v>
      </c>
      <c r="H1203" s="10">
        <v>1140</v>
      </c>
      <c r="I1203" s="10">
        <v>1140</v>
      </c>
      <c r="J1203" s="10"/>
      <c r="K1203" s="10"/>
      <c r="L1203" s="10"/>
      <c r="M1203" s="10">
        <f t="shared" si="1029"/>
        <v>1048.8</v>
      </c>
      <c r="N1203" s="10">
        <f t="shared" si="1030"/>
        <v>1140</v>
      </c>
      <c r="O1203" s="10">
        <f t="shared" si="1031"/>
        <v>1140</v>
      </c>
      <c r="P1203" s="10"/>
      <c r="Q1203" s="26"/>
      <c r="R1203" s="27"/>
    </row>
    <row r="1204" spans="1:19" ht="31.2" x14ac:dyDescent="0.3">
      <c r="A1204" s="24" t="s">
        <v>466</v>
      </c>
      <c r="B1204" s="24" t="s">
        <v>125</v>
      </c>
      <c r="C1204" s="24" t="s">
        <v>127</v>
      </c>
      <c r="D1204" s="24" t="s">
        <v>409</v>
      </c>
      <c r="E1204" s="24" t="s">
        <v>32</v>
      </c>
      <c r="F1204" s="25" t="s">
        <v>33</v>
      </c>
      <c r="G1204" s="10">
        <v>250.6</v>
      </c>
      <c r="H1204" s="10">
        <v>250.6</v>
      </c>
      <c r="I1204" s="10">
        <v>250.6</v>
      </c>
      <c r="J1204" s="10"/>
      <c r="K1204" s="10"/>
      <c r="L1204" s="10"/>
      <c r="M1204" s="10">
        <f t="shared" si="1029"/>
        <v>250.6</v>
      </c>
      <c r="N1204" s="10">
        <f t="shared" si="1030"/>
        <v>250.6</v>
      </c>
      <c r="O1204" s="10">
        <f t="shared" si="1031"/>
        <v>250.6</v>
      </c>
      <c r="P1204" s="10"/>
      <c r="Q1204" s="26"/>
      <c r="R1204" s="27"/>
    </row>
    <row r="1205" spans="1:19" s="12" customFormat="1" x14ac:dyDescent="0.3">
      <c r="A1205" s="13" t="s">
        <v>466</v>
      </c>
      <c r="B1205" s="13" t="s">
        <v>101</v>
      </c>
      <c r="C1205" s="13"/>
      <c r="D1205" s="13"/>
      <c r="E1205" s="13"/>
      <c r="F1205" s="14" t="s">
        <v>102</v>
      </c>
      <c r="G1205" s="15">
        <f t="shared" ref="G1205:L1205" si="1043">G1217+G1206</f>
        <v>15780.9</v>
      </c>
      <c r="H1205" s="15">
        <f t="shared" si="1043"/>
        <v>15860.699999999999</v>
      </c>
      <c r="I1205" s="15">
        <f t="shared" si="1043"/>
        <v>15860.699999999999</v>
      </c>
      <c r="J1205" s="15">
        <f t="shared" si="1043"/>
        <v>0</v>
      </c>
      <c r="K1205" s="15">
        <f t="shared" si="1043"/>
        <v>0</v>
      </c>
      <c r="L1205" s="15">
        <f t="shared" si="1043"/>
        <v>0</v>
      </c>
      <c r="M1205" s="15">
        <f t="shared" si="1029"/>
        <v>15780.9</v>
      </c>
      <c r="N1205" s="15">
        <f t="shared" si="1030"/>
        <v>15860.699999999999</v>
      </c>
      <c r="O1205" s="15">
        <f t="shared" si="1031"/>
        <v>15860.699999999999</v>
      </c>
      <c r="P1205" s="15">
        <f>P1217+P1206</f>
        <v>0</v>
      </c>
      <c r="Q1205" s="16"/>
      <c r="R1205" s="17"/>
    </row>
    <row r="1206" spans="1:19" s="18" customFormat="1" x14ac:dyDescent="0.3">
      <c r="A1206" s="19" t="s">
        <v>466</v>
      </c>
      <c r="B1206" s="19" t="s">
        <v>101</v>
      </c>
      <c r="C1206" s="19" t="s">
        <v>240</v>
      </c>
      <c r="D1206" s="19"/>
      <c r="E1206" s="19"/>
      <c r="F1206" s="20" t="s">
        <v>411</v>
      </c>
      <c r="G1206" s="21">
        <f t="shared" ref="G1206:L1206" si="1044">G1207+G1212</f>
        <v>15780.9</v>
      </c>
      <c r="H1206" s="21">
        <f t="shared" si="1044"/>
        <v>15780.9</v>
      </c>
      <c r="I1206" s="21">
        <f t="shared" si="1044"/>
        <v>15780.9</v>
      </c>
      <c r="J1206" s="21">
        <f t="shared" si="1044"/>
        <v>0</v>
      </c>
      <c r="K1206" s="21">
        <f t="shared" si="1044"/>
        <v>0</v>
      </c>
      <c r="L1206" s="21">
        <f t="shared" si="1044"/>
        <v>0</v>
      </c>
      <c r="M1206" s="21">
        <f t="shared" si="1029"/>
        <v>15780.9</v>
      </c>
      <c r="N1206" s="21">
        <f t="shared" si="1030"/>
        <v>15780.9</v>
      </c>
      <c r="O1206" s="21">
        <f t="shared" si="1031"/>
        <v>15780.9</v>
      </c>
      <c r="P1206" s="21">
        <f>P1207+P1212</f>
        <v>0</v>
      </c>
      <c r="Q1206" s="22"/>
      <c r="R1206" s="23"/>
    </row>
    <row r="1207" spans="1:19" ht="31.2" x14ac:dyDescent="0.3">
      <c r="A1207" s="24" t="s">
        <v>466</v>
      </c>
      <c r="B1207" s="24" t="s">
        <v>101</v>
      </c>
      <c r="C1207" s="24" t="s">
        <v>240</v>
      </c>
      <c r="D1207" s="24" t="s">
        <v>412</v>
      </c>
      <c r="E1207" s="28"/>
      <c r="F1207" s="25" t="s">
        <v>413</v>
      </c>
      <c r="G1207" s="10">
        <f t="shared" ref="G1207:G1223" si="1045">G1208</f>
        <v>2553.6</v>
      </c>
      <c r="H1207" s="10">
        <f t="shared" ref="H1207:H1270" si="1046">H1208</f>
        <v>2553.6</v>
      </c>
      <c r="I1207" s="10">
        <f t="shared" ref="I1207:I1223" si="1047">I1208</f>
        <v>2553.6</v>
      </c>
      <c r="J1207" s="10">
        <f t="shared" ref="J1207:J1223" si="1048">J1208</f>
        <v>0</v>
      </c>
      <c r="K1207" s="10">
        <f t="shared" ref="K1207:K1223" si="1049">K1208</f>
        <v>0</v>
      </c>
      <c r="L1207" s="10">
        <f t="shared" ref="L1207:L1223" si="1050">L1208</f>
        <v>0</v>
      </c>
      <c r="M1207" s="10">
        <f t="shared" si="1029"/>
        <v>2553.6</v>
      </c>
      <c r="N1207" s="10">
        <f t="shared" si="1030"/>
        <v>2553.6</v>
      </c>
      <c r="O1207" s="10">
        <f t="shared" si="1031"/>
        <v>2553.6</v>
      </c>
      <c r="P1207" s="10">
        <f t="shared" ref="P1207:P1223" si="1051">P1208</f>
        <v>0</v>
      </c>
      <c r="Q1207" s="26"/>
      <c r="R1207" s="27"/>
    </row>
    <row r="1208" spans="1:19" hidden="1" x14ac:dyDescent="0.3">
      <c r="A1208" s="24" t="s">
        <v>466</v>
      </c>
      <c r="B1208" s="24" t="s">
        <v>101</v>
      </c>
      <c r="C1208" s="24" t="s">
        <v>240</v>
      </c>
      <c r="D1208" s="24" t="s">
        <v>414</v>
      </c>
      <c r="E1208" s="28"/>
      <c r="F1208" s="25" t="s">
        <v>27</v>
      </c>
      <c r="G1208" s="10">
        <f t="shared" si="1045"/>
        <v>2553.6</v>
      </c>
      <c r="H1208" s="10">
        <f t="shared" si="1046"/>
        <v>2553.6</v>
      </c>
      <c r="I1208" s="10">
        <f t="shared" si="1047"/>
        <v>2553.6</v>
      </c>
      <c r="J1208" s="10">
        <f t="shared" si="1048"/>
        <v>0</v>
      </c>
      <c r="K1208" s="10">
        <f t="shared" si="1049"/>
        <v>0</v>
      </c>
      <c r="L1208" s="10">
        <f t="shared" si="1050"/>
        <v>0</v>
      </c>
      <c r="M1208" s="10">
        <f t="shared" si="1029"/>
        <v>2553.6</v>
      </c>
      <c r="N1208" s="10">
        <f t="shared" si="1030"/>
        <v>2553.6</v>
      </c>
      <c r="O1208" s="10">
        <f t="shared" si="1031"/>
        <v>2553.6</v>
      </c>
      <c r="P1208" s="10">
        <f t="shared" si="1051"/>
        <v>0</v>
      </c>
      <c r="Q1208" s="26">
        <v>0</v>
      </c>
      <c r="R1208" s="27"/>
      <c r="S1208" s="1" t="s">
        <v>386</v>
      </c>
    </row>
    <row r="1209" spans="1:19" ht="31.2" x14ac:dyDescent="0.3">
      <c r="A1209" s="24" t="s">
        <v>466</v>
      </c>
      <c r="B1209" s="24" t="s">
        <v>101</v>
      </c>
      <c r="C1209" s="24" t="s">
        <v>240</v>
      </c>
      <c r="D1209" s="24" t="s">
        <v>415</v>
      </c>
      <c r="E1209" s="28"/>
      <c r="F1209" s="25" t="s">
        <v>416</v>
      </c>
      <c r="G1209" s="10">
        <f t="shared" si="1045"/>
        <v>2553.6</v>
      </c>
      <c r="H1209" s="10">
        <f t="shared" si="1046"/>
        <v>2553.6</v>
      </c>
      <c r="I1209" s="10">
        <f t="shared" si="1047"/>
        <v>2553.6</v>
      </c>
      <c r="J1209" s="10">
        <f t="shared" si="1048"/>
        <v>0</v>
      </c>
      <c r="K1209" s="10">
        <f t="shared" si="1049"/>
        <v>0</v>
      </c>
      <c r="L1209" s="10">
        <f t="shared" si="1050"/>
        <v>0</v>
      </c>
      <c r="M1209" s="10">
        <f t="shared" si="1029"/>
        <v>2553.6</v>
      </c>
      <c r="N1209" s="10">
        <f t="shared" si="1030"/>
        <v>2553.6</v>
      </c>
      <c r="O1209" s="10">
        <f t="shared" si="1031"/>
        <v>2553.6</v>
      </c>
      <c r="P1209" s="10">
        <f t="shared" si="1051"/>
        <v>0</v>
      </c>
      <c r="Q1209" s="26"/>
      <c r="R1209" s="27"/>
    </row>
    <row r="1210" spans="1:19" ht="31.2" x14ac:dyDescent="0.3">
      <c r="A1210" s="24" t="s">
        <v>466</v>
      </c>
      <c r="B1210" s="24" t="s">
        <v>101</v>
      </c>
      <c r="C1210" s="24" t="s">
        <v>240</v>
      </c>
      <c r="D1210" s="24" t="s">
        <v>417</v>
      </c>
      <c r="E1210" s="28"/>
      <c r="F1210" s="25" t="s">
        <v>418</v>
      </c>
      <c r="G1210" s="10">
        <f t="shared" si="1045"/>
        <v>2553.6</v>
      </c>
      <c r="H1210" s="10">
        <f t="shared" si="1046"/>
        <v>2553.6</v>
      </c>
      <c r="I1210" s="10">
        <f t="shared" si="1047"/>
        <v>2553.6</v>
      </c>
      <c r="J1210" s="10">
        <f t="shared" si="1048"/>
        <v>0</v>
      </c>
      <c r="K1210" s="10">
        <f t="shared" si="1049"/>
        <v>0</v>
      </c>
      <c r="L1210" s="10">
        <f t="shared" si="1050"/>
        <v>0</v>
      </c>
      <c r="M1210" s="10">
        <f t="shared" si="1029"/>
        <v>2553.6</v>
      </c>
      <c r="N1210" s="10">
        <f t="shared" si="1030"/>
        <v>2553.6</v>
      </c>
      <c r="O1210" s="10">
        <f t="shared" si="1031"/>
        <v>2553.6</v>
      </c>
      <c r="P1210" s="10">
        <f t="shared" si="1051"/>
        <v>0</v>
      </c>
      <c r="Q1210" s="26"/>
      <c r="R1210" s="27"/>
    </row>
    <row r="1211" spans="1:19" ht="46.5" customHeight="1" x14ac:dyDescent="0.3">
      <c r="A1211" s="24" t="s">
        <v>466</v>
      </c>
      <c r="B1211" s="24" t="s">
        <v>101</v>
      </c>
      <c r="C1211" s="24" t="s">
        <v>240</v>
      </c>
      <c r="D1211" s="24" t="s">
        <v>417</v>
      </c>
      <c r="E1211" s="24" t="s">
        <v>32</v>
      </c>
      <c r="F1211" s="25" t="s">
        <v>33</v>
      </c>
      <c r="G1211" s="10">
        <v>2553.6</v>
      </c>
      <c r="H1211" s="10">
        <v>2553.6</v>
      </c>
      <c r="I1211" s="10">
        <v>2553.6</v>
      </c>
      <c r="J1211" s="10"/>
      <c r="K1211" s="10"/>
      <c r="L1211" s="10"/>
      <c r="M1211" s="10">
        <f t="shared" si="1029"/>
        <v>2553.6</v>
      </c>
      <c r="N1211" s="10">
        <f t="shared" si="1030"/>
        <v>2553.6</v>
      </c>
      <c r="O1211" s="10">
        <f t="shared" si="1031"/>
        <v>2553.6</v>
      </c>
      <c r="P1211" s="10"/>
      <c r="Q1211" s="26"/>
      <c r="R1211" s="27"/>
    </row>
    <row r="1212" spans="1:19" ht="46.5" customHeight="1" x14ac:dyDescent="0.3">
      <c r="A1212" s="24" t="s">
        <v>466</v>
      </c>
      <c r="B1212" s="24" t="s">
        <v>101</v>
      </c>
      <c r="C1212" s="24" t="s">
        <v>240</v>
      </c>
      <c r="D1212" s="24" t="s">
        <v>419</v>
      </c>
      <c r="E1212" s="28"/>
      <c r="F1212" s="25" t="s">
        <v>420</v>
      </c>
      <c r="G1212" s="10">
        <f t="shared" si="1045"/>
        <v>13227.3</v>
      </c>
      <c r="H1212" s="10">
        <f t="shared" si="1046"/>
        <v>13227.3</v>
      </c>
      <c r="I1212" s="10">
        <f t="shared" si="1047"/>
        <v>13227.3</v>
      </c>
      <c r="J1212" s="10">
        <f t="shared" si="1048"/>
        <v>0</v>
      </c>
      <c r="K1212" s="10">
        <f t="shared" si="1049"/>
        <v>0</v>
      </c>
      <c r="L1212" s="10">
        <f t="shared" si="1050"/>
        <v>0</v>
      </c>
      <c r="M1212" s="10">
        <f t="shared" si="1029"/>
        <v>13227.3</v>
      </c>
      <c r="N1212" s="10">
        <f t="shared" si="1030"/>
        <v>13227.3</v>
      </c>
      <c r="O1212" s="10">
        <f t="shared" si="1031"/>
        <v>13227.3</v>
      </c>
      <c r="P1212" s="10">
        <f t="shared" si="1051"/>
        <v>0</v>
      </c>
      <c r="Q1212" s="26"/>
      <c r="R1212" s="27"/>
    </row>
    <row r="1213" spans="1:19" ht="24.75" customHeight="1" x14ac:dyDescent="0.3">
      <c r="A1213" s="24" t="s">
        <v>466</v>
      </c>
      <c r="B1213" s="24" t="s">
        <v>101</v>
      </c>
      <c r="C1213" s="24" t="s">
        <v>240</v>
      </c>
      <c r="D1213" s="24" t="s">
        <v>421</v>
      </c>
      <c r="E1213" s="28"/>
      <c r="F1213" s="25" t="s">
        <v>60</v>
      </c>
      <c r="G1213" s="10">
        <f t="shared" si="1045"/>
        <v>13227.3</v>
      </c>
      <c r="H1213" s="10">
        <f t="shared" si="1046"/>
        <v>13227.3</v>
      </c>
      <c r="I1213" s="10">
        <f t="shared" si="1047"/>
        <v>13227.3</v>
      </c>
      <c r="J1213" s="10">
        <f t="shared" si="1048"/>
        <v>0</v>
      </c>
      <c r="K1213" s="10">
        <f t="shared" si="1049"/>
        <v>0</v>
      </c>
      <c r="L1213" s="10">
        <f t="shared" si="1050"/>
        <v>0</v>
      </c>
      <c r="M1213" s="10">
        <f t="shared" si="1029"/>
        <v>13227.3</v>
      </c>
      <c r="N1213" s="10">
        <f t="shared" si="1030"/>
        <v>13227.3</v>
      </c>
      <c r="O1213" s="10">
        <f t="shared" si="1031"/>
        <v>13227.3</v>
      </c>
      <c r="P1213" s="10">
        <f t="shared" si="1051"/>
        <v>0</v>
      </c>
      <c r="Q1213" s="26"/>
      <c r="R1213" s="27"/>
    </row>
    <row r="1214" spans="1:19" ht="31.2" x14ac:dyDescent="0.3">
      <c r="A1214" s="24" t="s">
        <v>466</v>
      </c>
      <c r="B1214" s="24" t="s">
        <v>101</v>
      </c>
      <c r="C1214" s="24" t="s">
        <v>240</v>
      </c>
      <c r="D1214" s="24" t="s">
        <v>422</v>
      </c>
      <c r="E1214" s="28"/>
      <c r="F1214" s="25" t="s">
        <v>423</v>
      </c>
      <c r="G1214" s="10">
        <f t="shared" si="1045"/>
        <v>13227.3</v>
      </c>
      <c r="H1214" s="10">
        <f t="shared" si="1046"/>
        <v>13227.3</v>
      </c>
      <c r="I1214" s="10">
        <f t="shared" si="1047"/>
        <v>13227.3</v>
      </c>
      <c r="J1214" s="10">
        <f t="shared" si="1048"/>
        <v>0</v>
      </c>
      <c r="K1214" s="10">
        <f t="shared" si="1049"/>
        <v>0</v>
      </c>
      <c r="L1214" s="10">
        <f t="shared" si="1050"/>
        <v>0</v>
      </c>
      <c r="M1214" s="10">
        <f t="shared" si="1029"/>
        <v>13227.3</v>
      </c>
      <c r="N1214" s="10">
        <f t="shared" si="1030"/>
        <v>13227.3</v>
      </c>
      <c r="O1214" s="10">
        <f t="shared" si="1031"/>
        <v>13227.3</v>
      </c>
      <c r="P1214" s="10">
        <f t="shared" si="1051"/>
        <v>0</v>
      </c>
      <c r="Q1214" s="26"/>
      <c r="R1214" s="27"/>
    </row>
    <row r="1215" spans="1:19" ht="38.25" customHeight="1" x14ac:dyDescent="0.3">
      <c r="A1215" s="24" t="s">
        <v>466</v>
      </c>
      <c r="B1215" s="24" t="s">
        <v>101</v>
      </c>
      <c r="C1215" s="24" t="s">
        <v>240</v>
      </c>
      <c r="D1215" s="24" t="s">
        <v>424</v>
      </c>
      <c r="E1215" s="28"/>
      <c r="F1215" s="25" t="s">
        <v>425</v>
      </c>
      <c r="G1215" s="10">
        <f t="shared" si="1045"/>
        <v>13227.3</v>
      </c>
      <c r="H1215" s="10">
        <f t="shared" si="1046"/>
        <v>13227.3</v>
      </c>
      <c r="I1215" s="10">
        <f t="shared" si="1047"/>
        <v>13227.3</v>
      </c>
      <c r="J1215" s="10">
        <f t="shared" si="1048"/>
        <v>0</v>
      </c>
      <c r="K1215" s="10">
        <f t="shared" si="1049"/>
        <v>0</v>
      </c>
      <c r="L1215" s="10">
        <f t="shared" si="1050"/>
        <v>0</v>
      </c>
      <c r="M1215" s="10">
        <f t="shared" si="1029"/>
        <v>13227.3</v>
      </c>
      <c r="N1215" s="10">
        <f t="shared" si="1030"/>
        <v>13227.3</v>
      </c>
      <c r="O1215" s="10">
        <f t="shared" si="1031"/>
        <v>13227.3</v>
      </c>
      <c r="P1215" s="10">
        <f t="shared" si="1051"/>
        <v>0</v>
      </c>
      <c r="Q1215" s="26"/>
      <c r="R1215" s="27"/>
    </row>
    <row r="1216" spans="1:19" ht="24.75" customHeight="1" x14ac:dyDescent="0.3">
      <c r="A1216" s="24" t="s">
        <v>466</v>
      </c>
      <c r="B1216" s="24" t="s">
        <v>101</v>
      </c>
      <c r="C1216" s="24" t="s">
        <v>240</v>
      </c>
      <c r="D1216" s="24" t="s">
        <v>424</v>
      </c>
      <c r="E1216" s="24" t="s">
        <v>34</v>
      </c>
      <c r="F1216" s="25" t="s">
        <v>35</v>
      </c>
      <c r="G1216" s="10">
        <v>13227.3</v>
      </c>
      <c r="H1216" s="10">
        <v>13227.3</v>
      </c>
      <c r="I1216" s="10">
        <v>13227.3</v>
      </c>
      <c r="J1216" s="10"/>
      <c r="K1216" s="10"/>
      <c r="L1216" s="10"/>
      <c r="M1216" s="10">
        <f t="shared" si="1029"/>
        <v>13227.3</v>
      </c>
      <c r="N1216" s="10">
        <f t="shared" si="1030"/>
        <v>13227.3</v>
      </c>
      <c r="O1216" s="10">
        <f t="shared" si="1031"/>
        <v>13227.3</v>
      </c>
      <c r="P1216" s="10"/>
      <c r="Q1216" s="26"/>
      <c r="R1216" s="27"/>
    </row>
    <row r="1217" spans="1:19" s="18" customFormat="1" x14ac:dyDescent="0.3">
      <c r="A1217" s="19" t="s">
        <v>466</v>
      </c>
      <c r="B1217" s="19" t="s">
        <v>101</v>
      </c>
      <c r="C1217" s="19" t="s">
        <v>103</v>
      </c>
      <c r="D1217" s="19"/>
      <c r="E1217" s="19"/>
      <c r="F1217" s="20" t="s">
        <v>104</v>
      </c>
      <c r="G1217" s="21">
        <f t="shared" si="1045"/>
        <v>0</v>
      </c>
      <c r="H1217" s="21">
        <f t="shared" si="1046"/>
        <v>79.8</v>
      </c>
      <c r="I1217" s="21">
        <f t="shared" si="1047"/>
        <v>79.8</v>
      </c>
      <c r="J1217" s="21">
        <f t="shared" si="1048"/>
        <v>0</v>
      </c>
      <c r="K1217" s="21">
        <f t="shared" si="1049"/>
        <v>0</v>
      </c>
      <c r="L1217" s="21">
        <f t="shared" si="1050"/>
        <v>0</v>
      </c>
      <c r="M1217" s="21">
        <f t="shared" si="1029"/>
        <v>0</v>
      </c>
      <c r="N1217" s="21">
        <f t="shared" si="1030"/>
        <v>79.8</v>
      </c>
      <c r="O1217" s="21">
        <f t="shared" si="1031"/>
        <v>79.8</v>
      </c>
      <c r="P1217" s="21">
        <f t="shared" si="1051"/>
        <v>0</v>
      </c>
      <c r="Q1217" s="22"/>
      <c r="R1217" s="23"/>
    </row>
    <row r="1218" spans="1:19" ht="31.2" x14ac:dyDescent="0.3">
      <c r="A1218" s="24" t="s">
        <v>466</v>
      </c>
      <c r="B1218" s="24" t="s">
        <v>101</v>
      </c>
      <c r="C1218" s="24" t="s">
        <v>103</v>
      </c>
      <c r="D1218" s="24" t="s">
        <v>105</v>
      </c>
      <c r="E1218" s="24"/>
      <c r="F1218" s="25" t="s">
        <v>106</v>
      </c>
      <c r="G1218" s="10">
        <f t="shared" si="1045"/>
        <v>0</v>
      </c>
      <c r="H1218" s="10">
        <f t="shared" si="1046"/>
        <v>79.8</v>
      </c>
      <c r="I1218" s="10">
        <f t="shared" si="1047"/>
        <v>79.8</v>
      </c>
      <c r="J1218" s="10">
        <f t="shared" si="1048"/>
        <v>0</v>
      </c>
      <c r="K1218" s="10">
        <f t="shared" si="1049"/>
        <v>0</v>
      </c>
      <c r="L1218" s="10">
        <f t="shared" si="1050"/>
        <v>0</v>
      </c>
      <c r="M1218" s="10">
        <f t="shared" si="1029"/>
        <v>0</v>
      </c>
      <c r="N1218" s="10">
        <f t="shared" si="1030"/>
        <v>79.8</v>
      </c>
      <c r="O1218" s="10">
        <f t="shared" si="1031"/>
        <v>79.8</v>
      </c>
      <c r="P1218" s="10">
        <f t="shared" si="1051"/>
        <v>0</v>
      </c>
      <c r="Q1218" s="26"/>
      <c r="R1218" s="27"/>
    </row>
    <row r="1219" spans="1:19" hidden="1" x14ac:dyDescent="0.3">
      <c r="A1219" s="24" t="s">
        <v>466</v>
      </c>
      <c r="B1219" s="24" t="s">
        <v>101</v>
      </c>
      <c r="C1219" s="24" t="s">
        <v>103</v>
      </c>
      <c r="D1219" s="24" t="s">
        <v>107</v>
      </c>
      <c r="E1219" s="24"/>
      <c r="F1219" s="25" t="s">
        <v>27</v>
      </c>
      <c r="G1219" s="10">
        <f t="shared" si="1045"/>
        <v>0</v>
      </c>
      <c r="H1219" s="10">
        <f t="shared" si="1046"/>
        <v>79.8</v>
      </c>
      <c r="I1219" s="10">
        <f t="shared" si="1047"/>
        <v>79.8</v>
      </c>
      <c r="J1219" s="10">
        <f t="shared" si="1048"/>
        <v>0</v>
      </c>
      <c r="K1219" s="10">
        <f t="shared" si="1049"/>
        <v>0</v>
      </c>
      <c r="L1219" s="10">
        <f t="shared" si="1050"/>
        <v>0</v>
      </c>
      <c r="M1219" s="10">
        <f t="shared" si="1029"/>
        <v>0</v>
      </c>
      <c r="N1219" s="10">
        <f t="shared" si="1030"/>
        <v>79.8</v>
      </c>
      <c r="O1219" s="10">
        <f t="shared" si="1031"/>
        <v>79.8</v>
      </c>
      <c r="P1219" s="10">
        <f t="shared" si="1051"/>
        <v>0</v>
      </c>
      <c r="Q1219" s="26">
        <v>0</v>
      </c>
      <c r="R1219" s="27"/>
      <c r="S1219" s="1" t="s">
        <v>386</v>
      </c>
    </row>
    <row r="1220" spans="1:19" ht="46.8" x14ac:dyDescent="0.3">
      <c r="A1220" s="24" t="s">
        <v>466</v>
      </c>
      <c r="B1220" s="24" t="s">
        <v>101</v>
      </c>
      <c r="C1220" s="24" t="s">
        <v>103</v>
      </c>
      <c r="D1220" s="24" t="s">
        <v>108</v>
      </c>
      <c r="E1220" s="24"/>
      <c r="F1220" s="25" t="s">
        <v>109</v>
      </c>
      <c r="G1220" s="10">
        <f t="shared" si="1045"/>
        <v>0</v>
      </c>
      <c r="H1220" s="10">
        <f t="shared" si="1046"/>
        <v>79.8</v>
      </c>
      <c r="I1220" s="10">
        <f t="shared" si="1047"/>
        <v>79.8</v>
      </c>
      <c r="J1220" s="10">
        <f t="shared" si="1048"/>
        <v>0</v>
      </c>
      <c r="K1220" s="10">
        <f t="shared" si="1049"/>
        <v>0</v>
      </c>
      <c r="L1220" s="10">
        <f t="shared" si="1050"/>
        <v>0</v>
      </c>
      <c r="M1220" s="10">
        <f t="shared" si="1029"/>
        <v>0</v>
      </c>
      <c r="N1220" s="10">
        <f t="shared" si="1030"/>
        <v>79.8</v>
      </c>
      <c r="O1220" s="10">
        <f t="shared" si="1031"/>
        <v>79.8</v>
      </c>
      <c r="P1220" s="10">
        <f t="shared" si="1051"/>
        <v>0</v>
      </c>
      <c r="Q1220" s="26"/>
      <c r="R1220" s="27"/>
    </row>
    <row r="1221" spans="1:19" ht="62.4" x14ac:dyDescent="0.3">
      <c r="A1221" s="24" t="s">
        <v>466</v>
      </c>
      <c r="B1221" s="24" t="s">
        <v>101</v>
      </c>
      <c r="C1221" s="24" t="s">
        <v>103</v>
      </c>
      <c r="D1221" s="24" t="s">
        <v>426</v>
      </c>
      <c r="E1221" s="24"/>
      <c r="F1221" s="25" t="s">
        <v>427</v>
      </c>
      <c r="G1221" s="10">
        <f t="shared" si="1045"/>
        <v>0</v>
      </c>
      <c r="H1221" s="10">
        <f t="shared" si="1046"/>
        <v>79.8</v>
      </c>
      <c r="I1221" s="10">
        <f t="shared" si="1047"/>
        <v>79.8</v>
      </c>
      <c r="J1221" s="10">
        <f t="shared" si="1048"/>
        <v>0</v>
      </c>
      <c r="K1221" s="10">
        <f t="shared" si="1049"/>
        <v>0</v>
      </c>
      <c r="L1221" s="10">
        <f t="shared" si="1050"/>
        <v>0</v>
      </c>
      <c r="M1221" s="10">
        <f t="shared" si="1029"/>
        <v>0</v>
      </c>
      <c r="N1221" s="10">
        <f t="shared" si="1030"/>
        <v>79.8</v>
      </c>
      <c r="O1221" s="10">
        <f t="shared" si="1031"/>
        <v>79.8</v>
      </c>
      <c r="P1221" s="10">
        <f t="shared" si="1051"/>
        <v>0</v>
      </c>
      <c r="Q1221" s="26"/>
      <c r="R1221" s="27"/>
    </row>
    <row r="1222" spans="1:19" x14ac:dyDescent="0.3">
      <c r="A1222" s="24" t="s">
        <v>466</v>
      </c>
      <c r="B1222" s="24" t="s">
        <v>101</v>
      </c>
      <c r="C1222" s="24" t="s">
        <v>103</v>
      </c>
      <c r="D1222" s="24" t="s">
        <v>426</v>
      </c>
      <c r="E1222" s="24" t="s">
        <v>34</v>
      </c>
      <c r="F1222" s="25" t="s">
        <v>35</v>
      </c>
      <c r="G1222" s="10">
        <v>0</v>
      </c>
      <c r="H1222" s="10">
        <v>79.8</v>
      </c>
      <c r="I1222" s="10">
        <v>79.8</v>
      </c>
      <c r="J1222" s="10"/>
      <c r="K1222" s="10"/>
      <c r="L1222" s="10"/>
      <c r="M1222" s="10">
        <f t="shared" si="1029"/>
        <v>0</v>
      </c>
      <c r="N1222" s="10">
        <f t="shared" si="1030"/>
        <v>79.8</v>
      </c>
      <c r="O1222" s="10">
        <f t="shared" si="1031"/>
        <v>79.8</v>
      </c>
      <c r="P1222" s="10"/>
      <c r="Q1222" s="26"/>
      <c r="R1222" s="27"/>
    </row>
    <row r="1223" spans="1:19" s="12" customFormat="1" ht="16.2" x14ac:dyDescent="0.3">
      <c r="A1223" s="13" t="s">
        <v>466</v>
      </c>
      <c r="B1223" s="32" t="s">
        <v>131</v>
      </c>
      <c r="C1223" s="32"/>
      <c r="D1223" s="13"/>
      <c r="E1223" s="13"/>
      <c r="F1223" s="14" t="s">
        <v>150</v>
      </c>
      <c r="G1223" s="15">
        <f t="shared" si="1045"/>
        <v>31912.6</v>
      </c>
      <c r="H1223" s="15">
        <f t="shared" si="1046"/>
        <v>16758.7</v>
      </c>
      <c r="I1223" s="15">
        <f t="shared" si="1047"/>
        <v>13799.300000000001</v>
      </c>
      <c r="J1223" s="15">
        <f t="shared" si="1048"/>
        <v>11186.6</v>
      </c>
      <c r="K1223" s="15">
        <f t="shared" si="1049"/>
        <v>11186.6</v>
      </c>
      <c r="L1223" s="15">
        <f t="shared" si="1050"/>
        <v>11186.6</v>
      </c>
      <c r="M1223" s="15">
        <f t="shared" si="1029"/>
        <v>43099.199999999997</v>
      </c>
      <c r="N1223" s="15">
        <f t="shared" si="1030"/>
        <v>27945.300000000003</v>
      </c>
      <c r="O1223" s="15">
        <f t="shared" si="1031"/>
        <v>24985.9</v>
      </c>
      <c r="P1223" s="15">
        <f t="shared" si="1051"/>
        <v>0</v>
      </c>
      <c r="Q1223" s="16"/>
      <c r="R1223" s="17"/>
    </row>
    <row r="1224" spans="1:19" s="18" customFormat="1" x14ac:dyDescent="0.3">
      <c r="A1224" s="19" t="s">
        <v>466</v>
      </c>
      <c r="B1224" s="19" t="s">
        <v>131</v>
      </c>
      <c r="C1224" s="19" t="s">
        <v>125</v>
      </c>
      <c r="D1224" s="19"/>
      <c r="E1224" s="19"/>
      <c r="F1224" s="20" t="s">
        <v>151</v>
      </c>
      <c r="G1224" s="21">
        <f t="shared" ref="G1224:L1224" si="1052">G1225+G1230+G1241</f>
        <v>31912.6</v>
      </c>
      <c r="H1224" s="21">
        <f t="shared" si="1052"/>
        <v>16758.7</v>
      </c>
      <c r="I1224" s="21">
        <f t="shared" si="1052"/>
        <v>13799.300000000001</v>
      </c>
      <c r="J1224" s="21">
        <f t="shared" si="1052"/>
        <v>11186.6</v>
      </c>
      <c r="K1224" s="21">
        <f t="shared" si="1052"/>
        <v>11186.6</v>
      </c>
      <c r="L1224" s="21">
        <f t="shared" si="1052"/>
        <v>11186.6</v>
      </c>
      <c r="M1224" s="21">
        <f t="shared" si="1029"/>
        <v>43099.199999999997</v>
      </c>
      <c r="N1224" s="21">
        <f t="shared" si="1030"/>
        <v>27945.300000000003</v>
      </c>
      <c r="O1224" s="21">
        <f t="shared" si="1031"/>
        <v>24985.9</v>
      </c>
      <c r="P1224" s="21">
        <f>P1225+P1230+P1241</f>
        <v>0</v>
      </c>
      <c r="Q1224" s="22"/>
      <c r="R1224" s="23"/>
    </row>
    <row r="1225" spans="1:19" ht="31.2" x14ac:dyDescent="0.3">
      <c r="A1225" s="24" t="s">
        <v>466</v>
      </c>
      <c r="B1225" s="24" t="s">
        <v>131</v>
      </c>
      <c r="C1225" s="24" t="s">
        <v>125</v>
      </c>
      <c r="D1225" s="24" t="s">
        <v>412</v>
      </c>
      <c r="E1225" s="28"/>
      <c r="F1225" s="25" t="s">
        <v>413</v>
      </c>
      <c r="G1225" s="10">
        <f t="shared" ref="G1225:G1228" si="1053">G1226</f>
        <v>262.2</v>
      </c>
      <c r="H1225" s="10">
        <f t="shared" si="1046"/>
        <v>269.3</v>
      </c>
      <c r="I1225" s="10">
        <f t="shared" ref="I1225:I1228" si="1054">I1226</f>
        <v>249.9</v>
      </c>
      <c r="J1225" s="10">
        <f t="shared" ref="J1225:J1228" si="1055">J1226</f>
        <v>0</v>
      </c>
      <c r="K1225" s="10">
        <f t="shared" ref="K1225:K1228" si="1056">K1226</f>
        <v>0</v>
      </c>
      <c r="L1225" s="10">
        <f t="shared" ref="L1225:L1228" si="1057">L1226</f>
        <v>0</v>
      </c>
      <c r="M1225" s="10">
        <f t="shared" si="1029"/>
        <v>262.2</v>
      </c>
      <c r="N1225" s="10">
        <f t="shared" si="1030"/>
        <v>269.3</v>
      </c>
      <c r="O1225" s="10">
        <f t="shared" si="1031"/>
        <v>249.9</v>
      </c>
      <c r="P1225" s="10">
        <f t="shared" ref="P1225:P1228" si="1058">P1226</f>
        <v>0</v>
      </c>
      <c r="Q1225" s="26"/>
      <c r="R1225" s="27"/>
    </row>
    <row r="1226" spans="1:19" hidden="1" x14ac:dyDescent="0.3">
      <c r="A1226" s="24" t="s">
        <v>466</v>
      </c>
      <c r="B1226" s="24" t="s">
        <v>131</v>
      </c>
      <c r="C1226" s="24" t="s">
        <v>125</v>
      </c>
      <c r="D1226" s="24" t="s">
        <v>414</v>
      </c>
      <c r="E1226" s="28"/>
      <c r="F1226" s="25" t="s">
        <v>27</v>
      </c>
      <c r="G1226" s="10">
        <f t="shared" si="1053"/>
        <v>262.2</v>
      </c>
      <c r="H1226" s="10">
        <f t="shared" si="1046"/>
        <v>269.3</v>
      </c>
      <c r="I1226" s="10">
        <f t="shared" si="1054"/>
        <v>249.9</v>
      </c>
      <c r="J1226" s="10">
        <f t="shared" si="1055"/>
        <v>0</v>
      </c>
      <c r="K1226" s="10">
        <f t="shared" si="1056"/>
        <v>0</v>
      </c>
      <c r="L1226" s="10">
        <f t="shared" si="1057"/>
        <v>0</v>
      </c>
      <c r="M1226" s="10">
        <f t="shared" si="1029"/>
        <v>262.2</v>
      </c>
      <c r="N1226" s="10">
        <f t="shared" si="1030"/>
        <v>269.3</v>
      </c>
      <c r="O1226" s="10">
        <f t="shared" si="1031"/>
        <v>249.9</v>
      </c>
      <c r="P1226" s="10">
        <f t="shared" si="1058"/>
        <v>0</v>
      </c>
      <c r="Q1226" s="26">
        <v>0</v>
      </c>
      <c r="R1226" s="27"/>
      <c r="S1226" s="1" t="s">
        <v>386</v>
      </c>
    </row>
    <row r="1227" spans="1:19" ht="31.2" x14ac:dyDescent="0.3">
      <c r="A1227" s="24" t="s">
        <v>466</v>
      </c>
      <c r="B1227" s="24" t="s">
        <v>131</v>
      </c>
      <c r="C1227" s="24" t="s">
        <v>125</v>
      </c>
      <c r="D1227" s="24" t="s">
        <v>428</v>
      </c>
      <c r="E1227" s="28"/>
      <c r="F1227" s="25" t="s">
        <v>429</v>
      </c>
      <c r="G1227" s="10">
        <f t="shared" si="1053"/>
        <v>262.2</v>
      </c>
      <c r="H1227" s="10">
        <f t="shared" si="1046"/>
        <v>269.3</v>
      </c>
      <c r="I1227" s="10">
        <f t="shared" si="1054"/>
        <v>249.9</v>
      </c>
      <c r="J1227" s="10">
        <f t="shared" si="1055"/>
        <v>0</v>
      </c>
      <c r="K1227" s="10">
        <f t="shared" si="1056"/>
        <v>0</v>
      </c>
      <c r="L1227" s="10">
        <f t="shared" si="1057"/>
        <v>0</v>
      </c>
      <c r="M1227" s="10">
        <f t="shared" si="1029"/>
        <v>262.2</v>
      </c>
      <c r="N1227" s="10">
        <f t="shared" si="1030"/>
        <v>269.3</v>
      </c>
      <c r="O1227" s="10">
        <f t="shared" si="1031"/>
        <v>249.9</v>
      </c>
      <c r="P1227" s="10">
        <f t="shared" si="1058"/>
        <v>0</v>
      </c>
      <c r="Q1227" s="26"/>
      <c r="R1227" s="27"/>
    </row>
    <row r="1228" spans="1:19" ht="31.2" x14ac:dyDescent="0.3">
      <c r="A1228" s="24" t="s">
        <v>466</v>
      </c>
      <c r="B1228" s="24" t="s">
        <v>131</v>
      </c>
      <c r="C1228" s="24" t="s">
        <v>125</v>
      </c>
      <c r="D1228" s="24" t="s">
        <v>430</v>
      </c>
      <c r="E1228" s="28"/>
      <c r="F1228" s="25" t="s">
        <v>431</v>
      </c>
      <c r="G1228" s="10">
        <f t="shared" si="1053"/>
        <v>262.2</v>
      </c>
      <c r="H1228" s="10">
        <f t="shared" si="1046"/>
        <v>269.3</v>
      </c>
      <c r="I1228" s="10">
        <f t="shared" si="1054"/>
        <v>249.9</v>
      </c>
      <c r="J1228" s="10">
        <f t="shared" si="1055"/>
        <v>0</v>
      </c>
      <c r="K1228" s="10">
        <f t="shared" si="1056"/>
        <v>0</v>
      </c>
      <c r="L1228" s="10">
        <f t="shared" si="1057"/>
        <v>0</v>
      </c>
      <c r="M1228" s="10">
        <f t="shared" si="1029"/>
        <v>262.2</v>
      </c>
      <c r="N1228" s="10">
        <f t="shared" si="1030"/>
        <v>269.3</v>
      </c>
      <c r="O1228" s="10">
        <f t="shared" si="1031"/>
        <v>249.9</v>
      </c>
      <c r="P1228" s="10">
        <f t="shared" si="1058"/>
        <v>0</v>
      </c>
      <c r="Q1228" s="26"/>
      <c r="R1228" s="27"/>
    </row>
    <row r="1229" spans="1:19" ht="31.2" x14ac:dyDescent="0.3">
      <c r="A1229" s="24" t="s">
        <v>466</v>
      </c>
      <c r="B1229" s="24" t="s">
        <v>131</v>
      </c>
      <c r="C1229" s="24" t="s">
        <v>125</v>
      </c>
      <c r="D1229" s="24" t="s">
        <v>430</v>
      </c>
      <c r="E1229" s="24" t="s">
        <v>32</v>
      </c>
      <c r="F1229" s="25" t="s">
        <v>33</v>
      </c>
      <c r="G1229" s="10">
        <v>262.2</v>
      </c>
      <c r="H1229" s="10">
        <v>269.3</v>
      </c>
      <c r="I1229" s="10">
        <v>249.9</v>
      </c>
      <c r="J1229" s="10"/>
      <c r="K1229" s="10"/>
      <c r="L1229" s="10"/>
      <c r="M1229" s="10">
        <f t="shared" si="1029"/>
        <v>262.2</v>
      </c>
      <c r="N1229" s="10">
        <f t="shared" si="1030"/>
        <v>269.3</v>
      </c>
      <c r="O1229" s="10">
        <f t="shared" si="1031"/>
        <v>249.9</v>
      </c>
      <c r="P1229" s="10"/>
      <c r="Q1229" s="26"/>
      <c r="R1229" s="27"/>
    </row>
    <row r="1230" spans="1:19" ht="31.2" x14ac:dyDescent="0.3">
      <c r="A1230" s="24" t="s">
        <v>466</v>
      </c>
      <c r="B1230" s="24" t="s">
        <v>131</v>
      </c>
      <c r="C1230" s="24" t="s">
        <v>125</v>
      </c>
      <c r="D1230" s="24" t="s">
        <v>419</v>
      </c>
      <c r="E1230" s="28"/>
      <c r="F1230" s="25" t="s">
        <v>420</v>
      </c>
      <c r="G1230" s="10">
        <f t="shared" ref="G1230:L1230" si="1059">G1231+G1235</f>
        <v>30438.399999999998</v>
      </c>
      <c r="H1230" s="10">
        <f t="shared" si="1059"/>
        <v>15277.400000000001</v>
      </c>
      <c r="I1230" s="10">
        <f t="shared" si="1059"/>
        <v>12337.400000000001</v>
      </c>
      <c r="J1230" s="10">
        <f t="shared" si="1059"/>
        <v>11186.6</v>
      </c>
      <c r="K1230" s="10">
        <f t="shared" si="1059"/>
        <v>11186.6</v>
      </c>
      <c r="L1230" s="10">
        <f t="shared" si="1059"/>
        <v>11186.6</v>
      </c>
      <c r="M1230" s="10">
        <f t="shared" si="1029"/>
        <v>41625</v>
      </c>
      <c r="N1230" s="10">
        <f t="shared" si="1030"/>
        <v>26464</v>
      </c>
      <c r="O1230" s="10">
        <f t="shared" si="1031"/>
        <v>23524</v>
      </c>
      <c r="P1230" s="10">
        <f>P1231+P1235</f>
        <v>0</v>
      </c>
      <c r="Q1230" s="26"/>
      <c r="R1230" s="27"/>
    </row>
    <row r="1231" spans="1:19" x14ac:dyDescent="0.3">
      <c r="A1231" s="24" t="s">
        <v>466</v>
      </c>
      <c r="B1231" s="24" t="s">
        <v>131</v>
      </c>
      <c r="C1231" s="24" t="s">
        <v>125</v>
      </c>
      <c r="D1231" s="24" t="s">
        <v>421</v>
      </c>
      <c r="E1231" s="28"/>
      <c r="F1231" s="25" t="s">
        <v>60</v>
      </c>
      <c r="G1231" s="10">
        <f t="shared" ref="G1231:G1235" si="1060">G1232</f>
        <v>7457.8</v>
      </c>
      <c r="H1231" s="10">
        <f t="shared" ref="H1231:H1235" si="1061">H1232</f>
        <v>7457.8</v>
      </c>
      <c r="I1231" s="10">
        <f t="shared" ref="I1231:I1235" si="1062">I1232</f>
        <v>7457.8</v>
      </c>
      <c r="J1231" s="10">
        <f t="shared" ref="J1231:J1235" si="1063">J1232</f>
        <v>11186.6</v>
      </c>
      <c r="K1231" s="10">
        <f t="shared" ref="K1231:K1235" si="1064">K1232</f>
        <v>11186.6</v>
      </c>
      <c r="L1231" s="10">
        <f t="shared" ref="L1231:L1235" si="1065">L1232</f>
        <v>11186.6</v>
      </c>
      <c r="M1231" s="10">
        <f t="shared" si="1029"/>
        <v>18644.400000000001</v>
      </c>
      <c r="N1231" s="10">
        <f t="shared" si="1030"/>
        <v>18644.400000000001</v>
      </c>
      <c r="O1231" s="10">
        <f t="shared" si="1031"/>
        <v>18644.400000000001</v>
      </c>
      <c r="P1231" s="10">
        <f t="shared" ref="P1231:P1235" si="1066">P1232</f>
        <v>0</v>
      </c>
      <c r="Q1231" s="26"/>
      <c r="R1231" s="27"/>
    </row>
    <row r="1232" spans="1:19" ht="31.2" x14ac:dyDescent="0.3">
      <c r="A1232" s="24" t="s">
        <v>466</v>
      </c>
      <c r="B1232" s="24" t="s">
        <v>131</v>
      </c>
      <c r="C1232" s="24" t="s">
        <v>125</v>
      </c>
      <c r="D1232" s="24" t="s">
        <v>422</v>
      </c>
      <c r="E1232" s="28"/>
      <c r="F1232" s="25" t="s">
        <v>423</v>
      </c>
      <c r="G1232" s="10">
        <f t="shared" si="1060"/>
        <v>7457.8</v>
      </c>
      <c r="H1232" s="10">
        <f t="shared" si="1061"/>
        <v>7457.8</v>
      </c>
      <c r="I1232" s="10">
        <f t="shared" si="1062"/>
        <v>7457.8</v>
      </c>
      <c r="J1232" s="10">
        <f t="shared" si="1063"/>
        <v>11186.6</v>
      </c>
      <c r="K1232" s="10">
        <f t="shared" si="1064"/>
        <v>11186.6</v>
      </c>
      <c r="L1232" s="10">
        <f t="shared" si="1065"/>
        <v>11186.6</v>
      </c>
      <c r="M1232" s="10">
        <f t="shared" si="1029"/>
        <v>18644.400000000001</v>
      </c>
      <c r="N1232" s="10">
        <f t="shared" si="1030"/>
        <v>18644.400000000001</v>
      </c>
      <c r="O1232" s="10">
        <f t="shared" si="1031"/>
        <v>18644.400000000001</v>
      </c>
      <c r="P1232" s="10">
        <f t="shared" si="1066"/>
        <v>0</v>
      </c>
      <c r="Q1232" s="26"/>
      <c r="R1232" s="27"/>
    </row>
    <row r="1233" spans="1:19" ht="31.2" x14ac:dyDescent="0.3">
      <c r="A1233" s="24" t="s">
        <v>466</v>
      </c>
      <c r="B1233" s="24" t="s">
        <v>131</v>
      </c>
      <c r="C1233" s="24" t="s">
        <v>125</v>
      </c>
      <c r="D1233" s="24" t="s">
        <v>432</v>
      </c>
      <c r="E1233" s="28"/>
      <c r="F1233" s="25" t="s">
        <v>433</v>
      </c>
      <c r="G1233" s="10">
        <f t="shared" si="1060"/>
        <v>7457.8</v>
      </c>
      <c r="H1233" s="10">
        <f t="shared" si="1061"/>
        <v>7457.8</v>
      </c>
      <c r="I1233" s="10">
        <f t="shared" si="1062"/>
        <v>7457.8</v>
      </c>
      <c r="J1233" s="10">
        <f t="shared" si="1063"/>
        <v>11186.6</v>
      </c>
      <c r="K1233" s="10">
        <f t="shared" si="1064"/>
        <v>11186.6</v>
      </c>
      <c r="L1233" s="10">
        <f t="shared" si="1065"/>
        <v>11186.6</v>
      </c>
      <c r="M1233" s="10">
        <f t="shared" si="1029"/>
        <v>18644.400000000001</v>
      </c>
      <c r="N1233" s="10">
        <f t="shared" si="1030"/>
        <v>18644.400000000001</v>
      </c>
      <c r="O1233" s="10">
        <f t="shared" si="1031"/>
        <v>18644.400000000001</v>
      </c>
      <c r="P1233" s="10">
        <f t="shared" si="1066"/>
        <v>0</v>
      </c>
      <c r="Q1233" s="26"/>
      <c r="R1233" s="27"/>
    </row>
    <row r="1234" spans="1:19" x14ac:dyDescent="0.3">
      <c r="A1234" s="24" t="s">
        <v>466</v>
      </c>
      <c r="B1234" s="24" t="s">
        <v>131</v>
      </c>
      <c r="C1234" s="24" t="s">
        <v>125</v>
      </c>
      <c r="D1234" s="24" t="s">
        <v>432</v>
      </c>
      <c r="E1234" s="24" t="s">
        <v>34</v>
      </c>
      <c r="F1234" s="25" t="s">
        <v>35</v>
      </c>
      <c r="G1234" s="10">
        <v>7457.8</v>
      </c>
      <c r="H1234" s="10">
        <v>7457.8</v>
      </c>
      <c r="I1234" s="10">
        <v>7457.8</v>
      </c>
      <c r="J1234" s="10">
        <v>11186.6</v>
      </c>
      <c r="K1234" s="10">
        <v>11186.6</v>
      </c>
      <c r="L1234" s="10">
        <v>11186.6</v>
      </c>
      <c r="M1234" s="10">
        <f t="shared" si="1029"/>
        <v>18644.400000000001</v>
      </c>
      <c r="N1234" s="10">
        <f t="shared" si="1030"/>
        <v>18644.400000000001</v>
      </c>
      <c r="O1234" s="10">
        <f t="shared" si="1031"/>
        <v>18644.400000000001</v>
      </c>
      <c r="P1234" s="10"/>
      <c r="Q1234" s="26"/>
      <c r="R1234" s="27">
        <v>54</v>
      </c>
    </row>
    <row r="1235" spans="1:19" hidden="1" x14ac:dyDescent="0.3">
      <c r="A1235" s="24" t="s">
        <v>466</v>
      </c>
      <c r="B1235" s="24" t="s">
        <v>131</v>
      </c>
      <c r="C1235" s="24" t="s">
        <v>125</v>
      </c>
      <c r="D1235" s="24" t="s">
        <v>434</v>
      </c>
      <c r="E1235" s="28"/>
      <c r="F1235" s="25" t="s">
        <v>27</v>
      </c>
      <c r="G1235" s="10">
        <f t="shared" si="1060"/>
        <v>22980.6</v>
      </c>
      <c r="H1235" s="10">
        <f t="shared" si="1061"/>
        <v>7819.6</v>
      </c>
      <c r="I1235" s="10">
        <f t="shared" si="1062"/>
        <v>4879.6000000000004</v>
      </c>
      <c r="J1235" s="10">
        <f t="shared" si="1063"/>
        <v>0</v>
      </c>
      <c r="K1235" s="10">
        <f t="shared" si="1064"/>
        <v>0</v>
      </c>
      <c r="L1235" s="10">
        <f t="shared" si="1065"/>
        <v>0</v>
      </c>
      <c r="M1235" s="10">
        <f t="shared" si="1029"/>
        <v>22980.6</v>
      </c>
      <c r="N1235" s="10">
        <f t="shared" si="1030"/>
        <v>7819.6</v>
      </c>
      <c r="O1235" s="10">
        <f t="shared" si="1031"/>
        <v>4879.6000000000004</v>
      </c>
      <c r="P1235" s="10">
        <f t="shared" si="1066"/>
        <v>0</v>
      </c>
      <c r="Q1235" s="26">
        <v>0</v>
      </c>
      <c r="R1235" s="27"/>
      <c r="S1235" s="1" t="s">
        <v>386</v>
      </c>
    </row>
    <row r="1236" spans="1:19" ht="46.8" x14ac:dyDescent="0.3">
      <c r="A1236" s="24" t="s">
        <v>466</v>
      </c>
      <c r="B1236" s="24" t="s">
        <v>131</v>
      </c>
      <c r="C1236" s="24" t="s">
        <v>125</v>
      </c>
      <c r="D1236" s="24" t="s">
        <v>435</v>
      </c>
      <c r="E1236" s="28"/>
      <c r="F1236" s="25" t="s">
        <v>436</v>
      </c>
      <c r="G1236" s="10">
        <f t="shared" ref="G1236:L1236" si="1067">G1237+G1239</f>
        <v>22980.6</v>
      </c>
      <c r="H1236" s="10">
        <f t="shared" si="1067"/>
        <v>7819.6</v>
      </c>
      <c r="I1236" s="10">
        <f t="shared" si="1067"/>
        <v>4879.6000000000004</v>
      </c>
      <c r="J1236" s="10">
        <f t="shared" si="1067"/>
        <v>0</v>
      </c>
      <c r="K1236" s="10">
        <f t="shared" si="1067"/>
        <v>0</v>
      </c>
      <c r="L1236" s="10">
        <f t="shared" si="1067"/>
        <v>0</v>
      </c>
      <c r="M1236" s="10">
        <f t="shared" si="1029"/>
        <v>22980.6</v>
      </c>
      <c r="N1236" s="10">
        <f t="shared" si="1030"/>
        <v>7819.6</v>
      </c>
      <c r="O1236" s="10">
        <f t="shared" si="1031"/>
        <v>4879.6000000000004</v>
      </c>
      <c r="P1236" s="10">
        <f>P1237+P1239</f>
        <v>0</v>
      </c>
      <c r="Q1236" s="26"/>
      <c r="R1236" s="27"/>
    </row>
    <row r="1237" spans="1:19" ht="31.2" x14ac:dyDescent="0.3">
      <c r="A1237" s="24" t="s">
        <v>466</v>
      </c>
      <c r="B1237" s="24" t="s">
        <v>131</v>
      </c>
      <c r="C1237" s="24" t="s">
        <v>125</v>
      </c>
      <c r="D1237" s="24" t="s">
        <v>437</v>
      </c>
      <c r="E1237" s="28"/>
      <c r="F1237" s="25" t="s">
        <v>438</v>
      </c>
      <c r="G1237" s="10">
        <f t="shared" ref="G1237:L1237" si="1068">G1238</f>
        <v>19980.599999999999</v>
      </c>
      <c r="H1237" s="10">
        <f t="shared" si="1068"/>
        <v>4879.6000000000004</v>
      </c>
      <c r="I1237" s="10">
        <f t="shared" si="1068"/>
        <v>4879.6000000000004</v>
      </c>
      <c r="J1237" s="10">
        <f t="shared" si="1068"/>
        <v>0</v>
      </c>
      <c r="K1237" s="10">
        <f t="shared" si="1068"/>
        <v>0</v>
      </c>
      <c r="L1237" s="10">
        <f t="shared" si="1068"/>
        <v>0</v>
      </c>
      <c r="M1237" s="10">
        <f t="shared" si="1029"/>
        <v>19980.599999999999</v>
      </c>
      <c r="N1237" s="10">
        <f t="shared" si="1030"/>
        <v>4879.6000000000004</v>
      </c>
      <c r="O1237" s="10">
        <f t="shared" si="1031"/>
        <v>4879.6000000000004</v>
      </c>
      <c r="P1237" s="10">
        <f>P1238</f>
        <v>0</v>
      </c>
      <c r="Q1237" s="26"/>
      <c r="R1237" s="27"/>
    </row>
    <row r="1238" spans="1:19" ht="31.2" x14ac:dyDescent="0.3">
      <c r="A1238" s="24" t="s">
        <v>466</v>
      </c>
      <c r="B1238" s="24" t="s">
        <v>131</v>
      </c>
      <c r="C1238" s="24" t="s">
        <v>125</v>
      </c>
      <c r="D1238" s="24" t="s">
        <v>437</v>
      </c>
      <c r="E1238" s="24" t="s">
        <v>32</v>
      </c>
      <c r="F1238" s="25" t="s">
        <v>33</v>
      </c>
      <c r="G1238" s="10">
        <v>19980.599999999999</v>
      </c>
      <c r="H1238" s="10">
        <v>4879.6000000000004</v>
      </c>
      <c r="I1238" s="10">
        <v>4879.6000000000004</v>
      </c>
      <c r="J1238" s="10"/>
      <c r="K1238" s="10"/>
      <c r="L1238" s="10"/>
      <c r="M1238" s="10">
        <f t="shared" si="1029"/>
        <v>19980.599999999999</v>
      </c>
      <c r="N1238" s="10">
        <f t="shared" si="1030"/>
        <v>4879.6000000000004</v>
      </c>
      <c r="O1238" s="10">
        <f t="shared" si="1031"/>
        <v>4879.6000000000004</v>
      </c>
      <c r="P1238" s="10"/>
      <c r="Q1238" s="26"/>
      <c r="R1238" s="27"/>
    </row>
    <row r="1239" spans="1:19" ht="31.2" x14ac:dyDescent="0.3">
      <c r="A1239" s="24" t="s">
        <v>466</v>
      </c>
      <c r="B1239" s="24" t="s">
        <v>131</v>
      </c>
      <c r="C1239" s="24" t="s">
        <v>125</v>
      </c>
      <c r="D1239" s="24" t="s">
        <v>439</v>
      </c>
      <c r="E1239" s="28"/>
      <c r="F1239" s="25" t="s">
        <v>440</v>
      </c>
      <c r="G1239" s="10">
        <f t="shared" ref="G1239:L1239" si="1069">G1240</f>
        <v>3000</v>
      </c>
      <c r="H1239" s="10">
        <f t="shared" si="1069"/>
        <v>2940</v>
      </c>
      <c r="I1239" s="10">
        <f t="shared" si="1069"/>
        <v>0</v>
      </c>
      <c r="J1239" s="10">
        <f t="shared" si="1069"/>
        <v>0</v>
      </c>
      <c r="K1239" s="10">
        <f t="shared" si="1069"/>
        <v>0</v>
      </c>
      <c r="L1239" s="10">
        <f t="shared" si="1069"/>
        <v>0</v>
      </c>
      <c r="M1239" s="10">
        <f t="shared" si="1029"/>
        <v>3000</v>
      </c>
      <c r="N1239" s="10">
        <f t="shared" si="1030"/>
        <v>2940</v>
      </c>
      <c r="O1239" s="10">
        <f t="shared" si="1031"/>
        <v>0</v>
      </c>
      <c r="P1239" s="10">
        <f>P1240</f>
        <v>0</v>
      </c>
      <c r="Q1239" s="26"/>
      <c r="R1239" s="27"/>
    </row>
    <row r="1240" spans="1:19" x14ac:dyDescent="0.3">
      <c r="A1240" s="24" t="s">
        <v>466</v>
      </c>
      <c r="B1240" s="24" t="s">
        <v>131</v>
      </c>
      <c r="C1240" s="24" t="s">
        <v>125</v>
      </c>
      <c r="D1240" s="24" t="s">
        <v>439</v>
      </c>
      <c r="E1240" s="24" t="s">
        <v>34</v>
      </c>
      <c r="F1240" s="25" t="s">
        <v>35</v>
      </c>
      <c r="G1240" s="10">
        <v>3000</v>
      </c>
      <c r="H1240" s="10">
        <v>2940</v>
      </c>
      <c r="I1240" s="10">
        <v>0</v>
      </c>
      <c r="J1240" s="10"/>
      <c r="K1240" s="10"/>
      <c r="L1240" s="10"/>
      <c r="M1240" s="10">
        <f t="shared" si="1029"/>
        <v>3000</v>
      </c>
      <c r="N1240" s="10">
        <f t="shared" si="1030"/>
        <v>2940</v>
      </c>
      <c r="O1240" s="10">
        <f t="shared" si="1031"/>
        <v>0</v>
      </c>
      <c r="P1240" s="10"/>
      <c r="Q1240" s="26"/>
      <c r="R1240" s="27"/>
    </row>
    <row r="1241" spans="1:19" ht="31.2" x14ac:dyDescent="0.3">
      <c r="A1241" s="24" t="s">
        <v>466</v>
      </c>
      <c r="B1241" s="24" t="s">
        <v>131</v>
      </c>
      <c r="C1241" s="24" t="s">
        <v>125</v>
      </c>
      <c r="D1241" s="24" t="s">
        <v>133</v>
      </c>
      <c r="E1241" s="28"/>
      <c r="F1241" s="25" t="s">
        <v>134</v>
      </c>
      <c r="G1241" s="10">
        <f t="shared" ref="G1241:G1253" si="1070">G1242</f>
        <v>1212</v>
      </c>
      <c r="H1241" s="10">
        <f t="shared" ref="H1241:H1251" si="1071">H1242</f>
        <v>1212</v>
      </c>
      <c r="I1241" s="10">
        <f t="shared" ref="I1241:I1253" si="1072">I1242</f>
        <v>1212</v>
      </c>
      <c r="J1241" s="10">
        <f t="shared" ref="J1241:J1253" si="1073">J1242</f>
        <v>0</v>
      </c>
      <c r="K1241" s="10">
        <f t="shared" ref="K1241:K1253" si="1074">K1242</f>
        <v>0</v>
      </c>
      <c r="L1241" s="10">
        <f t="shared" ref="L1241:L1253" si="1075">L1242</f>
        <v>0</v>
      </c>
      <c r="M1241" s="10">
        <f t="shared" si="1029"/>
        <v>1212</v>
      </c>
      <c r="N1241" s="10">
        <f t="shared" si="1030"/>
        <v>1212</v>
      </c>
      <c r="O1241" s="10">
        <f t="shared" si="1031"/>
        <v>1212</v>
      </c>
      <c r="P1241" s="10">
        <f t="shared" ref="P1241:P1253" si="1076">P1242</f>
        <v>0</v>
      </c>
      <c r="Q1241" s="26"/>
      <c r="R1241" s="27"/>
    </row>
    <row r="1242" spans="1:19" hidden="1" x14ac:dyDescent="0.3">
      <c r="A1242" s="24" t="s">
        <v>466</v>
      </c>
      <c r="B1242" s="24" t="s">
        <v>131</v>
      </c>
      <c r="C1242" s="24" t="s">
        <v>125</v>
      </c>
      <c r="D1242" s="24" t="s">
        <v>135</v>
      </c>
      <c r="E1242" s="28"/>
      <c r="F1242" s="25" t="s">
        <v>27</v>
      </c>
      <c r="G1242" s="10">
        <f t="shared" si="1070"/>
        <v>1212</v>
      </c>
      <c r="H1242" s="10">
        <f t="shared" si="1071"/>
        <v>1212</v>
      </c>
      <c r="I1242" s="10">
        <f t="shared" si="1072"/>
        <v>1212</v>
      </c>
      <c r="J1242" s="10">
        <f t="shared" si="1073"/>
        <v>0</v>
      </c>
      <c r="K1242" s="10">
        <f t="shared" si="1074"/>
        <v>0</v>
      </c>
      <c r="L1242" s="10">
        <f t="shared" si="1075"/>
        <v>0</v>
      </c>
      <c r="M1242" s="10">
        <f t="shared" si="1029"/>
        <v>1212</v>
      </c>
      <c r="N1242" s="10">
        <f t="shared" si="1030"/>
        <v>1212</v>
      </c>
      <c r="O1242" s="10">
        <f t="shared" si="1031"/>
        <v>1212</v>
      </c>
      <c r="P1242" s="10">
        <f t="shared" si="1076"/>
        <v>0</v>
      </c>
      <c r="Q1242" s="26">
        <v>0</v>
      </c>
      <c r="R1242" s="27"/>
      <c r="S1242" s="1" t="s">
        <v>386</v>
      </c>
    </row>
    <row r="1243" spans="1:19" ht="31.2" x14ac:dyDescent="0.3">
      <c r="A1243" s="24" t="s">
        <v>466</v>
      </c>
      <c r="B1243" s="24" t="s">
        <v>131</v>
      </c>
      <c r="C1243" s="24" t="s">
        <v>125</v>
      </c>
      <c r="D1243" s="24" t="s">
        <v>136</v>
      </c>
      <c r="E1243" s="28"/>
      <c r="F1243" s="25" t="s">
        <v>137</v>
      </c>
      <c r="G1243" s="10">
        <f t="shared" si="1070"/>
        <v>1212</v>
      </c>
      <c r="H1243" s="10">
        <f t="shared" si="1071"/>
        <v>1212</v>
      </c>
      <c r="I1243" s="10">
        <f t="shared" si="1072"/>
        <v>1212</v>
      </c>
      <c r="J1243" s="10">
        <f t="shared" si="1073"/>
        <v>0</v>
      </c>
      <c r="K1243" s="10">
        <f t="shared" si="1074"/>
        <v>0</v>
      </c>
      <c r="L1243" s="10">
        <f t="shared" si="1075"/>
        <v>0</v>
      </c>
      <c r="M1243" s="10">
        <f t="shared" si="1029"/>
        <v>1212</v>
      </c>
      <c r="N1243" s="10">
        <f t="shared" si="1030"/>
        <v>1212</v>
      </c>
      <c r="O1243" s="10">
        <f t="shared" si="1031"/>
        <v>1212</v>
      </c>
      <c r="P1243" s="10">
        <f t="shared" si="1076"/>
        <v>0</v>
      </c>
      <c r="Q1243" s="26"/>
      <c r="R1243" s="27"/>
    </row>
    <row r="1244" spans="1:19" ht="31.2" x14ac:dyDescent="0.3">
      <c r="A1244" s="24" t="s">
        <v>466</v>
      </c>
      <c r="B1244" s="24" t="s">
        <v>131</v>
      </c>
      <c r="C1244" s="24" t="s">
        <v>125</v>
      </c>
      <c r="D1244" s="24" t="s">
        <v>168</v>
      </c>
      <c r="E1244" s="28"/>
      <c r="F1244" s="25" t="s">
        <v>169</v>
      </c>
      <c r="G1244" s="10">
        <f t="shared" si="1070"/>
        <v>1212</v>
      </c>
      <c r="H1244" s="10">
        <f t="shared" si="1071"/>
        <v>1212</v>
      </c>
      <c r="I1244" s="10">
        <f t="shared" si="1072"/>
        <v>1212</v>
      </c>
      <c r="J1244" s="10">
        <f t="shared" si="1073"/>
        <v>0</v>
      </c>
      <c r="K1244" s="10">
        <f t="shared" si="1074"/>
        <v>0</v>
      </c>
      <c r="L1244" s="10">
        <f t="shared" si="1075"/>
        <v>0</v>
      </c>
      <c r="M1244" s="10">
        <f t="shared" si="1029"/>
        <v>1212</v>
      </c>
      <c r="N1244" s="10">
        <f t="shared" si="1030"/>
        <v>1212</v>
      </c>
      <c r="O1244" s="10">
        <f t="shared" si="1031"/>
        <v>1212</v>
      </c>
      <c r="P1244" s="10">
        <f t="shared" si="1076"/>
        <v>0</v>
      </c>
      <c r="Q1244" s="26"/>
      <c r="R1244" s="27"/>
    </row>
    <row r="1245" spans="1:19" ht="31.2" x14ac:dyDescent="0.3">
      <c r="A1245" s="24" t="s">
        <v>466</v>
      </c>
      <c r="B1245" s="24" t="s">
        <v>131</v>
      </c>
      <c r="C1245" s="24" t="s">
        <v>125</v>
      </c>
      <c r="D1245" s="24" t="s">
        <v>168</v>
      </c>
      <c r="E1245" s="24" t="s">
        <v>32</v>
      </c>
      <c r="F1245" s="25" t="s">
        <v>33</v>
      </c>
      <c r="G1245" s="10">
        <v>1212</v>
      </c>
      <c r="H1245" s="10">
        <v>1212</v>
      </c>
      <c r="I1245" s="10">
        <v>1212</v>
      </c>
      <c r="J1245" s="10"/>
      <c r="K1245" s="10"/>
      <c r="L1245" s="10"/>
      <c r="M1245" s="10">
        <f t="shared" si="1029"/>
        <v>1212</v>
      </c>
      <c r="N1245" s="10">
        <f t="shared" si="1030"/>
        <v>1212</v>
      </c>
      <c r="O1245" s="10">
        <f t="shared" si="1031"/>
        <v>1212</v>
      </c>
      <c r="P1245" s="10"/>
      <c r="Q1245" s="26"/>
      <c r="R1245" s="27"/>
    </row>
    <row r="1246" spans="1:19" s="12" customFormat="1" x14ac:dyDescent="0.3">
      <c r="A1246" s="13" t="s">
        <v>466</v>
      </c>
      <c r="B1246" s="13" t="s">
        <v>69</v>
      </c>
      <c r="C1246" s="13"/>
      <c r="D1246" s="13"/>
      <c r="E1246" s="29"/>
      <c r="F1246" s="14" t="s">
        <v>172</v>
      </c>
      <c r="G1246" s="15">
        <f t="shared" si="1070"/>
        <v>172.6</v>
      </c>
      <c r="H1246" s="15">
        <f t="shared" si="1071"/>
        <v>172.6</v>
      </c>
      <c r="I1246" s="15">
        <f t="shared" si="1072"/>
        <v>172.6</v>
      </c>
      <c r="J1246" s="15">
        <f t="shared" si="1073"/>
        <v>0</v>
      </c>
      <c r="K1246" s="15">
        <f t="shared" si="1074"/>
        <v>0</v>
      </c>
      <c r="L1246" s="15">
        <f t="shared" si="1075"/>
        <v>0</v>
      </c>
      <c r="M1246" s="15">
        <f t="shared" si="1029"/>
        <v>172.6</v>
      </c>
      <c r="N1246" s="15">
        <f t="shared" si="1030"/>
        <v>172.6</v>
      </c>
      <c r="O1246" s="15">
        <f t="shared" si="1031"/>
        <v>172.6</v>
      </c>
      <c r="P1246" s="15">
        <f t="shared" si="1076"/>
        <v>0</v>
      </c>
      <c r="Q1246" s="16"/>
      <c r="R1246" s="17"/>
    </row>
    <row r="1247" spans="1:19" s="18" customFormat="1" ht="31.2" x14ac:dyDescent="0.3">
      <c r="A1247" s="19" t="s">
        <v>466</v>
      </c>
      <c r="B1247" s="19" t="s">
        <v>69</v>
      </c>
      <c r="C1247" s="19" t="s">
        <v>125</v>
      </c>
      <c r="D1247" s="19"/>
      <c r="E1247" s="30"/>
      <c r="F1247" s="20" t="s">
        <v>173</v>
      </c>
      <c r="G1247" s="21">
        <f t="shared" si="1070"/>
        <v>172.6</v>
      </c>
      <c r="H1247" s="21">
        <f t="shared" si="1071"/>
        <v>172.6</v>
      </c>
      <c r="I1247" s="21">
        <f t="shared" si="1072"/>
        <v>172.6</v>
      </c>
      <c r="J1247" s="21">
        <f t="shared" si="1073"/>
        <v>0</v>
      </c>
      <c r="K1247" s="21">
        <f t="shared" si="1074"/>
        <v>0</v>
      </c>
      <c r="L1247" s="21">
        <f t="shared" si="1075"/>
        <v>0</v>
      </c>
      <c r="M1247" s="21">
        <f t="shared" si="1029"/>
        <v>172.6</v>
      </c>
      <c r="N1247" s="21">
        <f t="shared" si="1030"/>
        <v>172.6</v>
      </c>
      <c r="O1247" s="21">
        <f t="shared" si="1031"/>
        <v>172.6</v>
      </c>
      <c r="P1247" s="21">
        <f t="shared" si="1076"/>
        <v>0</v>
      </c>
      <c r="Q1247" s="22"/>
      <c r="R1247" s="23"/>
    </row>
    <row r="1248" spans="1:19" ht="31.2" x14ac:dyDescent="0.3">
      <c r="A1248" s="24" t="s">
        <v>466</v>
      </c>
      <c r="B1248" s="24" t="s">
        <v>69</v>
      </c>
      <c r="C1248" s="24" t="s">
        <v>125</v>
      </c>
      <c r="D1248" s="24" t="s">
        <v>133</v>
      </c>
      <c r="E1248" s="28"/>
      <c r="F1248" s="25" t="s">
        <v>134</v>
      </c>
      <c r="G1248" s="10">
        <f t="shared" si="1070"/>
        <v>172.6</v>
      </c>
      <c r="H1248" s="10">
        <f t="shared" si="1071"/>
        <v>172.6</v>
      </c>
      <c r="I1248" s="10">
        <f t="shared" si="1072"/>
        <v>172.6</v>
      </c>
      <c r="J1248" s="10">
        <f t="shared" si="1073"/>
        <v>0</v>
      </c>
      <c r="K1248" s="10">
        <f t="shared" si="1074"/>
        <v>0</v>
      </c>
      <c r="L1248" s="10">
        <f t="shared" si="1075"/>
        <v>0</v>
      </c>
      <c r="M1248" s="10">
        <f t="shared" si="1029"/>
        <v>172.6</v>
      </c>
      <c r="N1248" s="10">
        <f t="shared" si="1030"/>
        <v>172.6</v>
      </c>
      <c r="O1248" s="10">
        <f t="shared" si="1031"/>
        <v>172.6</v>
      </c>
      <c r="P1248" s="10">
        <f t="shared" si="1076"/>
        <v>0</v>
      </c>
      <c r="Q1248" s="26"/>
      <c r="R1248" s="27"/>
    </row>
    <row r="1249" spans="1:19" hidden="1" x14ac:dyDescent="0.3">
      <c r="A1249" s="24" t="s">
        <v>466</v>
      </c>
      <c r="B1249" s="24" t="s">
        <v>69</v>
      </c>
      <c r="C1249" s="24" t="s">
        <v>125</v>
      </c>
      <c r="D1249" s="24" t="s">
        <v>135</v>
      </c>
      <c r="E1249" s="28"/>
      <c r="F1249" s="25" t="s">
        <v>27</v>
      </c>
      <c r="G1249" s="10">
        <f t="shared" si="1070"/>
        <v>172.6</v>
      </c>
      <c r="H1249" s="10">
        <f t="shared" si="1071"/>
        <v>172.6</v>
      </c>
      <c r="I1249" s="10">
        <f t="shared" si="1072"/>
        <v>172.6</v>
      </c>
      <c r="J1249" s="10">
        <f t="shared" si="1073"/>
        <v>0</v>
      </c>
      <c r="K1249" s="10">
        <f t="shared" si="1074"/>
        <v>0</v>
      </c>
      <c r="L1249" s="10">
        <f t="shared" si="1075"/>
        <v>0</v>
      </c>
      <c r="M1249" s="10">
        <f t="shared" si="1029"/>
        <v>172.6</v>
      </c>
      <c r="N1249" s="10">
        <f t="shared" si="1030"/>
        <v>172.6</v>
      </c>
      <c r="O1249" s="10">
        <f t="shared" si="1031"/>
        <v>172.6</v>
      </c>
      <c r="P1249" s="10">
        <f t="shared" si="1076"/>
        <v>0</v>
      </c>
      <c r="Q1249" s="26">
        <v>0</v>
      </c>
      <c r="R1249" s="27"/>
      <c r="S1249" s="1" t="s">
        <v>386</v>
      </c>
    </row>
    <row r="1250" spans="1:19" ht="46.8" x14ac:dyDescent="0.3">
      <c r="A1250" s="24" t="s">
        <v>466</v>
      </c>
      <c r="B1250" s="24" t="s">
        <v>69</v>
      </c>
      <c r="C1250" s="24" t="s">
        <v>125</v>
      </c>
      <c r="D1250" s="24" t="s">
        <v>158</v>
      </c>
      <c r="E1250" s="28"/>
      <c r="F1250" s="25" t="s">
        <v>159</v>
      </c>
      <c r="G1250" s="10">
        <f t="shared" si="1070"/>
        <v>172.6</v>
      </c>
      <c r="H1250" s="10">
        <f t="shared" si="1071"/>
        <v>172.6</v>
      </c>
      <c r="I1250" s="10">
        <f t="shared" si="1072"/>
        <v>172.6</v>
      </c>
      <c r="J1250" s="10">
        <f t="shared" si="1073"/>
        <v>0</v>
      </c>
      <c r="K1250" s="10">
        <f t="shared" si="1074"/>
        <v>0</v>
      </c>
      <c r="L1250" s="10">
        <f t="shared" si="1075"/>
        <v>0</v>
      </c>
      <c r="M1250" s="10">
        <f t="shared" si="1029"/>
        <v>172.6</v>
      </c>
      <c r="N1250" s="10">
        <f t="shared" si="1030"/>
        <v>172.6</v>
      </c>
      <c r="O1250" s="10">
        <f t="shared" si="1031"/>
        <v>172.6</v>
      </c>
      <c r="P1250" s="10">
        <f t="shared" si="1076"/>
        <v>0</v>
      </c>
      <c r="Q1250" s="26"/>
      <c r="R1250" s="27"/>
    </row>
    <row r="1251" spans="1:19" x14ac:dyDescent="0.3">
      <c r="A1251" s="24" t="s">
        <v>466</v>
      </c>
      <c r="B1251" s="24" t="s">
        <v>69</v>
      </c>
      <c r="C1251" s="24" t="s">
        <v>125</v>
      </c>
      <c r="D1251" s="24" t="s">
        <v>174</v>
      </c>
      <c r="E1251" s="28"/>
      <c r="F1251" s="25" t="s">
        <v>175</v>
      </c>
      <c r="G1251" s="10">
        <f t="shared" si="1070"/>
        <v>172.6</v>
      </c>
      <c r="H1251" s="10">
        <f t="shared" si="1071"/>
        <v>172.6</v>
      </c>
      <c r="I1251" s="10">
        <f t="shared" si="1072"/>
        <v>172.6</v>
      </c>
      <c r="J1251" s="10">
        <f t="shared" si="1073"/>
        <v>0</v>
      </c>
      <c r="K1251" s="10">
        <f t="shared" si="1074"/>
        <v>0</v>
      </c>
      <c r="L1251" s="10">
        <f t="shared" si="1075"/>
        <v>0</v>
      </c>
      <c r="M1251" s="10">
        <f t="shared" si="1029"/>
        <v>172.6</v>
      </c>
      <c r="N1251" s="10">
        <f t="shared" si="1030"/>
        <v>172.6</v>
      </c>
      <c r="O1251" s="10">
        <f t="shared" si="1031"/>
        <v>172.6</v>
      </c>
      <c r="P1251" s="10">
        <f t="shared" si="1076"/>
        <v>0</v>
      </c>
      <c r="Q1251" s="26"/>
      <c r="R1251" s="27"/>
    </row>
    <row r="1252" spans="1:19" ht="31.2" x14ac:dyDescent="0.3">
      <c r="A1252" s="24" t="s">
        <v>466</v>
      </c>
      <c r="B1252" s="24" t="s">
        <v>69</v>
      </c>
      <c r="C1252" s="24" t="s">
        <v>125</v>
      </c>
      <c r="D1252" s="24" t="s">
        <v>174</v>
      </c>
      <c r="E1252" s="24" t="s">
        <v>32</v>
      </c>
      <c r="F1252" s="25" t="s">
        <v>33</v>
      </c>
      <c r="G1252" s="10">
        <v>172.6</v>
      </c>
      <c r="H1252" s="10">
        <v>172.6</v>
      </c>
      <c r="I1252" s="10">
        <v>172.6</v>
      </c>
      <c r="J1252" s="10"/>
      <c r="K1252" s="10"/>
      <c r="L1252" s="10"/>
      <c r="M1252" s="10">
        <f t="shared" si="1029"/>
        <v>172.6</v>
      </c>
      <c r="N1252" s="10">
        <f t="shared" si="1030"/>
        <v>172.6</v>
      </c>
      <c r="O1252" s="10">
        <f t="shared" si="1031"/>
        <v>172.6</v>
      </c>
      <c r="P1252" s="10"/>
      <c r="Q1252" s="26"/>
      <c r="R1252" s="27"/>
    </row>
    <row r="1253" spans="1:19" s="12" customFormat="1" x14ac:dyDescent="0.3">
      <c r="A1253" s="13" t="s">
        <v>466</v>
      </c>
      <c r="B1253" s="13" t="s">
        <v>143</v>
      </c>
      <c r="C1253" s="13"/>
      <c r="D1253" s="13"/>
      <c r="E1253" s="13"/>
      <c r="F1253" s="14" t="s">
        <v>184</v>
      </c>
      <c r="G1253" s="15">
        <f t="shared" si="1070"/>
        <v>3903</v>
      </c>
      <c r="H1253" s="15">
        <f t="shared" si="1046"/>
        <v>3903</v>
      </c>
      <c r="I1253" s="15">
        <f t="shared" si="1072"/>
        <v>3903</v>
      </c>
      <c r="J1253" s="15">
        <f t="shared" si="1073"/>
        <v>0</v>
      </c>
      <c r="K1253" s="15">
        <f t="shared" si="1074"/>
        <v>0</v>
      </c>
      <c r="L1253" s="15">
        <f t="shared" si="1075"/>
        <v>0</v>
      </c>
      <c r="M1253" s="15">
        <f t="shared" si="1029"/>
        <v>3903</v>
      </c>
      <c r="N1253" s="15">
        <f t="shared" si="1030"/>
        <v>3903</v>
      </c>
      <c r="O1253" s="15">
        <f t="shared" si="1031"/>
        <v>3903</v>
      </c>
      <c r="P1253" s="15">
        <f t="shared" si="1076"/>
        <v>0</v>
      </c>
      <c r="Q1253" s="16"/>
      <c r="R1253" s="17"/>
    </row>
    <row r="1254" spans="1:19" s="18" customFormat="1" x14ac:dyDescent="0.3">
      <c r="A1254" s="19" t="s">
        <v>466</v>
      </c>
      <c r="B1254" s="19" t="s">
        <v>143</v>
      </c>
      <c r="C1254" s="19" t="s">
        <v>143</v>
      </c>
      <c r="D1254" s="19"/>
      <c r="E1254" s="19"/>
      <c r="F1254" s="20" t="s">
        <v>209</v>
      </c>
      <c r="G1254" s="21">
        <f t="shared" ref="G1254:L1254" si="1077">G1255+G1260</f>
        <v>3903</v>
      </c>
      <c r="H1254" s="21">
        <f t="shared" si="1077"/>
        <v>3903</v>
      </c>
      <c r="I1254" s="21">
        <f t="shared" si="1077"/>
        <v>3903</v>
      </c>
      <c r="J1254" s="21">
        <f t="shared" si="1077"/>
        <v>0</v>
      </c>
      <c r="K1254" s="21">
        <f t="shared" si="1077"/>
        <v>0</v>
      </c>
      <c r="L1254" s="21">
        <f t="shared" si="1077"/>
        <v>0</v>
      </c>
      <c r="M1254" s="21">
        <f t="shared" si="1029"/>
        <v>3903</v>
      </c>
      <c r="N1254" s="21">
        <f t="shared" si="1030"/>
        <v>3903</v>
      </c>
      <c r="O1254" s="21">
        <f t="shared" si="1031"/>
        <v>3903</v>
      </c>
      <c r="P1254" s="21">
        <f>P1255+P1260</f>
        <v>0</v>
      </c>
      <c r="Q1254" s="22"/>
      <c r="R1254" s="23"/>
    </row>
    <row r="1255" spans="1:19" ht="31.2" x14ac:dyDescent="0.3">
      <c r="A1255" s="24" t="s">
        <v>466</v>
      </c>
      <c r="B1255" s="24" t="s">
        <v>143</v>
      </c>
      <c r="C1255" s="24" t="s">
        <v>143</v>
      </c>
      <c r="D1255" s="24" t="s">
        <v>57</v>
      </c>
      <c r="E1255" s="28"/>
      <c r="F1255" s="25" t="s">
        <v>58</v>
      </c>
      <c r="G1255" s="10">
        <f t="shared" ref="G1255:G1277" si="1078">G1256</f>
        <v>3353</v>
      </c>
      <c r="H1255" s="10">
        <f t="shared" si="1046"/>
        <v>3353</v>
      </c>
      <c r="I1255" s="10">
        <f t="shared" ref="I1255:I1277" si="1079">I1256</f>
        <v>3353</v>
      </c>
      <c r="J1255" s="10">
        <f t="shared" ref="J1255:J1277" si="1080">J1256</f>
        <v>0</v>
      </c>
      <c r="K1255" s="10">
        <f t="shared" ref="K1255:K1277" si="1081">K1256</f>
        <v>0</v>
      </c>
      <c r="L1255" s="10">
        <f t="shared" ref="L1255:L1277" si="1082">L1256</f>
        <v>0</v>
      </c>
      <c r="M1255" s="10">
        <f t="shared" si="1029"/>
        <v>3353</v>
      </c>
      <c r="N1255" s="10">
        <f t="shared" si="1030"/>
        <v>3353</v>
      </c>
      <c r="O1255" s="10">
        <f t="shared" si="1031"/>
        <v>3353</v>
      </c>
      <c r="P1255" s="10">
        <f t="shared" ref="P1255:P1277" si="1083">P1256</f>
        <v>0</v>
      </c>
      <c r="Q1255" s="26"/>
      <c r="R1255" s="27"/>
    </row>
    <row r="1256" spans="1:19" hidden="1" x14ac:dyDescent="0.3">
      <c r="A1256" s="24" t="s">
        <v>466</v>
      </c>
      <c r="B1256" s="24" t="s">
        <v>143</v>
      </c>
      <c r="C1256" s="24" t="s">
        <v>143</v>
      </c>
      <c r="D1256" s="24" t="s">
        <v>186</v>
      </c>
      <c r="E1256" s="28"/>
      <c r="F1256" s="25" t="s">
        <v>27</v>
      </c>
      <c r="G1256" s="10">
        <f t="shared" si="1078"/>
        <v>3353</v>
      </c>
      <c r="H1256" s="10">
        <f t="shared" si="1046"/>
        <v>3353</v>
      </c>
      <c r="I1256" s="10">
        <f t="shared" si="1079"/>
        <v>3353</v>
      </c>
      <c r="J1256" s="10">
        <f t="shared" si="1080"/>
        <v>0</v>
      </c>
      <c r="K1256" s="10">
        <f t="shared" si="1081"/>
        <v>0</v>
      </c>
      <c r="L1256" s="10">
        <f t="shared" si="1082"/>
        <v>0</v>
      </c>
      <c r="M1256" s="10">
        <f t="shared" ref="M1256:M1319" si="1084">G1256+J1256</f>
        <v>3353</v>
      </c>
      <c r="N1256" s="10">
        <f t="shared" ref="N1256:N1319" si="1085">H1256+K1256</f>
        <v>3353</v>
      </c>
      <c r="O1256" s="10">
        <f t="shared" ref="O1256:O1319" si="1086">I1256+L1256</f>
        <v>3353</v>
      </c>
      <c r="P1256" s="10">
        <f t="shared" si="1083"/>
        <v>0</v>
      </c>
      <c r="Q1256" s="26">
        <v>0</v>
      </c>
      <c r="R1256" s="27"/>
      <c r="S1256" s="1" t="s">
        <v>386</v>
      </c>
    </row>
    <row r="1257" spans="1:19" ht="46.8" x14ac:dyDescent="0.3">
      <c r="A1257" s="24" t="s">
        <v>466</v>
      </c>
      <c r="B1257" s="24" t="s">
        <v>143</v>
      </c>
      <c r="C1257" s="24" t="s">
        <v>143</v>
      </c>
      <c r="D1257" s="24" t="s">
        <v>226</v>
      </c>
      <c r="E1257" s="28"/>
      <c r="F1257" s="25" t="s">
        <v>227</v>
      </c>
      <c r="G1257" s="10">
        <f t="shared" si="1078"/>
        <v>3353</v>
      </c>
      <c r="H1257" s="10">
        <f t="shared" si="1046"/>
        <v>3353</v>
      </c>
      <c r="I1257" s="10">
        <f t="shared" si="1079"/>
        <v>3353</v>
      </c>
      <c r="J1257" s="10">
        <f t="shared" si="1080"/>
        <v>0</v>
      </c>
      <c r="K1257" s="10">
        <f t="shared" si="1081"/>
        <v>0</v>
      </c>
      <c r="L1257" s="10">
        <f t="shared" si="1082"/>
        <v>0</v>
      </c>
      <c r="M1257" s="10">
        <f t="shared" si="1084"/>
        <v>3353</v>
      </c>
      <c r="N1257" s="10">
        <f t="shared" si="1085"/>
        <v>3353</v>
      </c>
      <c r="O1257" s="10">
        <f t="shared" si="1086"/>
        <v>3353</v>
      </c>
      <c r="P1257" s="10">
        <f t="shared" si="1083"/>
        <v>0</v>
      </c>
      <c r="Q1257" s="26"/>
      <c r="R1257" s="27"/>
    </row>
    <row r="1258" spans="1:19" ht="62.4" x14ac:dyDescent="0.3">
      <c r="A1258" s="24" t="s">
        <v>466</v>
      </c>
      <c r="B1258" s="24" t="s">
        <v>143</v>
      </c>
      <c r="C1258" s="24" t="s">
        <v>143</v>
      </c>
      <c r="D1258" s="24" t="s">
        <v>441</v>
      </c>
      <c r="E1258" s="28"/>
      <c r="F1258" s="25" t="s">
        <v>442</v>
      </c>
      <c r="G1258" s="10">
        <f t="shared" si="1078"/>
        <v>3353</v>
      </c>
      <c r="H1258" s="10">
        <f t="shared" si="1046"/>
        <v>3353</v>
      </c>
      <c r="I1258" s="10">
        <f t="shared" si="1079"/>
        <v>3353</v>
      </c>
      <c r="J1258" s="10">
        <f t="shared" si="1080"/>
        <v>0</v>
      </c>
      <c r="K1258" s="10">
        <f t="shared" si="1081"/>
        <v>0</v>
      </c>
      <c r="L1258" s="10">
        <f t="shared" si="1082"/>
        <v>0</v>
      </c>
      <c r="M1258" s="10">
        <f t="shared" si="1084"/>
        <v>3353</v>
      </c>
      <c r="N1258" s="10">
        <f t="shared" si="1085"/>
        <v>3353</v>
      </c>
      <c r="O1258" s="10">
        <f t="shared" si="1086"/>
        <v>3353</v>
      </c>
      <c r="P1258" s="10">
        <f t="shared" si="1083"/>
        <v>0</v>
      </c>
      <c r="Q1258" s="26"/>
      <c r="R1258" s="27"/>
    </row>
    <row r="1259" spans="1:19" ht="31.2" x14ac:dyDescent="0.3">
      <c r="A1259" s="24" t="s">
        <v>466</v>
      </c>
      <c r="B1259" s="24" t="s">
        <v>143</v>
      </c>
      <c r="C1259" s="24" t="s">
        <v>143</v>
      </c>
      <c r="D1259" s="24" t="s">
        <v>441</v>
      </c>
      <c r="E1259" s="24" t="s">
        <v>114</v>
      </c>
      <c r="F1259" s="25" t="s">
        <v>115</v>
      </c>
      <c r="G1259" s="10">
        <v>3353</v>
      </c>
      <c r="H1259" s="10">
        <v>3353</v>
      </c>
      <c r="I1259" s="10">
        <v>3353</v>
      </c>
      <c r="J1259" s="10"/>
      <c r="K1259" s="10"/>
      <c r="L1259" s="10"/>
      <c r="M1259" s="10">
        <f t="shared" si="1084"/>
        <v>3353</v>
      </c>
      <c r="N1259" s="10">
        <f t="shared" si="1085"/>
        <v>3353</v>
      </c>
      <c r="O1259" s="10">
        <f t="shared" si="1086"/>
        <v>3353</v>
      </c>
      <c r="P1259" s="10"/>
      <c r="Q1259" s="26"/>
      <c r="R1259" s="27"/>
    </row>
    <row r="1260" spans="1:19" ht="46.8" x14ac:dyDescent="0.3">
      <c r="A1260" s="24" t="s">
        <v>466</v>
      </c>
      <c r="B1260" s="24" t="s">
        <v>143</v>
      </c>
      <c r="C1260" s="24" t="s">
        <v>143</v>
      </c>
      <c r="D1260" s="24" t="s">
        <v>202</v>
      </c>
      <c r="E1260" s="28"/>
      <c r="F1260" s="25" t="s">
        <v>203</v>
      </c>
      <c r="G1260" s="10">
        <f t="shared" si="1078"/>
        <v>550</v>
      </c>
      <c r="H1260" s="10">
        <f t="shared" si="1046"/>
        <v>550</v>
      </c>
      <c r="I1260" s="10">
        <f t="shared" si="1079"/>
        <v>550</v>
      </c>
      <c r="J1260" s="10">
        <f t="shared" si="1080"/>
        <v>0</v>
      </c>
      <c r="K1260" s="10">
        <f t="shared" si="1081"/>
        <v>0</v>
      </c>
      <c r="L1260" s="10">
        <f t="shared" si="1082"/>
        <v>0</v>
      </c>
      <c r="M1260" s="10">
        <f t="shared" si="1084"/>
        <v>550</v>
      </c>
      <c r="N1260" s="10">
        <f t="shared" si="1085"/>
        <v>550</v>
      </c>
      <c r="O1260" s="10">
        <f t="shared" si="1086"/>
        <v>550</v>
      </c>
      <c r="P1260" s="10">
        <f t="shared" si="1083"/>
        <v>0</v>
      </c>
      <c r="Q1260" s="26"/>
      <c r="R1260" s="27"/>
    </row>
    <row r="1261" spans="1:19" hidden="1" x14ac:dyDescent="0.3">
      <c r="A1261" s="24" t="s">
        <v>466</v>
      </c>
      <c r="B1261" s="24" t="s">
        <v>143</v>
      </c>
      <c r="C1261" s="24" t="s">
        <v>143</v>
      </c>
      <c r="D1261" s="24" t="s">
        <v>204</v>
      </c>
      <c r="E1261" s="28"/>
      <c r="F1261" s="25" t="s">
        <v>27</v>
      </c>
      <c r="G1261" s="10">
        <f t="shared" si="1078"/>
        <v>550</v>
      </c>
      <c r="H1261" s="10">
        <f t="shared" si="1046"/>
        <v>550</v>
      </c>
      <c r="I1261" s="10">
        <f t="shared" si="1079"/>
        <v>550</v>
      </c>
      <c r="J1261" s="10">
        <f t="shared" si="1080"/>
        <v>0</v>
      </c>
      <c r="K1261" s="10">
        <f t="shared" si="1081"/>
        <v>0</v>
      </c>
      <c r="L1261" s="10">
        <f t="shared" si="1082"/>
        <v>0</v>
      </c>
      <c r="M1261" s="10">
        <f t="shared" si="1084"/>
        <v>550</v>
      </c>
      <c r="N1261" s="10">
        <f t="shared" si="1085"/>
        <v>550</v>
      </c>
      <c r="O1261" s="10">
        <f t="shared" si="1086"/>
        <v>550</v>
      </c>
      <c r="P1261" s="10">
        <f t="shared" si="1083"/>
        <v>0</v>
      </c>
      <c r="Q1261" s="26">
        <v>0</v>
      </c>
      <c r="R1261" s="27"/>
      <c r="S1261" s="1" t="s">
        <v>386</v>
      </c>
    </row>
    <row r="1262" spans="1:19" ht="31.2" x14ac:dyDescent="0.3">
      <c r="A1262" s="24" t="s">
        <v>466</v>
      </c>
      <c r="B1262" s="24" t="s">
        <v>143</v>
      </c>
      <c r="C1262" s="24" t="s">
        <v>143</v>
      </c>
      <c r="D1262" s="24" t="s">
        <v>244</v>
      </c>
      <c r="E1262" s="28"/>
      <c r="F1262" s="25" t="s">
        <v>245</v>
      </c>
      <c r="G1262" s="10">
        <f t="shared" si="1078"/>
        <v>550</v>
      </c>
      <c r="H1262" s="10">
        <f t="shared" si="1046"/>
        <v>550</v>
      </c>
      <c r="I1262" s="10">
        <f t="shared" si="1079"/>
        <v>550</v>
      </c>
      <c r="J1262" s="10">
        <f t="shared" si="1080"/>
        <v>0</v>
      </c>
      <c r="K1262" s="10">
        <f t="shared" si="1081"/>
        <v>0</v>
      </c>
      <c r="L1262" s="10">
        <f t="shared" si="1082"/>
        <v>0</v>
      </c>
      <c r="M1262" s="10">
        <f t="shared" si="1084"/>
        <v>550</v>
      </c>
      <c r="N1262" s="10">
        <f t="shared" si="1085"/>
        <v>550</v>
      </c>
      <c r="O1262" s="10">
        <f t="shared" si="1086"/>
        <v>550</v>
      </c>
      <c r="P1262" s="10">
        <f t="shared" si="1083"/>
        <v>0</v>
      </c>
      <c r="Q1262" s="26"/>
      <c r="R1262" s="27"/>
    </row>
    <row r="1263" spans="1:19" ht="46.8" x14ac:dyDescent="0.3">
      <c r="A1263" s="24" t="s">
        <v>466</v>
      </c>
      <c r="B1263" s="24" t="s">
        <v>143</v>
      </c>
      <c r="C1263" s="24" t="s">
        <v>143</v>
      </c>
      <c r="D1263" s="24" t="s">
        <v>443</v>
      </c>
      <c r="E1263" s="28"/>
      <c r="F1263" s="25" t="s">
        <v>444</v>
      </c>
      <c r="G1263" s="10">
        <f t="shared" si="1078"/>
        <v>550</v>
      </c>
      <c r="H1263" s="10">
        <f t="shared" si="1046"/>
        <v>550</v>
      </c>
      <c r="I1263" s="10">
        <f t="shared" si="1079"/>
        <v>550</v>
      </c>
      <c r="J1263" s="10">
        <f t="shared" si="1080"/>
        <v>0</v>
      </c>
      <c r="K1263" s="10">
        <f t="shared" si="1081"/>
        <v>0</v>
      </c>
      <c r="L1263" s="10">
        <f t="shared" si="1082"/>
        <v>0</v>
      </c>
      <c r="M1263" s="10">
        <f t="shared" si="1084"/>
        <v>550</v>
      </c>
      <c r="N1263" s="10">
        <f t="shared" si="1085"/>
        <v>550</v>
      </c>
      <c r="O1263" s="10">
        <f t="shared" si="1086"/>
        <v>550</v>
      </c>
      <c r="P1263" s="10">
        <f t="shared" si="1083"/>
        <v>0</v>
      </c>
      <c r="Q1263" s="26"/>
      <c r="R1263" s="27"/>
    </row>
    <row r="1264" spans="1:19" ht="31.2" x14ac:dyDescent="0.3">
      <c r="A1264" s="24" t="s">
        <v>466</v>
      </c>
      <c r="B1264" s="24" t="s">
        <v>143</v>
      </c>
      <c r="C1264" s="24" t="s">
        <v>143</v>
      </c>
      <c r="D1264" s="24" t="s">
        <v>443</v>
      </c>
      <c r="E1264" s="24" t="s">
        <v>32</v>
      </c>
      <c r="F1264" s="25" t="s">
        <v>33</v>
      </c>
      <c r="G1264" s="10">
        <v>550</v>
      </c>
      <c r="H1264" s="10">
        <v>550</v>
      </c>
      <c r="I1264" s="10">
        <v>550</v>
      </c>
      <c r="J1264" s="10"/>
      <c r="K1264" s="10"/>
      <c r="L1264" s="10"/>
      <c r="M1264" s="10">
        <f t="shared" si="1084"/>
        <v>550</v>
      </c>
      <c r="N1264" s="10">
        <f t="shared" si="1085"/>
        <v>550</v>
      </c>
      <c r="O1264" s="10">
        <f t="shared" si="1086"/>
        <v>550</v>
      </c>
      <c r="P1264" s="10"/>
      <c r="Q1264" s="26"/>
      <c r="R1264" s="27"/>
    </row>
    <row r="1265" spans="1:19" s="12" customFormat="1" x14ac:dyDescent="0.3">
      <c r="A1265" s="13" t="s">
        <v>466</v>
      </c>
      <c r="B1265" s="13" t="s">
        <v>54</v>
      </c>
      <c r="C1265" s="13"/>
      <c r="D1265" s="13"/>
      <c r="E1265" s="13"/>
      <c r="F1265" s="14" t="s">
        <v>55</v>
      </c>
      <c r="G1265" s="15">
        <f t="shared" si="1078"/>
        <v>1202.0999999999999</v>
      </c>
      <c r="H1265" s="15">
        <f t="shared" si="1046"/>
        <v>1902.1</v>
      </c>
      <c r="I1265" s="15">
        <f t="shared" si="1079"/>
        <v>1202.0999999999999</v>
      </c>
      <c r="J1265" s="15">
        <f t="shared" si="1080"/>
        <v>0</v>
      </c>
      <c r="K1265" s="15">
        <f t="shared" si="1081"/>
        <v>0</v>
      </c>
      <c r="L1265" s="15">
        <f t="shared" si="1082"/>
        <v>0</v>
      </c>
      <c r="M1265" s="15">
        <f t="shared" si="1084"/>
        <v>1202.0999999999999</v>
      </c>
      <c r="N1265" s="15">
        <f t="shared" si="1085"/>
        <v>1902.1</v>
      </c>
      <c r="O1265" s="15">
        <f t="shared" si="1086"/>
        <v>1202.0999999999999</v>
      </c>
      <c r="P1265" s="15">
        <f t="shared" si="1083"/>
        <v>0</v>
      </c>
      <c r="Q1265" s="16"/>
      <c r="R1265" s="17"/>
    </row>
    <row r="1266" spans="1:19" s="18" customFormat="1" x14ac:dyDescent="0.3">
      <c r="A1266" s="19" t="s">
        <v>466</v>
      </c>
      <c r="B1266" s="19" t="s">
        <v>54</v>
      </c>
      <c r="C1266" s="19" t="s">
        <v>20</v>
      </c>
      <c r="D1266" s="19"/>
      <c r="E1266" s="19"/>
      <c r="F1266" s="20" t="s">
        <v>56</v>
      </c>
      <c r="G1266" s="21">
        <f t="shared" si="1078"/>
        <v>1202.0999999999999</v>
      </c>
      <c r="H1266" s="21">
        <f t="shared" si="1046"/>
        <v>1902.1</v>
      </c>
      <c r="I1266" s="21">
        <f t="shared" si="1079"/>
        <v>1202.0999999999999</v>
      </c>
      <c r="J1266" s="21">
        <f t="shared" si="1080"/>
        <v>0</v>
      </c>
      <c r="K1266" s="21">
        <f t="shared" si="1081"/>
        <v>0</v>
      </c>
      <c r="L1266" s="21">
        <f t="shared" si="1082"/>
        <v>0</v>
      </c>
      <c r="M1266" s="21">
        <f t="shared" si="1084"/>
        <v>1202.0999999999999</v>
      </c>
      <c r="N1266" s="21">
        <f t="shared" si="1085"/>
        <v>1902.1</v>
      </c>
      <c r="O1266" s="21">
        <f t="shared" si="1086"/>
        <v>1202.0999999999999</v>
      </c>
      <c r="P1266" s="21">
        <f t="shared" si="1083"/>
        <v>0</v>
      </c>
      <c r="Q1266" s="22"/>
      <c r="R1266" s="23"/>
    </row>
    <row r="1267" spans="1:19" ht="31.2" x14ac:dyDescent="0.3">
      <c r="A1267" s="24" t="s">
        <v>466</v>
      </c>
      <c r="B1267" s="24" t="s">
        <v>54</v>
      </c>
      <c r="C1267" s="24" t="s">
        <v>20</v>
      </c>
      <c r="D1267" s="24" t="s">
        <v>57</v>
      </c>
      <c r="E1267" s="28"/>
      <c r="F1267" s="25" t="s">
        <v>58</v>
      </c>
      <c r="G1267" s="10">
        <f t="shared" si="1078"/>
        <v>1202.0999999999999</v>
      </c>
      <c r="H1267" s="10">
        <f t="shared" si="1046"/>
        <v>1902.1</v>
      </c>
      <c r="I1267" s="10">
        <f t="shared" si="1079"/>
        <v>1202.0999999999999</v>
      </c>
      <c r="J1267" s="10">
        <f t="shared" si="1080"/>
        <v>0</v>
      </c>
      <c r="K1267" s="10">
        <f t="shared" si="1081"/>
        <v>0</v>
      </c>
      <c r="L1267" s="10">
        <f t="shared" si="1082"/>
        <v>0</v>
      </c>
      <c r="M1267" s="10">
        <f t="shared" si="1084"/>
        <v>1202.0999999999999</v>
      </c>
      <c r="N1267" s="10">
        <f t="shared" si="1085"/>
        <v>1902.1</v>
      </c>
      <c r="O1267" s="10">
        <f t="shared" si="1086"/>
        <v>1202.0999999999999</v>
      </c>
      <c r="P1267" s="10">
        <f t="shared" si="1083"/>
        <v>0</v>
      </c>
      <c r="Q1267" s="26"/>
      <c r="R1267" s="27"/>
    </row>
    <row r="1268" spans="1:19" hidden="1" x14ac:dyDescent="0.3">
      <c r="A1268" s="24" t="s">
        <v>466</v>
      </c>
      <c r="B1268" s="24" t="s">
        <v>54</v>
      </c>
      <c r="C1268" s="24" t="s">
        <v>20</v>
      </c>
      <c r="D1268" s="24" t="s">
        <v>186</v>
      </c>
      <c r="E1268" s="28"/>
      <c r="F1268" s="25" t="s">
        <v>27</v>
      </c>
      <c r="G1268" s="10">
        <f t="shared" si="1078"/>
        <v>1202.0999999999999</v>
      </c>
      <c r="H1268" s="10">
        <f t="shared" si="1046"/>
        <v>1902.1</v>
      </c>
      <c r="I1268" s="10">
        <f t="shared" si="1079"/>
        <v>1202.0999999999999</v>
      </c>
      <c r="J1268" s="10">
        <f t="shared" si="1080"/>
        <v>0</v>
      </c>
      <c r="K1268" s="10">
        <f t="shared" si="1081"/>
        <v>0</v>
      </c>
      <c r="L1268" s="10">
        <f t="shared" si="1082"/>
        <v>0</v>
      </c>
      <c r="M1268" s="10">
        <f t="shared" si="1084"/>
        <v>1202.0999999999999</v>
      </c>
      <c r="N1268" s="10">
        <f t="shared" si="1085"/>
        <v>1902.1</v>
      </c>
      <c r="O1268" s="10">
        <f t="shared" si="1086"/>
        <v>1202.0999999999999</v>
      </c>
      <c r="P1268" s="10">
        <f t="shared" si="1083"/>
        <v>0</v>
      </c>
      <c r="Q1268" s="26">
        <v>0</v>
      </c>
      <c r="R1268" s="27"/>
      <c r="S1268" s="1" t="s">
        <v>386</v>
      </c>
    </row>
    <row r="1269" spans="1:19" ht="31.2" x14ac:dyDescent="0.3">
      <c r="A1269" s="24" t="s">
        <v>466</v>
      </c>
      <c r="B1269" s="24" t="s">
        <v>54</v>
      </c>
      <c r="C1269" s="24" t="s">
        <v>20</v>
      </c>
      <c r="D1269" s="24" t="s">
        <v>248</v>
      </c>
      <c r="E1269" s="28"/>
      <c r="F1269" s="25" t="s">
        <v>249</v>
      </c>
      <c r="G1269" s="10">
        <f t="shared" si="1078"/>
        <v>1202.0999999999999</v>
      </c>
      <c r="H1269" s="10">
        <f t="shared" si="1046"/>
        <v>1902.1</v>
      </c>
      <c r="I1269" s="10">
        <f t="shared" si="1079"/>
        <v>1202.0999999999999</v>
      </c>
      <c r="J1269" s="10">
        <f t="shared" si="1080"/>
        <v>0</v>
      </c>
      <c r="K1269" s="10">
        <f t="shared" si="1081"/>
        <v>0</v>
      </c>
      <c r="L1269" s="10">
        <f t="shared" si="1082"/>
        <v>0</v>
      </c>
      <c r="M1269" s="10">
        <f t="shared" si="1084"/>
        <v>1202.0999999999999</v>
      </c>
      <c r="N1269" s="10">
        <f t="shared" si="1085"/>
        <v>1902.1</v>
      </c>
      <c r="O1269" s="10">
        <f t="shared" si="1086"/>
        <v>1202.0999999999999</v>
      </c>
      <c r="P1269" s="10">
        <f t="shared" si="1083"/>
        <v>0</v>
      </c>
      <c r="Q1269" s="26"/>
      <c r="R1269" s="27"/>
    </row>
    <row r="1270" spans="1:19" ht="46.8" x14ac:dyDescent="0.3">
      <c r="A1270" s="24" t="s">
        <v>466</v>
      </c>
      <c r="B1270" s="24" t="s">
        <v>54</v>
      </c>
      <c r="C1270" s="24" t="s">
        <v>20</v>
      </c>
      <c r="D1270" s="24" t="s">
        <v>251</v>
      </c>
      <c r="E1270" s="28"/>
      <c r="F1270" s="25" t="s">
        <v>252</v>
      </c>
      <c r="G1270" s="10">
        <f t="shared" si="1078"/>
        <v>1202.0999999999999</v>
      </c>
      <c r="H1270" s="10">
        <f t="shared" si="1046"/>
        <v>1902.1</v>
      </c>
      <c r="I1270" s="10">
        <f t="shared" si="1079"/>
        <v>1202.0999999999999</v>
      </c>
      <c r="J1270" s="10">
        <f t="shared" si="1080"/>
        <v>0</v>
      </c>
      <c r="K1270" s="10">
        <f t="shared" si="1081"/>
        <v>0</v>
      </c>
      <c r="L1270" s="10">
        <f t="shared" si="1082"/>
        <v>0</v>
      </c>
      <c r="M1270" s="10">
        <f t="shared" si="1084"/>
        <v>1202.0999999999999</v>
      </c>
      <c r="N1270" s="10">
        <f t="shared" si="1085"/>
        <v>1902.1</v>
      </c>
      <c r="O1270" s="10">
        <f t="shared" si="1086"/>
        <v>1202.0999999999999</v>
      </c>
      <c r="P1270" s="10">
        <f t="shared" si="1083"/>
        <v>0</v>
      </c>
      <c r="Q1270" s="26"/>
      <c r="R1270" s="27"/>
    </row>
    <row r="1271" spans="1:19" ht="31.2" x14ac:dyDescent="0.3">
      <c r="A1271" s="24" t="s">
        <v>466</v>
      </c>
      <c r="B1271" s="24" t="s">
        <v>54</v>
      </c>
      <c r="C1271" s="24" t="s">
        <v>20</v>
      </c>
      <c r="D1271" s="24" t="s">
        <v>251</v>
      </c>
      <c r="E1271" s="24" t="s">
        <v>32</v>
      </c>
      <c r="F1271" s="25" t="s">
        <v>33</v>
      </c>
      <c r="G1271" s="10">
        <v>1202.0999999999999</v>
      </c>
      <c r="H1271" s="10">
        <v>1902.1</v>
      </c>
      <c r="I1271" s="10">
        <v>1202.0999999999999</v>
      </c>
      <c r="J1271" s="10"/>
      <c r="K1271" s="10"/>
      <c r="L1271" s="10"/>
      <c r="M1271" s="10">
        <f t="shared" si="1084"/>
        <v>1202.0999999999999</v>
      </c>
      <c r="N1271" s="10">
        <f t="shared" si="1085"/>
        <v>1902.1</v>
      </c>
      <c r="O1271" s="10">
        <f t="shared" si="1086"/>
        <v>1202.0999999999999</v>
      </c>
      <c r="P1271" s="10"/>
      <c r="Q1271" s="26"/>
      <c r="R1271" s="27"/>
    </row>
    <row r="1272" spans="1:19" s="12" customFormat="1" x14ac:dyDescent="0.3">
      <c r="A1272" s="13" t="s">
        <v>466</v>
      </c>
      <c r="B1272" s="13" t="s">
        <v>76</v>
      </c>
      <c r="C1272" s="13"/>
      <c r="D1272" s="13"/>
      <c r="E1272" s="29"/>
      <c r="F1272" s="14" t="s">
        <v>374</v>
      </c>
      <c r="G1272" s="15">
        <f t="shared" si="1078"/>
        <v>1597.7</v>
      </c>
      <c r="H1272" s="15">
        <f t="shared" ref="H1272:H1277" si="1087">H1273</f>
        <v>1597.7</v>
      </c>
      <c r="I1272" s="15">
        <f t="shared" si="1079"/>
        <v>1597.7</v>
      </c>
      <c r="J1272" s="15">
        <f t="shared" si="1080"/>
        <v>0</v>
      </c>
      <c r="K1272" s="15">
        <f t="shared" si="1081"/>
        <v>0</v>
      </c>
      <c r="L1272" s="15">
        <f t="shared" si="1082"/>
        <v>0</v>
      </c>
      <c r="M1272" s="15">
        <f t="shared" si="1084"/>
        <v>1597.7</v>
      </c>
      <c r="N1272" s="15">
        <f t="shared" si="1085"/>
        <v>1597.7</v>
      </c>
      <c r="O1272" s="15">
        <f t="shared" si="1086"/>
        <v>1597.7</v>
      </c>
      <c r="P1272" s="15">
        <f t="shared" si="1083"/>
        <v>0</v>
      </c>
      <c r="Q1272" s="16"/>
      <c r="R1272" s="17"/>
    </row>
    <row r="1273" spans="1:19" s="18" customFormat="1" x14ac:dyDescent="0.3">
      <c r="A1273" s="19" t="s">
        <v>466</v>
      </c>
      <c r="B1273" s="19" t="s">
        <v>76</v>
      </c>
      <c r="C1273" s="19" t="s">
        <v>20</v>
      </c>
      <c r="D1273" s="19"/>
      <c r="E1273" s="30"/>
      <c r="F1273" s="20" t="s">
        <v>445</v>
      </c>
      <c r="G1273" s="21">
        <f t="shared" si="1078"/>
        <v>1597.7</v>
      </c>
      <c r="H1273" s="21">
        <f t="shared" si="1087"/>
        <v>1597.7</v>
      </c>
      <c r="I1273" s="21">
        <f t="shared" si="1079"/>
        <v>1597.7</v>
      </c>
      <c r="J1273" s="21">
        <f t="shared" si="1080"/>
        <v>0</v>
      </c>
      <c r="K1273" s="21">
        <f t="shared" si="1081"/>
        <v>0</v>
      </c>
      <c r="L1273" s="21">
        <f t="shared" si="1082"/>
        <v>0</v>
      </c>
      <c r="M1273" s="21">
        <f t="shared" si="1084"/>
        <v>1597.7</v>
      </c>
      <c r="N1273" s="21">
        <f t="shared" si="1085"/>
        <v>1597.7</v>
      </c>
      <c r="O1273" s="21">
        <f t="shared" si="1086"/>
        <v>1597.7</v>
      </c>
      <c r="P1273" s="21">
        <f t="shared" si="1083"/>
        <v>0</v>
      </c>
      <c r="Q1273" s="22"/>
      <c r="R1273" s="23"/>
    </row>
    <row r="1274" spans="1:19" ht="31.2" x14ac:dyDescent="0.3">
      <c r="A1274" s="24" t="s">
        <v>466</v>
      </c>
      <c r="B1274" s="24" t="s">
        <v>76</v>
      </c>
      <c r="C1274" s="24" t="s">
        <v>20</v>
      </c>
      <c r="D1274" s="24" t="s">
        <v>376</v>
      </c>
      <c r="E1274" s="28"/>
      <c r="F1274" s="25" t="s">
        <v>377</v>
      </c>
      <c r="G1274" s="10">
        <f t="shared" si="1078"/>
        <v>1597.7</v>
      </c>
      <c r="H1274" s="10">
        <f t="shared" si="1087"/>
        <v>1597.7</v>
      </c>
      <c r="I1274" s="10">
        <f t="shared" si="1079"/>
        <v>1597.7</v>
      </c>
      <c r="J1274" s="10">
        <f t="shared" si="1080"/>
        <v>0</v>
      </c>
      <c r="K1274" s="10">
        <f t="shared" si="1081"/>
        <v>0</v>
      </c>
      <c r="L1274" s="10">
        <f t="shared" si="1082"/>
        <v>0</v>
      </c>
      <c r="M1274" s="10">
        <f t="shared" si="1084"/>
        <v>1597.7</v>
      </c>
      <c r="N1274" s="10">
        <f t="shared" si="1085"/>
        <v>1597.7</v>
      </c>
      <c r="O1274" s="10">
        <f t="shared" si="1086"/>
        <v>1597.7</v>
      </c>
      <c r="P1274" s="10">
        <f t="shared" si="1083"/>
        <v>0</v>
      </c>
      <c r="Q1274" s="26"/>
      <c r="R1274" s="27"/>
    </row>
    <row r="1275" spans="1:19" hidden="1" x14ac:dyDescent="0.3">
      <c r="A1275" s="24" t="s">
        <v>466</v>
      </c>
      <c r="B1275" s="24" t="s">
        <v>76</v>
      </c>
      <c r="C1275" s="24" t="s">
        <v>20</v>
      </c>
      <c r="D1275" s="24" t="s">
        <v>378</v>
      </c>
      <c r="E1275" s="28"/>
      <c r="F1275" s="25" t="s">
        <v>27</v>
      </c>
      <c r="G1275" s="10">
        <f t="shared" si="1078"/>
        <v>1597.7</v>
      </c>
      <c r="H1275" s="10">
        <f t="shared" si="1087"/>
        <v>1597.7</v>
      </c>
      <c r="I1275" s="10">
        <f t="shared" si="1079"/>
        <v>1597.7</v>
      </c>
      <c r="J1275" s="10">
        <f t="shared" si="1080"/>
        <v>0</v>
      </c>
      <c r="K1275" s="10">
        <f t="shared" si="1081"/>
        <v>0</v>
      </c>
      <c r="L1275" s="10">
        <f t="shared" si="1082"/>
        <v>0</v>
      </c>
      <c r="M1275" s="10">
        <f t="shared" si="1084"/>
        <v>1597.7</v>
      </c>
      <c r="N1275" s="10">
        <f t="shared" si="1085"/>
        <v>1597.7</v>
      </c>
      <c r="O1275" s="10">
        <f t="shared" si="1086"/>
        <v>1597.7</v>
      </c>
      <c r="P1275" s="10">
        <f t="shared" si="1083"/>
        <v>0</v>
      </c>
      <c r="Q1275" s="26">
        <v>0</v>
      </c>
      <c r="R1275" s="27"/>
      <c r="S1275" s="1" t="s">
        <v>386</v>
      </c>
    </row>
    <row r="1276" spans="1:19" ht="46.8" x14ac:dyDescent="0.3">
      <c r="A1276" s="24" t="s">
        <v>466</v>
      </c>
      <c r="B1276" s="24" t="s">
        <v>76</v>
      </c>
      <c r="C1276" s="24" t="s">
        <v>20</v>
      </c>
      <c r="D1276" s="24" t="s">
        <v>446</v>
      </c>
      <c r="E1276" s="28"/>
      <c r="F1276" s="25" t="s">
        <v>447</v>
      </c>
      <c r="G1276" s="10">
        <f t="shared" si="1078"/>
        <v>1597.7</v>
      </c>
      <c r="H1276" s="10">
        <f t="shared" si="1087"/>
        <v>1597.7</v>
      </c>
      <c r="I1276" s="10">
        <f t="shared" si="1079"/>
        <v>1597.7</v>
      </c>
      <c r="J1276" s="10">
        <f t="shared" si="1080"/>
        <v>0</v>
      </c>
      <c r="K1276" s="10">
        <f t="shared" si="1081"/>
        <v>0</v>
      </c>
      <c r="L1276" s="10">
        <f t="shared" si="1082"/>
        <v>0</v>
      </c>
      <c r="M1276" s="10">
        <f t="shared" si="1084"/>
        <v>1597.7</v>
      </c>
      <c r="N1276" s="10">
        <f t="shared" si="1085"/>
        <v>1597.7</v>
      </c>
      <c r="O1276" s="10">
        <f t="shared" si="1086"/>
        <v>1597.7</v>
      </c>
      <c r="P1276" s="10">
        <f t="shared" si="1083"/>
        <v>0</v>
      </c>
      <c r="Q1276" s="26"/>
      <c r="R1276" s="27"/>
    </row>
    <row r="1277" spans="1:19" ht="46.8" x14ac:dyDescent="0.3">
      <c r="A1277" s="24" t="s">
        <v>466</v>
      </c>
      <c r="B1277" s="24" t="s">
        <v>76</v>
      </c>
      <c r="C1277" s="24" t="s">
        <v>20</v>
      </c>
      <c r="D1277" s="24" t="s">
        <v>448</v>
      </c>
      <c r="E1277" s="28"/>
      <c r="F1277" s="25" t="s">
        <v>449</v>
      </c>
      <c r="G1277" s="10">
        <f t="shared" si="1078"/>
        <v>1597.7</v>
      </c>
      <c r="H1277" s="10">
        <f t="shared" si="1087"/>
        <v>1597.7</v>
      </c>
      <c r="I1277" s="10">
        <f t="shared" si="1079"/>
        <v>1597.7</v>
      </c>
      <c r="J1277" s="10">
        <f t="shared" si="1080"/>
        <v>0</v>
      </c>
      <c r="K1277" s="10">
        <f t="shared" si="1081"/>
        <v>0</v>
      </c>
      <c r="L1277" s="10">
        <f t="shared" si="1082"/>
        <v>0</v>
      </c>
      <c r="M1277" s="10">
        <f t="shared" si="1084"/>
        <v>1597.7</v>
      </c>
      <c r="N1277" s="10">
        <f t="shared" si="1085"/>
        <v>1597.7</v>
      </c>
      <c r="O1277" s="10">
        <f t="shared" si="1086"/>
        <v>1597.7</v>
      </c>
      <c r="P1277" s="10">
        <f t="shared" si="1083"/>
        <v>0</v>
      </c>
      <c r="Q1277" s="26"/>
      <c r="R1277" s="27"/>
    </row>
    <row r="1278" spans="1:19" ht="31.2" x14ac:dyDescent="0.3">
      <c r="A1278" s="24" t="s">
        <v>466</v>
      </c>
      <c r="B1278" s="24" t="s">
        <v>76</v>
      </c>
      <c r="C1278" s="24" t="s">
        <v>20</v>
      </c>
      <c r="D1278" s="24" t="s">
        <v>448</v>
      </c>
      <c r="E1278" s="24" t="s">
        <v>32</v>
      </c>
      <c r="F1278" s="25" t="s">
        <v>33</v>
      </c>
      <c r="G1278" s="10">
        <v>1597.7</v>
      </c>
      <c r="H1278" s="10">
        <v>1597.7</v>
      </c>
      <c r="I1278" s="10">
        <v>1597.7</v>
      </c>
      <c r="J1278" s="10"/>
      <c r="K1278" s="10"/>
      <c r="L1278" s="10"/>
      <c r="M1278" s="10">
        <f t="shared" si="1084"/>
        <v>1597.7</v>
      </c>
      <c r="N1278" s="10">
        <f t="shared" si="1085"/>
        <v>1597.7</v>
      </c>
      <c r="O1278" s="10">
        <f t="shared" si="1086"/>
        <v>1597.7</v>
      </c>
      <c r="P1278" s="10"/>
      <c r="Q1278" s="26"/>
      <c r="R1278" s="27"/>
    </row>
    <row r="1279" spans="1:19" s="12" customFormat="1" ht="31.2" x14ac:dyDescent="0.3">
      <c r="A1279" s="13" t="s">
        <v>470</v>
      </c>
      <c r="B1279" s="13"/>
      <c r="C1279" s="13"/>
      <c r="D1279" s="13"/>
      <c r="E1279" s="13"/>
      <c r="F1279" s="14" t="s">
        <v>471</v>
      </c>
      <c r="G1279" s="15">
        <f t="shared" ref="G1279:L1279" si="1088">G1280+G1324+G1372+G1384+G1342+G1306+G1391+G1365</f>
        <v>144830.80000000002</v>
      </c>
      <c r="H1279" s="15">
        <f t="shared" si="1088"/>
        <v>142933.1</v>
      </c>
      <c r="I1279" s="15">
        <f t="shared" si="1088"/>
        <v>140137.30000000002</v>
      </c>
      <c r="J1279" s="15">
        <f t="shared" si="1088"/>
        <v>10414.800000000001</v>
      </c>
      <c r="K1279" s="15">
        <f t="shared" si="1088"/>
        <v>10428.300000000001</v>
      </c>
      <c r="L1279" s="15">
        <f t="shared" si="1088"/>
        <v>10428.300000000001</v>
      </c>
      <c r="M1279" s="15">
        <f t="shared" si="1084"/>
        <v>155245.6</v>
      </c>
      <c r="N1279" s="15">
        <f t="shared" si="1085"/>
        <v>153361.4</v>
      </c>
      <c r="O1279" s="15">
        <f t="shared" si="1086"/>
        <v>150565.6</v>
      </c>
      <c r="P1279" s="15">
        <f>P1280+P1324+P1372+P1384+P1342+P1306+P1391+P1365</f>
        <v>0</v>
      </c>
      <c r="Q1279" s="16"/>
      <c r="R1279" s="17"/>
    </row>
    <row r="1280" spans="1:19" s="12" customFormat="1" x14ac:dyDescent="0.3">
      <c r="A1280" s="13" t="s">
        <v>470</v>
      </c>
      <c r="B1280" s="13" t="s">
        <v>20</v>
      </c>
      <c r="C1280" s="13"/>
      <c r="D1280" s="13"/>
      <c r="E1280" s="13"/>
      <c r="F1280" s="14" t="s">
        <v>21</v>
      </c>
      <c r="G1280" s="15">
        <f t="shared" ref="G1280:L1280" si="1089">G1293+G1281</f>
        <v>93214</v>
      </c>
      <c r="H1280" s="15">
        <f t="shared" si="1089"/>
        <v>94640.9</v>
      </c>
      <c r="I1280" s="15">
        <f t="shared" si="1089"/>
        <v>94600.9</v>
      </c>
      <c r="J1280" s="15">
        <f t="shared" si="1089"/>
        <v>437.7</v>
      </c>
      <c r="K1280" s="15">
        <f t="shared" si="1089"/>
        <v>451.2</v>
      </c>
      <c r="L1280" s="15">
        <f t="shared" si="1089"/>
        <v>451.2</v>
      </c>
      <c r="M1280" s="15">
        <f t="shared" si="1084"/>
        <v>93651.7</v>
      </c>
      <c r="N1280" s="15">
        <f t="shared" si="1085"/>
        <v>95092.099999999991</v>
      </c>
      <c r="O1280" s="15">
        <f t="shared" si="1086"/>
        <v>95052.099999999991</v>
      </c>
      <c r="P1280" s="15">
        <f>P1293+P1281</f>
        <v>0</v>
      </c>
      <c r="Q1280" s="16"/>
      <c r="R1280" s="17"/>
    </row>
    <row r="1281" spans="1:19" s="18" customFormat="1" ht="62.4" x14ac:dyDescent="0.3">
      <c r="A1281" s="19" t="s">
        <v>470</v>
      </c>
      <c r="B1281" s="19" t="s">
        <v>20</v>
      </c>
      <c r="C1281" s="19" t="s">
        <v>101</v>
      </c>
      <c r="D1281" s="19"/>
      <c r="E1281" s="19"/>
      <c r="F1281" s="20" t="s">
        <v>385</v>
      </c>
      <c r="G1281" s="21">
        <f t="shared" ref="G1281:L1281" si="1090">G1282+G1288</f>
        <v>67052.399999999994</v>
      </c>
      <c r="H1281" s="21">
        <f t="shared" si="1090"/>
        <v>68986.5</v>
      </c>
      <c r="I1281" s="21">
        <f t="shared" si="1090"/>
        <v>68986.5</v>
      </c>
      <c r="J1281" s="21">
        <f t="shared" si="1090"/>
        <v>437.7</v>
      </c>
      <c r="K1281" s="21">
        <f t="shared" si="1090"/>
        <v>451.2</v>
      </c>
      <c r="L1281" s="21">
        <f t="shared" si="1090"/>
        <v>451.2</v>
      </c>
      <c r="M1281" s="21">
        <f t="shared" si="1084"/>
        <v>67490.099999999991</v>
      </c>
      <c r="N1281" s="21">
        <f t="shared" si="1085"/>
        <v>69437.7</v>
      </c>
      <c r="O1281" s="21">
        <f t="shared" si="1086"/>
        <v>69437.7</v>
      </c>
      <c r="P1281" s="21">
        <f>P1282+P1288</f>
        <v>0</v>
      </c>
      <c r="Q1281" s="22"/>
      <c r="R1281" s="23"/>
    </row>
    <row r="1282" spans="1:19" ht="46.8" x14ac:dyDescent="0.3">
      <c r="A1282" s="24" t="s">
        <v>470</v>
      </c>
      <c r="B1282" s="24" t="s">
        <v>20</v>
      </c>
      <c r="C1282" s="24" t="s">
        <v>101</v>
      </c>
      <c r="D1282" s="24" t="s">
        <v>202</v>
      </c>
      <c r="E1282" s="28"/>
      <c r="F1282" s="25" t="s">
        <v>203</v>
      </c>
      <c r="G1282" s="10">
        <f t="shared" ref="G1282:G1284" si="1091">G1283</f>
        <v>7799.5999999999995</v>
      </c>
      <c r="H1282" s="10">
        <f t="shared" ref="H1282:H1284" si="1092">H1283</f>
        <v>8030.7</v>
      </c>
      <c r="I1282" s="10">
        <f t="shared" ref="I1282:I1284" si="1093">I1283</f>
        <v>8030.7</v>
      </c>
      <c r="J1282" s="10">
        <f t="shared" ref="J1282:J1284" si="1094">J1283</f>
        <v>0</v>
      </c>
      <c r="K1282" s="10">
        <f t="shared" ref="K1282:K1284" si="1095">K1283</f>
        <v>0</v>
      </c>
      <c r="L1282" s="10">
        <f t="shared" ref="L1282:L1284" si="1096">L1283</f>
        <v>0</v>
      </c>
      <c r="M1282" s="10">
        <f t="shared" si="1084"/>
        <v>7799.5999999999995</v>
      </c>
      <c r="N1282" s="10">
        <f t="shared" si="1085"/>
        <v>8030.7</v>
      </c>
      <c r="O1282" s="10">
        <f t="shared" si="1086"/>
        <v>8030.7</v>
      </c>
      <c r="P1282" s="10">
        <f t="shared" ref="P1282:P1284" si="1097">P1283</f>
        <v>0</v>
      </c>
      <c r="Q1282" s="26"/>
      <c r="R1282" s="27"/>
    </row>
    <row r="1283" spans="1:19" hidden="1" x14ac:dyDescent="0.3">
      <c r="A1283" s="24" t="s">
        <v>470</v>
      </c>
      <c r="B1283" s="24" t="s">
        <v>20</v>
      </c>
      <c r="C1283" s="24" t="s">
        <v>101</v>
      </c>
      <c r="D1283" s="24" t="s">
        <v>204</v>
      </c>
      <c r="E1283" s="28"/>
      <c r="F1283" s="25" t="s">
        <v>27</v>
      </c>
      <c r="G1283" s="10">
        <f t="shared" si="1091"/>
        <v>7799.5999999999995</v>
      </c>
      <c r="H1283" s="10">
        <f t="shared" si="1092"/>
        <v>8030.7</v>
      </c>
      <c r="I1283" s="10">
        <f t="shared" si="1093"/>
        <v>8030.7</v>
      </c>
      <c r="J1283" s="10">
        <f t="shared" si="1094"/>
        <v>0</v>
      </c>
      <c r="K1283" s="10">
        <f t="shared" si="1095"/>
        <v>0</v>
      </c>
      <c r="L1283" s="10">
        <f t="shared" si="1096"/>
        <v>0</v>
      </c>
      <c r="M1283" s="10">
        <f t="shared" si="1084"/>
        <v>7799.5999999999995</v>
      </c>
      <c r="N1283" s="10">
        <f t="shared" si="1085"/>
        <v>8030.7</v>
      </c>
      <c r="O1283" s="10">
        <f t="shared" si="1086"/>
        <v>8030.7</v>
      </c>
      <c r="P1283" s="10">
        <f t="shared" si="1097"/>
        <v>0</v>
      </c>
      <c r="Q1283" s="26">
        <v>0</v>
      </c>
      <c r="R1283" s="27"/>
      <c r="S1283" s="1" t="s">
        <v>386</v>
      </c>
    </row>
    <row r="1284" spans="1:19" ht="78" x14ac:dyDescent="0.3">
      <c r="A1284" s="24" t="s">
        <v>470</v>
      </c>
      <c r="B1284" s="24" t="s">
        <v>20</v>
      </c>
      <c r="C1284" s="24" t="s">
        <v>101</v>
      </c>
      <c r="D1284" s="24" t="s">
        <v>387</v>
      </c>
      <c r="E1284" s="28"/>
      <c r="F1284" s="25" t="s">
        <v>388</v>
      </c>
      <c r="G1284" s="10">
        <f t="shared" si="1091"/>
        <v>7799.5999999999995</v>
      </c>
      <c r="H1284" s="10">
        <f t="shared" si="1092"/>
        <v>8030.7</v>
      </c>
      <c r="I1284" s="10">
        <f t="shared" si="1093"/>
        <v>8030.7</v>
      </c>
      <c r="J1284" s="10">
        <f t="shared" si="1094"/>
        <v>0</v>
      </c>
      <c r="K1284" s="10">
        <f t="shared" si="1095"/>
        <v>0</v>
      </c>
      <c r="L1284" s="10">
        <f t="shared" si="1096"/>
        <v>0</v>
      </c>
      <c r="M1284" s="10">
        <f t="shared" si="1084"/>
        <v>7799.5999999999995</v>
      </c>
      <c r="N1284" s="10">
        <f t="shared" si="1085"/>
        <v>8030.7</v>
      </c>
      <c r="O1284" s="10">
        <f t="shared" si="1086"/>
        <v>8030.7</v>
      </c>
      <c r="P1284" s="10">
        <f t="shared" si="1097"/>
        <v>0</v>
      </c>
      <c r="Q1284" s="26"/>
      <c r="R1284" s="27"/>
    </row>
    <row r="1285" spans="1:19" ht="31.2" x14ac:dyDescent="0.3">
      <c r="A1285" s="24" t="s">
        <v>470</v>
      </c>
      <c r="B1285" s="24" t="s">
        <v>20</v>
      </c>
      <c r="C1285" s="24" t="s">
        <v>101</v>
      </c>
      <c r="D1285" s="24" t="s">
        <v>389</v>
      </c>
      <c r="E1285" s="28"/>
      <c r="F1285" s="25" t="s">
        <v>390</v>
      </c>
      <c r="G1285" s="10">
        <f t="shared" ref="G1285:L1285" si="1098">G1286+G1287</f>
        <v>7799.5999999999995</v>
      </c>
      <c r="H1285" s="10">
        <f t="shared" si="1098"/>
        <v>8030.7</v>
      </c>
      <c r="I1285" s="10">
        <f t="shared" si="1098"/>
        <v>8030.7</v>
      </c>
      <c r="J1285" s="10">
        <f t="shared" si="1098"/>
        <v>0</v>
      </c>
      <c r="K1285" s="10">
        <f t="shared" si="1098"/>
        <v>0</v>
      </c>
      <c r="L1285" s="10">
        <f t="shared" si="1098"/>
        <v>0</v>
      </c>
      <c r="M1285" s="10">
        <f t="shared" si="1084"/>
        <v>7799.5999999999995</v>
      </c>
      <c r="N1285" s="10">
        <f t="shared" si="1085"/>
        <v>8030.7</v>
      </c>
      <c r="O1285" s="10">
        <f t="shared" si="1086"/>
        <v>8030.7</v>
      </c>
      <c r="P1285" s="10">
        <f>P1286+P1287</f>
        <v>0</v>
      </c>
      <c r="Q1285" s="26"/>
      <c r="R1285" s="27"/>
    </row>
    <row r="1286" spans="1:19" ht="78" x14ac:dyDescent="0.3">
      <c r="A1286" s="24" t="s">
        <v>470</v>
      </c>
      <c r="B1286" s="24" t="s">
        <v>20</v>
      </c>
      <c r="C1286" s="24" t="s">
        <v>101</v>
      </c>
      <c r="D1286" s="24" t="s">
        <v>389</v>
      </c>
      <c r="E1286" s="24" t="s">
        <v>44</v>
      </c>
      <c r="F1286" s="25" t="s">
        <v>45</v>
      </c>
      <c r="G1286" s="10">
        <v>7516.9</v>
      </c>
      <c r="H1286" s="10">
        <v>7748</v>
      </c>
      <c r="I1286" s="10">
        <v>7748</v>
      </c>
      <c r="J1286" s="10"/>
      <c r="K1286" s="10"/>
      <c r="L1286" s="10"/>
      <c r="M1286" s="10">
        <f t="shared" si="1084"/>
        <v>7516.9</v>
      </c>
      <c r="N1286" s="10">
        <f t="shared" si="1085"/>
        <v>7748</v>
      </c>
      <c r="O1286" s="10">
        <f t="shared" si="1086"/>
        <v>7748</v>
      </c>
      <c r="P1286" s="10"/>
      <c r="Q1286" s="26"/>
      <c r="R1286" s="27"/>
    </row>
    <row r="1287" spans="1:19" ht="31.2" x14ac:dyDescent="0.3">
      <c r="A1287" s="24" t="s">
        <v>470</v>
      </c>
      <c r="B1287" s="24" t="s">
        <v>20</v>
      </c>
      <c r="C1287" s="24" t="s">
        <v>101</v>
      </c>
      <c r="D1287" s="24" t="s">
        <v>389</v>
      </c>
      <c r="E1287" s="24" t="s">
        <v>32</v>
      </c>
      <c r="F1287" s="25" t="s">
        <v>33</v>
      </c>
      <c r="G1287" s="10">
        <v>282.7</v>
      </c>
      <c r="H1287" s="10">
        <v>282.7</v>
      </c>
      <c r="I1287" s="10">
        <v>282.7</v>
      </c>
      <c r="J1287" s="10"/>
      <c r="K1287" s="10"/>
      <c r="L1287" s="10"/>
      <c r="M1287" s="10">
        <f t="shared" si="1084"/>
        <v>282.7</v>
      </c>
      <c r="N1287" s="10">
        <f t="shared" si="1085"/>
        <v>282.7</v>
      </c>
      <c r="O1287" s="10">
        <f t="shared" si="1086"/>
        <v>282.7</v>
      </c>
      <c r="P1287" s="10"/>
      <c r="Q1287" s="26"/>
      <c r="R1287" s="27"/>
    </row>
    <row r="1288" spans="1:19" ht="31.2" x14ac:dyDescent="0.3">
      <c r="A1288" s="24" t="s">
        <v>470</v>
      </c>
      <c r="B1288" s="24" t="s">
        <v>20</v>
      </c>
      <c r="C1288" s="24" t="s">
        <v>101</v>
      </c>
      <c r="D1288" s="24" t="s">
        <v>71</v>
      </c>
      <c r="E1288" s="28"/>
      <c r="F1288" s="25" t="s">
        <v>72</v>
      </c>
      <c r="G1288" s="10">
        <f t="shared" ref="G1288:G1289" si="1099">G1289</f>
        <v>59252.799999999996</v>
      </c>
      <c r="H1288" s="10">
        <f t="shared" ref="H1288:H1289" si="1100">H1289</f>
        <v>60955.799999999996</v>
      </c>
      <c r="I1288" s="10">
        <f t="shared" ref="I1288:I1289" si="1101">I1289</f>
        <v>60955.799999999996</v>
      </c>
      <c r="J1288" s="10">
        <f t="shared" ref="J1288:J1289" si="1102">J1289</f>
        <v>437.7</v>
      </c>
      <c r="K1288" s="10">
        <f t="shared" ref="K1288:K1289" si="1103">K1289</f>
        <v>451.2</v>
      </c>
      <c r="L1288" s="10">
        <f t="shared" ref="L1288:L1289" si="1104">L1289</f>
        <v>451.2</v>
      </c>
      <c r="M1288" s="10">
        <f t="shared" si="1084"/>
        <v>59690.499999999993</v>
      </c>
      <c r="N1288" s="10">
        <f t="shared" si="1085"/>
        <v>61406.999999999993</v>
      </c>
      <c r="O1288" s="10">
        <f t="shared" si="1086"/>
        <v>61406.999999999993</v>
      </c>
      <c r="P1288" s="10">
        <f t="shared" ref="P1288:P1289" si="1105">P1289</f>
        <v>0</v>
      </c>
      <c r="Q1288" s="26"/>
      <c r="R1288" s="27"/>
    </row>
    <row r="1289" spans="1:19" ht="31.2" x14ac:dyDescent="0.3">
      <c r="A1289" s="24" t="s">
        <v>470</v>
      </c>
      <c r="B1289" s="24" t="s">
        <v>20</v>
      </c>
      <c r="C1289" s="24" t="s">
        <v>101</v>
      </c>
      <c r="D1289" s="24" t="s">
        <v>391</v>
      </c>
      <c r="E1289" s="28"/>
      <c r="F1289" s="25" t="s">
        <v>392</v>
      </c>
      <c r="G1289" s="10">
        <f t="shared" si="1099"/>
        <v>59252.799999999996</v>
      </c>
      <c r="H1289" s="10">
        <f t="shared" si="1100"/>
        <v>60955.799999999996</v>
      </c>
      <c r="I1289" s="10">
        <f t="shared" si="1101"/>
        <v>60955.799999999996</v>
      </c>
      <c r="J1289" s="10">
        <f t="shared" si="1102"/>
        <v>437.7</v>
      </c>
      <c r="K1289" s="10">
        <f t="shared" si="1103"/>
        <v>451.2</v>
      </c>
      <c r="L1289" s="10">
        <f t="shared" si="1104"/>
        <v>451.2</v>
      </c>
      <c r="M1289" s="10">
        <f t="shared" si="1084"/>
        <v>59690.499999999993</v>
      </c>
      <c r="N1289" s="10">
        <f t="shared" si="1085"/>
        <v>61406.999999999993</v>
      </c>
      <c r="O1289" s="10">
        <f t="shared" si="1086"/>
        <v>61406.999999999993</v>
      </c>
      <c r="P1289" s="10">
        <f t="shared" si="1105"/>
        <v>0</v>
      </c>
      <c r="Q1289" s="26"/>
      <c r="R1289" s="27"/>
    </row>
    <row r="1290" spans="1:19" x14ac:dyDescent="0.3">
      <c r="A1290" s="24" t="s">
        <v>470</v>
      </c>
      <c r="B1290" s="24" t="s">
        <v>20</v>
      </c>
      <c r="C1290" s="24" t="s">
        <v>101</v>
      </c>
      <c r="D1290" s="24" t="s">
        <v>393</v>
      </c>
      <c r="E1290" s="28"/>
      <c r="F1290" s="25" t="s">
        <v>43</v>
      </c>
      <c r="G1290" s="10">
        <f t="shared" ref="G1290:L1290" si="1106">G1291+G1292</f>
        <v>59252.799999999996</v>
      </c>
      <c r="H1290" s="10">
        <f t="shared" si="1106"/>
        <v>60955.799999999996</v>
      </c>
      <c r="I1290" s="10">
        <f t="shared" si="1106"/>
        <v>60955.799999999996</v>
      </c>
      <c r="J1290" s="10">
        <f t="shared" si="1106"/>
        <v>437.7</v>
      </c>
      <c r="K1290" s="10">
        <f t="shared" si="1106"/>
        <v>451.2</v>
      </c>
      <c r="L1290" s="10">
        <f t="shared" si="1106"/>
        <v>451.2</v>
      </c>
      <c r="M1290" s="10">
        <f t="shared" si="1084"/>
        <v>59690.499999999993</v>
      </c>
      <c r="N1290" s="10">
        <f t="shared" si="1085"/>
        <v>61406.999999999993</v>
      </c>
      <c r="O1290" s="10">
        <f t="shared" si="1086"/>
        <v>61406.999999999993</v>
      </c>
      <c r="P1290" s="10">
        <f>P1291+P1292</f>
        <v>0</v>
      </c>
      <c r="Q1290" s="26"/>
      <c r="R1290" s="27"/>
    </row>
    <row r="1291" spans="1:19" ht="78" x14ac:dyDescent="0.3">
      <c r="A1291" s="24" t="s">
        <v>470</v>
      </c>
      <c r="B1291" s="24" t="s">
        <v>20</v>
      </c>
      <c r="C1291" s="24" t="s">
        <v>101</v>
      </c>
      <c r="D1291" s="24" t="s">
        <v>393</v>
      </c>
      <c r="E1291" s="24" t="s">
        <v>44</v>
      </c>
      <c r="F1291" s="25" t="s">
        <v>45</v>
      </c>
      <c r="G1291" s="10">
        <v>55370.7</v>
      </c>
      <c r="H1291" s="10">
        <v>57073.7</v>
      </c>
      <c r="I1291" s="10">
        <v>57073.7</v>
      </c>
      <c r="J1291" s="10">
        <v>437.7</v>
      </c>
      <c r="K1291" s="10">
        <v>451.2</v>
      </c>
      <c r="L1291" s="10">
        <v>451.2</v>
      </c>
      <c r="M1291" s="10">
        <f t="shared" si="1084"/>
        <v>55808.399999999994</v>
      </c>
      <c r="N1291" s="10">
        <f t="shared" si="1085"/>
        <v>57524.899999999994</v>
      </c>
      <c r="O1291" s="10">
        <f t="shared" si="1086"/>
        <v>57524.899999999994</v>
      </c>
      <c r="P1291" s="10"/>
      <c r="Q1291" s="26"/>
      <c r="R1291" s="27">
        <v>57</v>
      </c>
    </row>
    <row r="1292" spans="1:19" ht="31.2" x14ac:dyDescent="0.3">
      <c r="A1292" s="24" t="s">
        <v>470</v>
      </c>
      <c r="B1292" s="24" t="s">
        <v>20</v>
      </c>
      <c r="C1292" s="24" t="s">
        <v>101</v>
      </c>
      <c r="D1292" s="24" t="s">
        <v>393</v>
      </c>
      <c r="E1292" s="24" t="s">
        <v>32</v>
      </c>
      <c r="F1292" s="25" t="s">
        <v>33</v>
      </c>
      <c r="G1292" s="10">
        <v>3882.1</v>
      </c>
      <c r="H1292" s="10">
        <v>3882.1</v>
      </c>
      <c r="I1292" s="10">
        <v>3882.1</v>
      </c>
      <c r="J1292" s="10"/>
      <c r="K1292" s="10"/>
      <c r="L1292" s="10"/>
      <c r="M1292" s="10">
        <f t="shared" si="1084"/>
        <v>3882.1</v>
      </c>
      <c r="N1292" s="10">
        <f t="shared" si="1085"/>
        <v>3882.1</v>
      </c>
      <c r="O1292" s="10">
        <f t="shared" si="1086"/>
        <v>3882.1</v>
      </c>
      <c r="P1292" s="10"/>
      <c r="Q1292" s="26"/>
      <c r="R1292" s="27"/>
    </row>
    <row r="1293" spans="1:19" s="18" customFormat="1" x14ac:dyDescent="0.3">
      <c r="A1293" s="19" t="s">
        <v>470</v>
      </c>
      <c r="B1293" s="19" t="s">
        <v>20</v>
      </c>
      <c r="C1293" s="19" t="s">
        <v>22</v>
      </c>
      <c r="D1293" s="19"/>
      <c r="E1293" s="19"/>
      <c r="F1293" s="20" t="s">
        <v>23</v>
      </c>
      <c r="G1293" s="21">
        <f t="shared" ref="G1293:G1295" si="1107">G1294</f>
        <v>26161.599999999999</v>
      </c>
      <c r="H1293" s="21">
        <f t="shared" ref="H1293:H1295" si="1108">H1294</f>
        <v>25654.400000000001</v>
      </c>
      <c r="I1293" s="21">
        <f t="shared" ref="I1293:I1295" si="1109">I1294</f>
        <v>25614.400000000001</v>
      </c>
      <c r="J1293" s="21">
        <f t="shared" ref="J1293:J1295" si="1110">J1294</f>
        <v>0</v>
      </c>
      <c r="K1293" s="21">
        <f t="shared" ref="K1293:K1295" si="1111">K1294</f>
        <v>0</v>
      </c>
      <c r="L1293" s="21">
        <f t="shared" ref="L1293:L1295" si="1112">L1294</f>
        <v>0</v>
      </c>
      <c r="M1293" s="21">
        <f t="shared" si="1084"/>
        <v>26161.599999999999</v>
      </c>
      <c r="N1293" s="21">
        <f t="shared" si="1085"/>
        <v>25654.400000000001</v>
      </c>
      <c r="O1293" s="21">
        <f t="shared" si="1086"/>
        <v>25614.400000000001</v>
      </c>
      <c r="P1293" s="21">
        <f t="shared" ref="P1293:P1295" si="1113">P1294</f>
        <v>0</v>
      </c>
      <c r="Q1293" s="22"/>
      <c r="R1293" s="23"/>
    </row>
    <row r="1294" spans="1:19" x14ac:dyDescent="0.3">
      <c r="A1294" s="24" t="s">
        <v>470</v>
      </c>
      <c r="B1294" s="24" t="s">
        <v>20</v>
      </c>
      <c r="C1294" s="24" t="s">
        <v>22</v>
      </c>
      <c r="D1294" s="24" t="s">
        <v>210</v>
      </c>
      <c r="E1294" s="24"/>
      <c r="F1294" s="25" t="s">
        <v>211</v>
      </c>
      <c r="G1294" s="10">
        <f t="shared" si="1107"/>
        <v>26161.599999999999</v>
      </c>
      <c r="H1294" s="10">
        <f t="shared" si="1108"/>
        <v>25654.400000000001</v>
      </c>
      <c r="I1294" s="10">
        <f t="shared" si="1109"/>
        <v>25614.400000000001</v>
      </c>
      <c r="J1294" s="10">
        <f t="shared" si="1110"/>
        <v>0</v>
      </c>
      <c r="K1294" s="10">
        <f t="shared" si="1111"/>
        <v>0</v>
      </c>
      <c r="L1294" s="10">
        <f t="shared" si="1112"/>
        <v>0</v>
      </c>
      <c r="M1294" s="10">
        <f t="shared" si="1084"/>
        <v>26161.599999999999</v>
      </c>
      <c r="N1294" s="10">
        <f t="shared" si="1085"/>
        <v>25654.400000000001</v>
      </c>
      <c r="O1294" s="10">
        <f t="shared" si="1086"/>
        <v>25614.400000000001</v>
      </c>
      <c r="P1294" s="10">
        <f t="shared" si="1113"/>
        <v>0</v>
      </c>
      <c r="Q1294" s="26"/>
      <c r="R1294" s="27"/>
    </row>
    <row r="1295" spans="1:19" hidden="1" x14ac:dyDescent="0.3">
      <c r="A1295" s="24" t="s">
        <v>470</v>
      </c>
      <c r="B1295" s="24" t="s">
        <v>20</v>
      </c>
      <c r="C1295" s="24" t="s">
        <v>22</v>
      </c>
      <c r="D1295" s="24" t="s">
        <v>212</v>
      </c>
      <c r="E1295" s="24"/>
      <c r="F1295" s="25" t="s">
        <v>27</v>
      </c>
      <c r="G1295" s="10">
        <f t="shared" si="1107"/>
        <v>26161.599999999999</v>
      </c>
      <c r="H1295" s="10">
        <f t="shared" si="1108"/>
        <v>25654.400000000001</v>
      </c>
      <c r="I1295" s="10">
        <f t="shared" si="1109"/>
        <v>25614.400000000001</v>
      </c>
      <c r="J1295" s="10">
        <f t="shared" si="1110"/>
        <v>0</v>
      </c>
      <c r="K1295" s="10">
        <f t="shared" si="1111"/>
        <v>0</v>
      </c>
      <c r="L1295" s="10">
        <f t="shared" si="1112"/>
        <v>0</v>
      </c>
      <c r="M1295" s="10">
        <f t="shared" si="1084"/>
        <v>26161.599999999999</v>
      </c>
      <c r="N1295" s="10">
        <f t="shared" si="1085"/>
        <v>25654.400000000001</v>
      </c>
      <c r="O1295" s="10">
        <f t="shared" si="1086"/>
        <v>25614.400000000001</v>
      </c>
      <c r="P1295" s="10">
        <f t="shared" si="1113"/>
        <v>0</v>
      </c>
      <c r="Q1295" s="26">
        <v>0</v>
      </c>
      <c r="R1295" s="27"/>
      <c r="S1295" s="1" t="s">
        <v>386</v>
      </c>
    </row>
    <row r="1296" spans="1:19" ht="46.8" x14ac:dyDescent="0.3">
      <c r="A1296" s="24" t="s">
        <v>470</v>
      </c>
      <c r="B1296" s="24" t="s">
        <v>20</v>
      </c>
      <c r="C1296" s="24" t="s">
        <v>22</v>
      </c>
      <c r="D1296" s="24" t="s">
        <v>213</v>
      </c>
      <c r="E1296" s="24"/>
      <c r="F1296" s="25" t="s">
        <v>214</v>
      </c>
      <c r="G1296" s="10">
        <f t="shared" ref="G1296:L1296" si="1114">G1297+G1300+G1304+G1302</f>
        <v>26161.599999999999</v>
      </c>
      <c r="H1296" s="10">
        <f t="shared" si="1114"/>
        <v>25654.400000000001</v>
      </c>
      <c r="I1296" s="10">
        <f t="shared" si="1114"/>
        <v>25614.400000000001</v>
      </c>
      <c r="J1296" s="10">
        <f t="shared" si="1114"/>
        <v>0</v>
      </c>
      <c r="K1296" s="10">
        <f t="shared" si="1114"/>
        <v>0</v>
      </c>
      <c r="L1296" s="10">
        <f t="shared" si="1114"/>
        <v>0</v>
      </c>
      <c r="M1296" s="10">
        <f t="shared" si="1084"/>
        <v>26161.599999999999</v>
      </c>
      <c r="N1296" s="10">
        <f t="shared" si="1085"/>
        <v>25654.400000000001</v>
      </c>
      <c r="O1296" s="10">
        <f t="shared" si="1086"/>
        <v>25614.400000000001</v>
      </c>
      <c r="P1296" s="10">
        <f>P1297+P1300+P1304+P1302</f>
        <v>0</v>
      </c>
      <c r="Q1296" s="26"/>
      <c r="R1296" s="27"/>
    </row>
    <row r="1297" spans="1:19" ht="31.2" x14ac:dyDescent="0.3">
      <c r="A1297" s="24" t="s">
        <v>470</v>
      </c>
      <c r="B1297" s="24" t="s">
        <v>20</v>
      </c>
      <c r="C1297" s="24" t="s">
        <v>22</v>
      </c>
      <c r="D1297" s="24" t="s">
        <v>394</v>
      </c>
      <c r="E1297" s="24"/>
      <c r="F1297" s="25" t="s">
        <v>395</v>
      </c>
      <c r="G1297" s="10">
        <f t="shared" ref="G1297:L1297" si="1115">G1298+G1299</f>
        <v>17942.399999999998</v>
      </c>
      <c r="H1297" s="10">
        <f t="shared" si="1115"/>
        <v>17435.2</v>
      </c>
      <c r="I1297" s="10">
        <f t="shared" si="1115"/>
        <v>17395.2</v>
      </c>
      <c r="J1297" s="10">
        <f t="shared" si="1115"/>
        <v>0</v>
      </c>
      <c r="K1297" s="10">
        <f t="shared" si="1115"/>
        <v>0</v>
      </c>
      <c r="L1297" s="10">
        <f t="shared" si="1115"/>
        <v>0</v>
      </c>
      <c r="M1297" s="10">
        <f t="shared" si="1084"/>
        <v>17942.399999999998</v>
      </c>
      <c r="N1297" s="10">
        <f t="shared" si="1085"/>
        <v>17435.2</v>
      </c>
      <c r="O1297" s="10">
        <f t="shared" si="1086"/>
        <v>17395.2</v>
      </c>
      <c r="P1297" s="10">
        <f>P1298+P1299</f>
        <v>0</v>
      </c>
      <c r="Q1297" s="26"/>
      <c r="R1297" s="27"/>
    </row>
    <row r="1298" spans="1:19" ht="31.2" x14ac:dyDescent="0.3">
      <c r="A1298" s="24" t="s">
        <v>470</v>
      </c>
      <c r="B1298" s="24" t="s">
        <v>20</v>
      </c>
      <c r="C1298" s="24" t="s">
        <v>22</v>
      </c>
      <c r="D1298" s="24" t="s">
        <v>394</v>
      </c>
      <c r="E1298" s="24" t="s">
        <v>32</v>
      </c>
      <c r="F1298" s="25" t="s">
        <v>33</v>
      </c>
      <c r="G1298" s="10">
        <v>17868.8</v>
      </c>
      <c r="H1298" s="10">
        <v>17366.900000000001</v>
      </c>
      <c r="I1298" s="10">
        <v>17329.900000000001</v>
      </c>
      <c r="J1298" s="10"/>
      <c r="K1298" s="10"/>
      <c r="L1298" s="10"/>
      <c r="M1298" s="10">
        <f t="shared" si="1084"/>
        <v>17868.8</v>
      </c>
      <c r="N1298" s="10">
        <f t="shared" si="1085"/>
        <v>17366.900000000001</v>
      </c>
      <c r="O1298" s="10">
        <f t="shared" si="1086"/>
        <v>17329.900000000001</v>
      </c>
      <c r="P1298" s="10"/>
      <c r="Q1298" s="26"/>
      <c r="R1298" s="27"/>
    </row>
    <row r="1299" spans="1:19" x14ac:dyDescent="0.3">
      <c r="A1299" s="24" t="s">
        <v>470</v>
      </c>
      <c r="B1299" s="24" t="s">
        <v>20</v>
      </c>
      <c r="C1299" s="24" t="s">
        <v>22</v>
      </c>
      <c r="D1299" s="24" t="s">
        <v>394</v>
      </c>
      <c r="E1299" s="24" t="s">
        <v>34</v>
      </c>
      <c r="F1299" s="25" t="s">
        <v>35</v>
      </c>
      <c r="G1299" s="10">
        <v>73.599999999999994</v>
      </c>
      <c r="H1299" s="10">
        <v>68.3</v>
      </c>
      <c r="I1299" s="10">
        <v>65.3</v>
      </c>
      <c r="J1299" s="10"/>
      <c r="K1299" s="10"/>
      <c r="L1299" s="10"/>
      <c r="M1299" s="10">
        <f t="shared" si="1084"/>
        <v>73.599999999999994</v>
      </c>
      <c r="N1299" s="10">
        <f t="shared" si="1085"/>
        <v>68.3</v>
      </c>
      <c r="O1299" s="10">
        <f t="shared" si="1086"/>
        <v>65.3</v>
      </c>
      <c r="P1299" s="10"/>
      <c r="Q1299" s="26"/>
      <c r="R1299" s="27"/>
    </row>
    <row r="1300" spans="1:19" ht="31.2" x14ac:dyDescent="0.3">
      <c r="A1300" s="24" t="s">
        <v>470</v>
      </c>
      <c r="B1300" s="24" t="s">
        <v>20</v>
      </c>
      <c r="C1300" s="24" t="s">
        <v>22</v>
      </c>
      <c r="D1300" s="24" t="s">
        <v>396</v>
      </c>
      <c r="E1300" s="28"/>
      <c r="F1300" s="25" t="s">
        <v>397</v>
      </c>
      <c r="G1300" s="10">
        <f t="shared" ref="G1300:L1300" si="1116">G1301</f>
        <v>6401.1</v>
      </c>
      <c r="H1300" s="10">
        <f t="shared" si="1116"/>
        <v>6401.1</v>
      </c>
      <c r="I1300" s="10">
        <f t="shared" si="1116"/>
        <v>6401.1</v>
      </c>
      <c r="J1300" s="10">
        <f t="shared" si="1116"/>
        <v>0</v>
      </c>
      <c r="K1300" s="10">
        <f t="shared" si="1116"/>
        <v>0</v>
      </c>
      <c r="L1300" s="10">
        <f t="shared" si="1116"/>
        <v>0</v>
      </c>
      <c r="M1300" s="10">
        <f t="shared" si="1084"/>
        <v>6401.1</v>
      </c>
      <c r="N1300" s="10">
        <f t="shared" si="1085"/>
        <v>6401.1</v>
      </c>
      <c r="O1300" s="10">
        <f t="shared" si="1086"/>
        <v>6401.1</v>
      </c>
      <c r="P1300" s="10">
        <f>P1301</f>
        <v>0</v>
      </c>
      <c r="Q1300" s="26"/>
      <c r="R1300" s="27"/>
    </row>
    <row r="1301" spans="1:19" ht="31.2" x14ac:dyDescent="0.3">
      <c r="A1301" s="24" t="s">
        <v>470</v>
      </c>
      <c r="B1301" s="24" t="s">
        <v>20</v>
      </c>
      <c r="C1301" s="24" t="s">
        <v>22</v>
      </c>
      <c r="D1301" s="24" t="s">
        <v>396</v>
      </c>
      <c r="E1301" s="24" t="s">
        <v>114</v>
      </c>
      <c r="F1301" s="25" t="s">
        <v>115</v>
      </c>
      <c r="G1301" s="10">
        <v>6401.1</v>
      </c>
      <c r="H1301" s="10">
        <v>6401.1</v>
      </c>
      <c r="I1301" s="10">
        <v>6401.1</v>
      </c>
      <c r="J1301" s="10"/>
      <c r="K1301" s="10"/>
      <c r="L1301" s="10"/>
      <c r="M1301" s="10">
        <f t="shared" si="1084"/>
        <v>6401.1</v>
      </c>
      <c r="N1301" s="10">
        <f t="shared" si="1085"/>
        <v>6401.1</v>
      </c>
      <c r="O1301" s="10">
        <f t="shared" si="1086"/>
        <v>6401.1</v>
      </c>
      <c r="P1301" s="10"/>
      <c r="Q1301" s="26"/>
      <c r="R1301" s="27"/>
    </row>
    <row r="1302" spans="1:19" ht="62.4" x14ac:dyDescent="0.3">
      <c r="A1302" s="24" t="s">
        <v>470</v>
      </c>
      <c r="B1302" s="24" t="s">
        <v>20</v>
      </c>
      <c r="C1302" s="24" t="s">
        <v>22</v>
      </c>
      <c r="D1302" s="24" t="s">
        <v>472</v>
      </c>
      <c r="E1302" s="28"/>
      <c r="F1302" s="25" t="s">
        <v>473</v>
      </c>
      <c r="G1302" s="10">
        <f t="shared" ref="G1302:L1302" si="1117">G1303</f>
        <v>991.6</v>
      </c>
      <c r="H1302" s="10">
        <f t="shared" si="1117"/>
        <v>991.6</v>
      </c>
      <c r="I1302" s="10">
        <f t="shared" si="1117"/>
        <v>991.6</v>
      </c>
      <c r="J1302" s="10">
        <f t="shared" si="1117"/>
        <v>0</v>
      </c>
      <c r="K1302" s="10">
        <f t="shared" si="1117"/>
        <v>0</v>
      </c>
      <c r="L1302" s="10">
        <f t="shared" si="1117"/>
        <v>0</v>
      </c>
      <c r="M1302" s="10">
        <f t="shared" si="1084"/>
        <v>991.6</v>
      </c>
      <c r="N1302" s="10">
        <f t="shared" si="1085"/>
        <v>991.6</v>
      </c>
      <c r="O1302" s="10">
        <f t="shared" si="1086"/>
        <v>991.6</v>
      </c>
      <c r="P1302" s="10">
        <f>P1303</f>
        <v>0</v>
      </c>
      <c r="Q1302" s="26"/>
      <c r="R1302" s="27"/>
    </row>
    <row r="1303" spans="1:19" ht="31.2" x14ac:dyDescent="0.3">
      <c r="A1303" s="24" t="s">
        <v>470</v>
      </c>
      <c r="B1303" s="24" t="s">
        <v>20</v>
      </c>
      <c r="C1303" s="24" t="s">
        <v>22</v>
      </c>
      <c r="D1303" s="24" t="s">
        <v>472</v>
      </c>
      <c r="E1303" s="24" t="s">
        <v>114</v>
      </c>
      <c r="F1303" s="25" t="s">
        <v>115</v>
      </c>
      <c r="G1303" s="10">
        <v>991.6</v>
      </c>
      <c r="H1303" s="10">
        <v>991.6</v>
      </c>
      <c r="I1303" s="10">
        <v>991.6</v>
      </c>
      <c r="J1303" s="10"/>
      <c r="K1303" s="10"/>
      <c r="L1303" s="10"/>
      <c r="M1303" s="10">
        <f t="shared" si="1084"/>
        <v>991.6</v>
      </c>
      <c r="N1303" s="10">
        <f t="shared" si="1085"/>
        <v>991.6</v>
      </c>
      <c r="O1303" s="10">
        <f t="shared" si="1086"/>
        <v>991.6</v>
      </c>
      <c r="P1303" s="10"/>
      <c r="Q1303" s="26"/>
      <c r="R1303" s="27"/>
    </row>
    <row r="1304" spans="1:19" ht="62.4" x14ac:dyDescent="0.3">
      <c r="A1304" s="24" t="s">
        <v>470</v>
      </c>
      <c r="B1304" s="24" t="s">
        <v>20</v>
      </c>
      <c r="C1304" s="24" t="s">
        <v>22</v>
      </c>
      <c r="D1304" s="24" t="s">
        <v>217</v>
      </c>
      <c r="E1304" s="28"/>
      <c r="F1304" s="25" t="s">
        <v>218</v>
      </c>
      <c r="G1304" s="10">
        <f t="shared" ref="G1304:L1304" si="1118">G1305</f>
        <v>826.5</v>
      </c>
      <c r="H1304" s="10">
        <f t="shared" si="1118"/>
        <v>826.5</v>
      </c>
      <c r="I1304" s="10">
        <f t="shared" si="1118"/>
        <v>826.5</v>
      </c>
      <c r="J1304" s="10">
        <f t="shared" si="1118"/>
        <v>0</v>
      </c>
      <c r="K1304" s="10">
        <f t="shared" si="1118"/>
        <v>0</v>
      </c>
      <c r="L1304" s="10">
        <f t="shared" si="1118"/>
        <v>0</v>
      </c>
      <c r="M1304" s="10">
        <f t="shared" si="1084"/>
        <v>826.5</v>
      </c>
      <c r="N1304" s="10">
        <f t="shared" si="1085"/>
        <v>826.5</v>
      </c>
      <c r="O1304" s="10">
        <f t="shared" si="1086"/>
        <v>826.5</v>
      </c>
      <c r="P1304" s="10">
        <f>P1305</f>
        <v>0</v>
      </c>
      <c r="Q1304" s="26"/>
      <c r="R1304" s="27"/>
    </row>
    <row r="1305" spans="1:19" ht="31.2" x14ac:dyDescent="0.3">
      <c r="A1305" s="24" t="s">
        <v>470</v>
      </c>
      <c r="B1305" s="24" t="s">
        <v>20</v>
      </c>
      <c r="C1305" s="24" t="s">
        <v>22</v>
      </c>
      <c r="D1305" s="24" t="s">
        <v>217</v>
      </c>
      <c r="E1305" s="24" t="s">
        <v>114</v>
      </c>
      <c r="F1305" s="25" t="s">
        <v>115</v>
      </c>
      <c r="G1305" s="10">
        <v>826.5</v>
      </c>
      <c r="H1305" s="10">
        <v>826.5</v>
      </c>
      <c r="I1305" s="10">
        <v>826.5</v>
      </c>
      <c r="J1305" s="10"/>
      <c r="K1305" s="10"/>
      <c r="L1305" s="10"/>
      <c r="M1305" s="10">
        <f t="shared" si="1084"/>
        <v>826.5</v>
      </c>
      <c r="N1305" s="10">
        <f t="shared" si="1085"/>
        <v>826.5</v>
      </c>
      <c r="O1305" s="10">
        <f t="shared" si="1086"/>
        <v>826.5</v>
      </c>
      <c r="P1305" s="10"/>
      <c r="Q1305" s="26"/>
      <c r="R1305" s="27"/>
    </row>
    <row r="1306" spans="1:19" s="12" customFormat="1" ht="31.2" x14ac:dyDescent="0.3">
      <c r="A1306" s="13" t="s">
        <v>470</v>
      </c>
      <c r="B1306" s="13" t="s">
        <v>125</v>
      </c>
      <c r="C1306" s="13"/>
      <c r="D1306" s="13"/>
      <c r="E1306" s="29"/>
      <c r="F1306" s="14" t="s">
        <v>126</v>
      </c>
      <c r="G1306" s="15">
        <f t="shared" ref="G1306:L1306" si="1119">G1307+G1316</f>
        <v>3285.8</v>
      </c>
      <c r="H1306" s="15">
        <f t="shared" si="1119"/>
        <v>3377</v>
      </c>
      <c r="I1306" s="15">
        <f t="shared" si="1119"/>
        <v>3309.1</v>
      </c>
      <c r="J1306" s="15">
        <f t="shared" si="1119"/>
        <v>0</v>
      </c>
      <c r="K1306" s="15">
        <f t="shared" si="1119"/>
        <v>0</v>
      </c>
      <c r="L1306" s="15">
        <f t="shared" si="1119"/>
        <v>0</v>
      </c>
      <c r="M1306" s="15">
        <f t="shared" si="1084"/>
        <v>3285.8</v>
      </c>
      <c r="N1306" s="15">
        <f t="shared" si="1085"/>
        <v>3377</v>
      </c>
      <c r="O1306" s="15">
        <f t="shared" si="1086"/>
        <v>3309.1</v>
      </c>
      <c r="P1306" s="15">
        <f>P1307+P1316</f>
        <v>0</v>
      </c>
      <c r="Q1306" s="16"/>
      <c r="R1306" s="17"/>
    </row>
    <row r="1307" spans="1:19" s="18" customFormat="1" ht="46.8" x14ac:dyDescent="0.3">
      <c r="A1307" s="19" t="s">
        <v>470</v>
      </c>
      <c r="B1307" s="19" t="s">
        <v>125</v>
      </c>
      <c r="C1307" s="19" t="s">
        <v>273</v>
      </c>
      <c r="D1307" s="19"/>
      <c r="E1307" s="30"/>
      <c r="F1307" s="20" t="s">
        <v>402</v>
      </c>
      <c r="G1307" s="21">
        <f t="shared" ref="G1307:G1309" si="1120">G1308</f>
        <v>1739.9</v>
      </c>
      <c r="H1307" s="21">
        <f t="shared" ref="H1307:H1309" si="1121">H1308</f>
        <v>1739.9</v>
      </c>
      <c r="I1307" s="21">
        <f t="shared" ref="I1307:I1309" si="1122">I1308</f>
        <v>1672</v>
      </c>
      <c r="J1307" s="21">
        <f t="shared" ref="J1307:J1309" si="1123">J1308</f>
        <v>0</v>
      </c>
      <c r="K1307" s="21">
        <f t="shared" ref="K1307:K1309" si="1124">K1308</f>
        <v>0</v>
      </c>
      <c r="L1307" s="21">
        <f t="shared" ref="L1307:L1309" si="1125">L1308</f>
        <v>0</v>
      </c>
      <c r="M1307" s="21">
        <f t="shared" si="1084"/>
        <v>1739.9</v>
      </c>
      <c r="N1307" s="21">
        <f t="shared" si="1085"/>
        <v>1739.9</v>
      </c>
      <c r="O1307" s="21">
        <f t="shared" si="1086"/>
        <v>1672</v>
      </c>
      <c r="P1307" s="21">
        <f t="shared" ref="P1307:P1309" si="1126">P1308</f>
        <v>0</v>
      </c>
      <c r="Q1307" s="22"/>
      <c r="R1307" s="23"/>
    </row>
    <row r="1308" spans="1:19" x14ac:dyDescent="0.3">
      <c r="A1308" s="24" t="s">
        <v>470</v>
      </c>
      <c r="B1308" s="24" t="s">
        <v>125</v>
      </c>
      <c r="C1308" s="24" t="s">
        <v>273</v>
      </c>
      <c r="D1308" s="24" t="s">
        <v>219</v>
      </c>
      <c r="E1308" s="28"/>
      <c r="F1308" s="25" t="s">
        <v>220</v>
      </c>
      <c r="G1308" s="10">
        <f t="shared" si="1120"/>
        <v>1739.9</v>
      </c>
      <c r="H1308" s="10">
        <f t="shared" si="1121"/>
        <v>1739.9</v>
      </c>
      <c r="I1308" s="10">
        <f t="shared" si="1122"/>
        <v>1672</v>
      </c>
      <c r="J1308" s="10">
        <f t="shared" si="1123"/>
        <v>0</v>
      </c>
      <c r="K1308" s="10">
        <f t="shared" si="1124"/>
        <v>0</v>
      </c>
      <c r="L1308" s="10">
        <f t="shared" si="1125"/>
        <v>0</v>
      </c>
      <c r="M1308" s="10">
        <f t="shared" si="1084"/>
        <v>1739.9</v>
      </c>
      <c r="N1308" s="10">
        <f t="shared" si="1085"/>
        <v>1739.9</v>
      </c>
      <c r="O1308" s="10">
        <f t="shared" si="1086"/>
        <v>1672</v>
      </c>
      <c r="P1308" s="10">
        <f t="shared" si="1126"/>
        <v>0</v>
      </c>
      <c r="Q1308" s="26"/>
      <c r="R1308" s="27"/>
    </row>
    <row r="1309" spans="1:19" hidden="1" x14ac:dyDescent="0.3">
      <c r="A1309" s="24" t="s">
        <v>470</v>
      </c>
      <c r="B1309" s="24" t="s">
        <v>125</v>
      </c>
      <c r="C1309" s="24" t="s">
        <v>273</v>
      </c>
      <c r="D1309" s="24" t="s">
        <v>221</v>
      </c>
      <c r="E1309" s="28"/>
      <c r="F1309" s="25" t="s">
        <v>27</v>
      </c>
      <c r="G1309" s="10">
        <f t="shared" si="1120"/>
        <v>1739.9</v>
      </c>
      <c r="H1309" s="10">
        <f t="shared" si="1121"/>
        <v>1739.9</v>
      </c>
      <c r="I1309" s="10">
        <f t="shared" si="1122"/>
        <v>1672</v>
      </c>
      <c r="J1309" s="10">
        <f t="shared" si="1123"/>
        <v>0</v>
      </c>
      <c r="K1309" s="10">
        <f t="shared" si="1124"/>
        <v>0</v>
      </c>
      <c r="L1309" s="10">
        <f t="shared" si="1125"/>
        <v>0</v>
      </c>
      <c r="M1309" s="10">
        <f t="shared" si="1084"/>
        <v>1739.9</v>
      </c>
      <c r="N1309" s="10">
        <f t="shared" si="1085"/>
        <v>1739.9</v>
      </c>
      <c r="O1309" s="10">
        <f t="shared" si="1086"/>
        <v>1672</v>
      </c>
      <c r="P1309" s="10">
        <f t="shared" si="1126"/>
        <v>0</v>
      </c>
      <c r="Q1309" s="26">
        <v>0</v>
      </c>
      <c r="R1309" s="27"/>
      <c r="S1309" s="1" t="s">
        <v>386</v>
      </c>
    </row>
    <row r="1310" spans="1:19" ht="93.6" x14ac:dyDescent="0.3">
      <c r="A1310" s="24" t="s">
        <v>470</v>
      </c>
      <c r="B1310" s="24" t="s">
        <v>125</v>
      </c>
      <c r="C1310" s="24" t="s">
        <v>273</v>
      </c>
      <c r="D1310" s="24" t="s">
        <v>403</v>
      </c>
      <c r="E1310" s="28"/>
      <c r="F1310" s="25" t="s">
        <v>404</v>
      </c>
      <c r="G1310" s="10">
        <f t="shared" ref="G1310:L1310" si="1127">G1311+G1313</f>
        <v>1739.9</v>
      </c>
      <c r="H1310" s="10">
        <f t="shared" si="1127"/>
        <v>1739.9</v>
      </c>
      <c r="I1310" s="10">
        <f t="shared" si="1127"/>
        <v>1672</v>
      </c>
      <c r="J1310" s="10">
        <f t="shared" si="1127"/>
        <v>0</v>
      </c>
      <c r="K1310" s="10">
        <f t="shared" si="1127"/>
        <v>0</v>
      </c>
      <c r="L1310" s="10">
        <f t="shared" si="1127"/>
        <v>0</v>
      </c>
      <c r="M1310" s="10">
        <f t="shared" si="1084"/>
        <v>1739.9</v>
      </c>
      <c r="N1310" s="10">
        <f t="shared" si="1085"/>
        <v>1739.9</v>
      </c>
      <c r="O1310" s="10">
        <f t="shared" si="1086"/>
        <v>1672</v>
      </c>
      <c r="P1310" s="10">
        <f>P1311+P1313</f>
        <v>0</v>
      </c>
      <c r="Q1310" s="26"/>
      <c r="R1310" s="27"/>
    </row>
    <row r="1311" spans="1:19" ht="46.8" x14ac:dyDescent="0.3">
      <c r="A1311" s="24" t="s">
        <v>470</v>
      </c>
      <c r="B1311" s="24" t="s">
        <v>125</v>
      </c>
      <c r="C1311" s="24" t="s">
        <v>273</v>
      </c>
      <c r="D1311" s="24" t="s">
        <v>405</v>
      </c>
      <c r="E1311" s="28"/>
      <c r="F1311" s="25" t="s">
        <v>406</v>
      </c>
      <c r="G1311" s="10">
        <f t="shared" ref="G1311:L1311" si="1128">G1312</f>
        <v>33.9</v>
      </c>
      <c r="H1311" s="10">
        <f t="shared" si="1128"/>
        <v>33.9</v>
      </c>
      <c r="I1311" s="10">
        <f t="shared" si="1128"/>
        <v>33.9</v>
      </c>
      <c r="J1311" s="10">
        <f t="shared" si="1128"/>
        <v>0</v>
      </c>
      <c r="K1311" s="10">
        <f t="shared" si="1128"/>
        <v>0</v>
      </c>
      <c r="L1311" s="10">
        <f t="shared" si="1128"/>
        <v>0</v>
      </c>
      <c r="M1311" s="10">
        <f t="shared" si="1084"/>
        <v>33.9</v>
      </c>
      <c r="N1311" s="10">
        <f t="shared" si="1085"/>
        <v>33.9</v>
      </c>
      <c r="O1311" s="10">
        <f t="shared" si="1086"/>
        <v>33.9</v>
      </c>
      <c r="P1311" s="10">
        <f>P1312</f>
        <v>0</v>
      </c>
      <c r="Q1311" s="26"/>
      <c r="R1311" s="27"/>
    </row>
    <row r="1312" spans="1:19" ht="31.2" x14ac:dyDescent="0.3">
      <c r="A1312" s="24" t="s">
        <v>470</v>
      </c>
      <c r="B1312" s="24" t="s">
        <v>125</v>
      </c>
      <c r="C1312" s="24" t="s">
        <v>273</v>
      </c>
      <c r="D1312" s="24" t="s">
        <v>405</v>
      </c>
      <c r="E1312" s="24" t="s">
        <v>32</v>
      </c>
      <c r="F1312" s="25" t="s">
        <v>33</v>
      </c>
      <c r="G1312" s="10">
        <v>33.9</v>
      </c>
      <c r="H1312" s="10">
        <v>33.9</v>
      </c>
      <c r="I1312" s="10">
        <v>33.9</v>
      </c>
      <c r="J1312" s="10"/>
      <c r="K1312" s="10"/>
      <c r="L1312" s="10"/>
      <c r="M1312" s="10">
        <f t="shared" si="1084"/>
        <v>33.9</v>
      </c>
      <c r="N1312" s="10">
        <f t="shared" si="1085"/>
        <v>33.9</v>
      </c>
      <c r="O1312" s="10">
        <f t="shared" si="1086"/>
        <v>33.9</v>
      </c>
      <c r="P1312" s="10"/>
      <c r="Q1312" s="26"/>
      <c r="R1312" s="27"/>
    </row>
    <row r="1313" spans="1:19" ht="46.8" x14ac:dyDescent="0.3">
      <c r="A1313" s="24" t="s">
        <v>470</v>
      </c>
      <c r="B1313" s="24" t="s">
        <v>125</v>
      </c>
      <c r="C1313" s="24" t="s">
        <v>273</v>
      </c>
      <c r="D1313" s="24" t="s">
        <v>407</v>
      </c>
      <c r="E1313" s="28"/>
      <c r="F1313" s="25" t="s">
        <v>408</v>
      </c>
      <c r="G1313" s="10">
        <f t="shared" ref="G1313:L1313" si="1129">G1314+G1315</f>
        <v>1706</v>
      </c>
      <c r="H1313" s="10">
        <f t="shared" si="1129"/>
        <v>1706</v>
      </c>
      <c r="I1313" s="10">
        <f t="shared" si="1129"/>
        <v>1638.1</v>
      </c>
      <c r="J1313" s="10">
        <f t="shared" si="1129"/>
        <v>0</v>
      </c>
      <c r="K1313" s="10">
        <f t="shared" si="1129"/>
        <v>0</v>
      </c>
      <c r="L1313" s="10">
        <f t="shared" si="1129"/>
        <v>0</v>
      </c>
      <c r="M1313" s="10">
        <f t="shared" si="1084"/>
        <v>1706</v>
      </c>
      <c r="N1313" s="10">
        <f t="shared" si="1085"/>
        <v>1706</v>
      </c>
      <c r="O1313" s="10">
        <f t="shared" si="1086"/>
        <v>1638.1</v>
      </c>
      <c r="P1313" s="10">
        <f>P1314+P1315</f>
        <v>0</v>
      </c>
      <c r="Q1313" s="26"/>
      <c r="R1313" s="27"/>
    </row>
    <row r="1314" spans="1:19" ht="31.2" x14ac:dyDescent="0.3">
      <c r="A1314" s="24" t="s">
        <v>470</v>
      </c>
      <c r="B1314" s="24" t="s">
        <v>125</v>
      </c>
      <c r="C1314" s="24" t="s">
        <v>273</v>
      </c>
      <c r="D1314" s="24" t="s">
        <v>407</v>
      </c>
      <c r="E1314" s="24" t="s">
        <v>32</v>
      </c>
      <c r="F1314" s="25" t="s">
        <v>33</v>
      </c>
      <c r="G1314" s="10">
        <v>1373</v>
      </c>
      <c r="H1314" s="10">
        <v>1373</v>
      </c>
      <c r="I1314" s="10">
        <v>1305.0999999999999</v>
      </c>
      <c r="J1314" s="10"/>
      <c r="K1314" s="10"/>
      <c r="L1314" s="10"/>
      <c r="M1314" s="10">
        <f t="shared" si="1084"/>
        <v>1373</v>
      </c>
      <c r="N1314" s="10">
        <f t="shared" si="1085"/>
        <v>1373</v>
      </c>
      <c r="O1314" s="10">
        <f t="shared" si="1086"/>
        <v>1305.0999999999999</v>
      </c>
      <c r="P1314" s="10"/>
      <c r="Q1314" s="26"/>
      <c r="R1314" s="27"/>
    </row>
    <row r="1315" spans="1:19" x14ac:dyDescent="0.3">
      <c r="A1315" s="24" t="s">
        <v>470</v>
      </c>
      <c r="B1315" s="24" t="s">
        <v>125</v>
      </c>
      <c r="C1315" s="24" t="s">
        <v>273</v>
      </c>
      <c r="D1315" s="24" t="s">
        <v>407</v>
      </c>
      <c r="E1315" s="24" t="s">
        <v>34</v>
      </c>
      <c r="F1315" s="25" t="s">
        <v>35</v>
      </c>
      <c r="G1315" s="10">
        <v>333</v>
      </c>
      <c r="H1315" s="10">
        <v>333</v>
      </c>
      <c r="I1315" s="10">
        <v>333</v>
      </c>
      <c r="J1315" s="10"/>
      <c r="K1315" s="10"/>
      <c r="L1315" s="10"/>
      <c r="M1315" s="10">
        <f t="shared" si="1084"/>
        <v>333</v>
      </c>
      <c r="N1315" s="10">
        <f t="shared" si="1085"/>
        <v>333</v>
      </c>
      <c r="O1315" s="10">
        <f t="shared" si="1086"/>
        <v>333</v>
      </c>
      <c r="P1315" s="10"/>
      <c r="Q1315" s="26"/>
      <c r="R1315" s="27"/>
    </row>
    <row r="1316" spans="1:19" s="18" customFormat="1" ht="31.2" x14ac:dyDescent="0.3">
      <c r="A1316" s="19" t="s">
        <v>470</v>
      </c>
      <c r="B1316" s="19" t="s">
        <v>125</v>
      </c>
      <c r="C1316" s="19" t="s">
        <v>127</v>
      </c>
      <c r="D1316" s="19"/>
      <c r="E1316" s="30"/>
      <c r="F1316" s="20" t="s">
        <v>128</v>
      </c>
      <c r="G1316" s="21">
        <f t="shared" ref="G1316:G1317" si="1130">G1317</f>
        <v>1545.9</v>
      </c>
      <c r="H1316" s="21">
        <f t="shared" ref="H1316:H1317" si="1131">H1317</f>
        <v>1637.1</v>
      </c>
      <c r="I1316" s="21">
        <f t="shared" ref="I1316:I1317" si="1132">I1317</f>
        <v>1637.1</v>
      </c>
      <c r="J1316" s="21">
        <f t="shared" ref="J1316:J1317" si="1133">J1317</f>
        <v>0</v>
      </c>
      <c r="K1316" s="21">
        <f t="shared" ref="K1316:K1317" si="1134">K1317</f>
        <v>0</v>
      </c>
      <c r="L1316" s="21">
        <f t="shared" ref="L1316:L1317" si="1135">L1317</f>
        <v>0</v>
      </c>
      <c r="M1316" s="21">
        <f t="shared" si="1084"/>
        <v>1545.9</v>
      </c>
      <c r="N1316" s="21">
        <f t="shared" si="1085"/>
        <v>1637.1</v>
      </c>
      <c r="O1316" s="21">
        <f t="shared" si="1086"/>
        <v>1637.1</v>
      </c>
      <c r="P1316" s="21">
        <f t="shared" ref="P1316:P1317" si="1136">P1317</f>
        <v>0</v>
      </c>
      <c r="Q1316" s="22"/>
      <c r="R1316" s="23"/>
    </row>
    <row r="1317" spans="1:19" ht="31.2" x14ac:dyDescent="0.3">
      <c r="A1317" s="24" t="s">
        <v>470</v>
      </c>
      <c r="B1317" s="24" t="s">
        <v>125</v>
      </c>
      <c r="C1317" s="24" t="s">
        <v>127</v>
      </c>
      <c r="D1317" s="24" t="s">
        <v>48</v>
      </c>
      <c r="E1317" s="28"/>
      <c r="F1317" s="25" t="s">
        <v>49</v>
      </c>
      <c r="G1317" s="10">
        <f t="shared" si="1130"/>
        <v>1545.9</v>
      </c>
      <c r="H1317" s="10">
        <f t="shared" si="1131"/>
        <v>1637.1</v>
      </c>
      <c r="I1317" s="10">
        <f t="shared" si="1132"/>
        <v>1637.1</v>
      </c>
      <c r="J1317" s="10">
        <f t="shared" si="1133"/>
        <v>0</v>
      </c>
      <c r="K1317" s="10">
        <f t="shared" si="1134"/>
        <v>0</v>
      </c>
      <c r="L1317" s="10">
        <f t="shared" si="1135"/>
        <v>0</v>
      </c>
      <c r="M1317" s="10">
        <f t="shared" si="1084"/>
        <v>1545.9</v>
      </c>
      <c r="N1317" s="10">
        <f t="shared" si="1085"/>
        <v>1637.1</v>
      </c>
      <c r="O1317" s="10">
        <f t="shared" si="1086"/>
        <v>1637.1</v>
      </c>
      <c r="P1317" s="10">
        <f t="shared" si="1136"/>
        <v>0</v>
      </c>
      <c r="Q1317" s="26"/>
      <c r="R1317" s="27"/>
    </row>
    <row r="1318" spans="1:19" x14ac:dyDescent="0.3">
      <c r="A1318" s="24" t="s">
        <v>470</v>
      </c>
      <c r="B1318" s="24" t="s">
        <v>125</v>
      </c>
      <c r="C1318" s="24" t="s">
        <v>127</v>
      </c>
      <c r="D1318" s="24" t="s">
        <v>50</v>
      </c>
      <c r="E1318" s="28"/>
      <c r="F1318" s="25" t="s">
        <v>51</v>
      </c>
      <c r="G1318" s="10">
        <f t="shared" ref="G1318:L1318" si="1137">G1319+G1321</f>
        <v>1545.9</v>
      </c>
      <c r="H1318" s="10">
        <f t="shared" si="1137"/>
        <v>1637.1</v>
      </c>
      <c r="I1318" s="10">
        <f t="shared" si="1137"/>
        <v>1637.1</v>
      </c>
      <c r="J1318" s="10">
        <f t="shared" si="1137"/>
        <v>0</v>
      </c>
      <c r="K1318" s="10">
        <f t="shared" si="1137"/>
        <v>0</v>
      </c>
      <c r="L1318" s="10">
        <f t="shared" si="1137"/>
        <v>0</v>
      </c>
      <c r="M1318" s="10">
        <f t="shared" si="1084"/>
        <v>1545.9</v>
      </c>
      <c r="N1318" s="10">
        <f t="shared" si="1085"/>
        <v>1637.1</v>
      </c>
      <c r="O1318" s="10">
        <f t="shared" si="1086"/>
        <v>1637.1</v>
      </c>
      <c r="P1318" s="10">
        <f>P1319+P1321</f>
        <v>0</v>
      </c>
      <c r="Q1318" s="26"/>
      <c r="R1318" s="27"/>
    </row>
    <row r="1319" spans="1:19" ht="31.2" x14ac:dyDescent="0.3">
      <c r="A1319" s="24" t="s">
        <v>470</v>
      </c>
      <c r="B1319" s="24" t="s">
        <v>125</v>
      </c>
      <c r="C1319" s="24" t="s">
        <v>127</v>
      </c>
      <c r="D1319" s="24" t="s">
        <v>129</v>
      </c>
      <c r="E1319" s="28"/>
      <c r="F1319" s="25" t="s">
        <v>130</v>
      </c>
      <c r="G1319" s="10">
        <f t="shared" ref="G1319:L1319" si="1138">G1320</f>
        <v>306.10000000000002</v>
      </c>
      <c r="H1319" s="10">
        <f t="shared" si="1138"/>
        <v>306.10000000000002</v>
      </c>
      <c r="I1319" s="10">
        <f t="shared" si="1138"/>
        <v>306.10000000000002</v>
      </c>
      <c r="J1319" s="10">
        <f t="shared" si="1138"/>
        <v>0</v>
      </c>
      <c r="K1319" s="10">
        <f t="shared" si="1138"/>
        <v>0</v>
      </c>
      <c r="L1319" s="10">
        <f t="shared" si="1138"/>
        <v>0</v>
      </c>
      <c r="M1319" s="10">
        <f t="shared" si="1084"/>
        <v>306.10000000000002</v>
      </c>
      <c r="N1319" s="10">
        <f t="shared" si="1085"/>
        <v>306.10000000000002</v>
      </c>
      <c r="O1319" s="10">
        <f t="shared" si="1086"/>
        <v>306.10000000000002</v>
      </c>
      <c r="P1319" s="10">
        <f>P1320</f>
        <v>0</v>
      </c>
      <c r="Q1319" s="26"/>
      <c r="R1319" s="27"/>
    </row>
    <row r="1320" spans="1:19" ht="31.2" x14ac:dyDescent="0.3">
      <c r="A1320" s="24" t="s">
        <v>470</v>
      </c>
      <c r="B1320" s="24" t="s">
        <v>125</v>
      </c>
      <c r="C1320" s="24" t="s">
        <v>127</v>
      </c>
      <c r="D1320" s="24" t="s">
        <v>129</v>
      </c>
      <c r="E1320" s="24" t="s">
        <v>32</v>
      </c>
      <c r="F1320" s="25" t="s">
        <v>33</v>
      </c>
      <c r="G1320" s="10">
        <v>306.10000000000002</v>
      </c>
      <c r="H1320" s="10">
        <v>306.10000000000002</v>
      </c>
      <c r="I1320" s="10">
        <v>306.10000000000002</v>
      </c>
      <c r="J1320" s="10"/>
      <c r="K1320" s="10"/>
      <c r="L1320" s="10"/>
      <c r="M1320" s="10">
        <f t="shared" ref="M1320:M1383" si="1139">G1320+J1320</f>
        <v>306.10000000000002</v>
      </c>
      <c r="N1320" s="10">
        <f t="shared" ref="N1320:N1383" si="1140">H1320+K1320</f>
        <v>306.10000000000002</v>
      </c>
      <c r="O1320" s="10">
        <f t="shared" ref="O1320:O1383" si="1141">I1320+L1320</f>
        <v>306.10000000000002</v>
      </c>
      <c r="P1320" s="10"/>
      <c r="Q1320" s="26"/>
      <c r="R1320" s="27"/>
    </row>
    <row r="1321" spans="1:19" ht="46.8" x14ac:dyDescent="0.3">
      <c r="A1321" s="24" t="s">
        <v>470</v>
      </c>
      <c r="B1321" s="24" t="s">
        <v>125</v>
      </c>
      <c r="C1321" s="24" t="s">
        <v>127</v>
      </c>
      <c r="D1321" s="24" t="s">
        <v>409</v>
      </c>
      <c r="E1321" s="28"/>
      <c r="F1321" s="25" t="s">
        <v>410</v>
      </c>
      <c r="G1321" s="10">
        <f t="shared" ref="G1321:L1321" si="1142">G1322+G1323</f>
        <v>1239.8</v>
      </c>
      <c r="H1321" s="10">
        <f t="shared" si="1142"/>
        <v>1331</v>
      </c>
      <c r="I1321" s="10">
        <f t="shared" si="1142"/>
        <v>1331</v>
      </c>
      <c r="J1321" s="10">
        <f t="shared" si="1142"/>
        <v>0</v>
      </c>
      <c r="K1321" s="10">
        <f t="shared" si="1142"/>
        <v>0</v>
      </c>
      <c r="L1321" s="10">
        <f t="shared" si="1142"/>
        <v>0</v>
      </c>
      <c r="M1321" s="10">
        <f t="shared" si="1139"/>
        <v>1239.8</v>
      </c>
      <c r="N1321" s="10">
        <f t="shared" si="1140"/>
        <v>1331</v>
      </c>
      <c r="O1321" s="10">
        <f t="shared" si="1141"/>
        <v>1331</v>
      </c>
      <c r="P1321" s="10">
        <f>P1322+P1323</f>
        <v>0</v>
      </c>
      <c r="Q1321" s="26"/>
      <c r="R1321" s="27"/>
    </row>
    <row r="1322" spans="1:19" ht="78" x14ac:dyDescent="0.3">
      <c r="A1322" s="24" t="s">
        <v>470</v>
      </c>
      <c r="B1322" s="24" t="s">
        <v>125</v>
      </c>
      <c r="C1322" s="24" t="s">
        <v>127</v>
      </c>
      <c r="D1322" s="24" t="s">
        <v>409</v>
      </c>
      <c r="E1322" s="24" t="s">
        <v>44</v>
      </c>
      <c r="F1322" s="25" t="s">
        <v>45</v>
      </c>
      <c r="G1322" s="10">
        <v>1048.8</v>
      </c>
      <c r="H1322" s="10">
        <v>1140</v>
      </c>
      <c r="I1322" s="10">
        <v>1140</v>
      </c>
      <c r="J1322" s="10"/>
      <c r="K1322" s="10"/>
      <c r="L1322" s="10"/>
      <c r="M1322" s="10">
        <f t="shared" si="1139"/>
        <v>1048.8</v>
      </c>
      <c r="N1322" s="10">
        <f t="shared" si="1140"/>
        <v>1140</v>
      </c>
      <c r="O1322" s="10">
        <f t="shared" si="1141"/>
        <v>1140</v>
      </c>
      <c r="P1322" s="10"/>
      <c r="Q1322" s="26"/>
      <c r="R1322" s="27"/>
    </row>
    <row r="1323" spans="1:19" ht="31.2" x14ac:dyDescent="0.3">
      <c r="A1323" s="24" t="s">
        <v>470</v>
      </c>
      <c r="B1323" s="24" t="s">
        <v>125</v>
      </c>
      <c r="C1323" s="24" t="s">
        <v>127</v>
      </c>
      <c r="D1323" s="24" t="s">
        <v>409</v>
      </c>
      <c r="E1323" s="24" t="s">
        <v>32</v>
      </c>
      <c r="F1323" s="25" t="s">
        <v>33</v>
      </c>
      <c r="G1323" s="10">
        <v>191</v>
      </c>
      <c r="H1323" s="10">
        <v>191</v>
      </c>
      <c r="I1323" s="10">
        <v>191</v>
      </c>
      <c r="J1323" s="10"/>
      <c r="K1323" s="10"/>
      <c r="L1323" s="10"/>
      <c r="M1323" s="10">
        <f t="shared" si="1139"/>
        <v>191</v>
      </c>
      <c r="N1323" s="10">
        <f t="shared" si="1140"/>
        <v>191</v>
      </c>
      <c r="O1323" s="10">
        <f t="shared" si="1141"/>
        <v>191</v>
      </c>
      <c r="P1323" s="10"/>
      <c r="Q1323" s="26"/>
      <c r="R1323" s="27"/>
    </row>
    <row r="1324" spans="1:19" s="12" customFormat="1" x14ac:dyDescent="0.3">
      <c r="A1324" s="13" t="s">
        <v>470</v>
      </c>
      <c r="B1324" s="13" t="s">
        <v>101</v>
      </c>
      <c r="C1324" s="13"/>
      <c r="D1324" s="13"/>
      <c r="E1324" s="13"/>
      <c r="F1324" s="14" t="s">
        <v>102</v>
      </c>
      <c r="G1324" s="15">
        <f t="shared" ref="G1324:L1324" si="1143">G1336+G1325</f>
        <v>16431.2</v>
      </c>
      <c r="H1324" s="15">
        <f t="shared" si="1143"/>
        <v>16431.2</v>
      </c>
      <c r="I1324" s="15">
        <f t="shared" si="1143"/>
        <v>16431.2</v>
      </c>
      <c r="J1324" s="15">
        <f t="shared" si="1143"/>
        <v>0</v>
      </c>
      <c r="K1324" s="15">
        <f t="shared" si="1143"/>
        <v>0</v>
      </c>
      <c r="L1324" s="15">
        <f t="shared" si="1143"/>
        <v>0</v>
      </c>
      <c r="M1324" s="15">
        <f t="shared" si="1139"/>
        <v>16431.2</v>
      </c>
      <c r="N1324" s="15">
        <f t="shared" si="1140"/>
        <v>16431.2</v>
      </c>
      <c r="O1324" s="15">
        <f t="shared" si="1141"/>
        <v>16431.2</v>
      </c>
      <c r="P1324" s="15">
        <f>P1336+P1325</f>
        <v>0</v>
      </c>
      <c r="Q1324" s="16"/>
      <c r="R1324" s="17"/>
    </row>
    <row r="1325" spans="1:19" s="18" customFormat="1" x14ac:dyDescent="0.3">
      <c r="A1325" s="19" t="s">
        <v>470</v>
      </c>
      <c r="B1325" s="19" t="s">
        <v>101</v>
      </c>
      <c r="C1325" s="19" t="s">
        <v>240</v>
      </c>
      <c r="D1325" s="19"/>
      <c r="E1325" s="19"/>
      <c r="F1325" s="20" t="s">
        <v>411</v>
      </c>
      <c r="G1325" s="21">
        <f t="shared" ref="G1325:L1325" si="1144">G1326+G1331</f>
        <v>16181.2</v>
      </c>
      <c r="H1325" s="21">
        <f t="shared" si="1144"/>
        <v>16181.2</v>
      </c>
      <c r="I1325" s="21">
        <f t="shared" si="1144"/>
        <v>16181.2</v>
      </c>
      <c r="J1325" s="21">
        <f t="shared" si="1144"/>
        <v>0</v>
      </c>
      <c r="K1325" s="21">
        <f t="shared" si="1144"/>
        <v>0</v>
      </c>
      <c r="L1325" s="21">
        <f t="shared" si="1144"/>
        <v>0</v>
      </c>
      <c r="M1325" s="21">
        <f t="shared" si="1139"/>
        <v>16181.2</v>
      </c>
      <c r="N1325" s="21">
        <f t="shared" si="1140"/>
        <v>16181.2</v>
      </c>
      <c r="O1325" s="21">
        <f t="shared" si="1141"/>
        <v>16181.2</v>
      </c>
      <c r="P1325" s="21">
        <f>P1326+P1331</f>
        <v>0</v>
      </c>
      <c r="Q1325" s="22"/>
      <c r="R1325" s="23"/>
    </row>
    <row r="1326" spans="1:19" ht="31.2" x14ac:dyDescent="0.3">
      <c r="A1326" s="24" t="s">
        <v>470</v>
      </c>
      <c r="B1326" s="24" t="s">
        <v>101</v>
      </c>
      <c r="C1326" s="24" t="s">
        <v>240</v>
      </c>
      <c r="D1326" s="24" t="s">
        <v>412</v>
      </c>
      <c r="E1326" s="28"/>
      <c r="F1326" s="25" t="s">
        <v>413</v>
      </c>
      <c r="G1326" s="10">
        <f t="shared" ref="G1326:G1342" si="1145">G1327</f>
        <v>3454.2</v>
      </c>
      <c r="H1326" s="10">
        <f t="shared" ref="H1326:H1389" si="1146">H1327</f>
        <v>3454.2</v>
      </c>
      <c r="I1326" s="10">
        <f t="shared" ref="I1326:I1342" si="1147">I1327</f>
        <v>3454.2</v>
      </c>
      <c r="J1326" s="10">
        <f t="shared" ref="J1326:J1342" si="1148">J1327</f>
        <v>0</v>
      </c>
      <c r="K1326" s="10">
        <f t="shared" ref="K1326:K1342" si="1149">K1327</f>
        <v>0</v>
      </c>
      <c r="L1326" s="10">
        <f t="shared" ref="L1326:L1342" si="1150">L1327</f>
        <v>0</v>
      </c>
      <c r="M1326" s="10">
        <f t="shared" si="1139"/>
        <v>3454.2</v>
      </c>
      <c r="N1326" s="10">
        <f t="shared" si="1140"/>
        <v>3454.2</v>
      </c>
      <c r="O1326" s="10">
        <f t="shared" si="1141"/>
        <v>3454.2</v>
      </c>
      <c r="P1326" s="10">
        <f t="shared" ref="P1326:P1342" si="1151">P1327</f>
        <v>0</v>
      </c>
      <c r="Q1326" s="26"/>
      <c r="R1326" s="27"/>
    </row>
    <row r="1327" spans="1:19" hidden="1" x14ac:dyDescent="0.3">
      <c r="A1327" s="24" t="s">
        <v>470</v>
      </c>
      <c r="B1327" s="24" t="s">
        <v>101</v>
      </c>
      <c r="C1327" s="24" t="s">
        <v>240</v>
      </c>
      <c r="D1327" s="24" t="s">
        <v>414</v>
      </c>
      <c r="E1327" s="28"/>
      <c r="F1327" s="25" t="s">
        <v>27</v>
      </c>
      <c r="G1327" s="10">
        <f t="shared" si="1145"/>
        <v>3454.2</v>
      </c>
      <c r="H1327" s="10">
        <f t="shared" si="1146"/>
        <v>3454.2</v>
      </c>
      <c r="I1327" s="10">
        <f t="shared" si="1147"/>
        <v>3454.2</v>
      </c>
      <c r="J1327" s="10">
        <f t="shared" si="1148"/>
        <v>0</v>
      </c>
      <c r="K1327" s="10">
        <f t="shared" si="1149"/>
        <v>0</v>
      </c>
      <c r="L1327" s="10">
        <f t="shared" si="1150"/>
        <v>0</v>
      </c>
      <c r="M1327" s="10">
        <f t="shared" si="1139"/>
        <v>3454.2</v>
      </c>
      <c r="N1327" s="10">
        <f t="shared" si="1140"/>
        <v>3454.2</v>
      </c>
      <c r="O1327" s="10">
        <f t="shared" si="1141"/>
        <v>3454.2</v>
      </c>
      <c r="P1327" s="10">
        <f t="shared" si="1151"/>
        <v>0</v>
      </c>
      <c r="Q1327" s="26">
        <v>0</v>
      </c>
      <c r="R1327" s="27"/>
      <c r="S1327" s="1" t="s">
        <v>386</v>
      </c>
    </row>
    <row r="1328" spans="1:19" ht="31.2" x14ac:dyDescent="0.3">
      <c r="A1328" s="24" t="s">
        <v>470</v>
      </c>
      <c r="B1328" s="24" t="s">
        <v>101</v>
      </c>
      <c r="C1328" s="24" t="s">
        <v>240</v>
      </c>
      <c r="D1328" s="24" t="s">
        <v>415</v>
      </c>
      <c r="E1328" s="28"/>
      <c r="F1328" s="25" t="s">
        <v>416</v>
      </c>
      <c r="G1328" s="10">
        <f t="shared" si="1145"/>
        <v>3454.2</v>
      </c>
      <c r="H1328" s="10">
        <f t="shared" si="1146"/>
        <v>3454.2</v>
      </c>
      <c r="I1328" s="10">
        <f t="shared" si="1147"/>
        <v>3454.2</v>
      </c>
      <c r="J1328" s="10">
        <f t="shared" si="1148"/>
        <v>0</v>
      </c>
      <c r="K1328" s="10">
        <f t="shared" si="1149"/>
        <v>0</v>
      </c>
      <c r="L1328" s="10">
        <f t="shared" si="1150"/>
        <v>0</v>
      </c>
      <c r="M1328" s="10">
        <f t="shared" si="1139"/>
        <v>3454.2</v>
      </c>
      <c r="N1328" s="10">
        <f t="shared" si="1140"/>
        <v>3454.2</v>
      </c>
      <c r="O1328" s="10">
        <f t="shared" si="1141"/>
        <v>3454.2</v>
      </c>
      <c r="P1328" s="10">
        <f t="shared" si="1151"/>
        <v>0</v>
      </c>
      <c r="Q1328" s="26"/>
      <c r="R1328" s="27"/>
    </row>
    <row r="1329" spans="1:19" ht="31.2" x14ac:dyDescent="0.3">
      <c r="A1329" s="24" t="s">
        <v>470</v>
      </c>
      <c r="B1329" s="24" t="s">
        <v>101</v>
      </c>
      <c r="C1329" s="24" t="s">
        <v>240</v>
      </c>
      <c r="D1329" s="24" t="s">
        <v>417</v>
      </c>
      <c r="E1329" s="28"/>
      <c r="F1329" s="25" t="s">
        <v>418</v>
      </c>
      <c r="G1329" s="10">
        <f t="shared" si="1145"/>
        <v>3454.2</v>
      </c>
      <c r="H1329" s="10">
        <f t="shared" si="1146"/>
        <v>3454.2</v>
      </c>
      <c r="I1329" s="10">
        <f t="shared" si="1147"/>
        <v>3454.2</v>
      </c>
      <c r="J1329" s="10">
        <f t="shared" si="1148"/>
        <v>0</v>
      </c>
      <c r="K1329" s="10">
        <f t="shared" si="1149"/>
        <v>0</v>
      </c>
      <c r="L1329" s="10">
        <f t="shared" si="1150"/>
        <v>0</v>
      </c>
      <c r="M1329" s="10">
        <f t="shared" si="1139"/>
        <v>3454.2</v>
      </c>
      <c r="N1329" s="10">
        <f t="shared" si="1140"/>
        <v>3454.2</v>
      </c>
      <c r="O1329" s="10">
        <f t="shared" si="1141"/>
        <v>3454.2</v>
      </c>
      <c r="P1329" s="10">
        <f t="shared" si="1151"/>
        <v>0</v>
      </c>
      <c r="Q1329" s="26"/>
      <c r="R1329" s="27"/>
    </row>
    <row r="1330" spans="1:19" ht="31.2" x14ac:dyDescent="0.3">
      <c r="A1330" s="24" t="s">
        <v>470</v>
      </c>
      <c r="B1330" s="24" t="s">
        <v>101</v>
      </c>
      <c r="C1330" s="24" t="s">
        <v>240</v>
      </c>
      <c r="D1330" s="24" t="s">
        <v>417</v>
      </c>
      <c r="E1330" s="24" t="s">
        <v>32</v>
      </c>
      <c r="F1330" s="25" t="s">
        <v>33</v>
      </c>
      <c r="G1330" s="10">
        <v>3454.2</v>
      </c>
      <c r="H1330" s="10">
        <v>3454.2</v>
      </c>
      <c r="I1330" s="10">
        <v>3454.2</v>
      </c>
      <c r="J1330" s="10"/>
      <c r="K1330" s="10"/>
      <c r="L1330" s="10"/>
      <c r="M1330" s="10">
        <f t="shared" si="1139"/>
        <v>3454.2</v>
      </c>
      <c r="N1330" s="10">
        <f t="shared" si="1140"/>
        <v>3454.2</v>
      </c>
      <c r="O1330" s="10">
        <f t="shared" si="1141"/>
        <v>3454.2</v>
      </c>
      <c r="P1330" s="10"/>
      <c r="Q1330" s="26"/>
      <c r="R1330" s="27"/>
    </row>
    <row r="1331" spans="1:19" ht="31.2" x14ac:dyDescent="0.3">
      <c r="A1331" s="24" t="s">
        <v>470</v>
      </c>
      <c r="B1331" s="24" t="s">
        <v>101</v>
      </c>
      <c r="C1331" s="24" t="s">
        <v>240</v>
      </c>
      <c r="D1331" s="24" t="s">
        <v>419</v>
      </c>
      <c r="E1331" s="28"/>
      <c r="F1331" s="25" t="s">
        <v>420</v>
      </c>
      <c r="G1331" s="10">
        <f t="shared" si="1145"/>
        <v>12727</v>
      </c>
      <c r="H1331" s="10">
        <f t="shared" si="1146"/>
        <v>12727</v>
      </c>
      <c r="I1331" s="10">
        <f t="shared" si="1147"/>
        <v>12727</v>
      </c>
      <c r="J1331" s="10">
        <f t="shared" si="1148"/>
        <v>0</v>
      </c>
      <c r="K1331" s="10">
        <f t="shared" si="1149"/>
        <v>0</v>
      </c>
      <c r="L1331" s="10">
        <f t="shared" si="1150"/>
        <v>0</v>
      </c>
      <c r="M1331" s="10">
        <f t="shared" si="1139"/>
        <v>12727</v>
      </c>
      <c r="N1331" s="10">
        <f t="shared" si="1140"/>
        <v>12727</v>
      </c>
      <c r="O1331" s="10">
        <f t="shared" si="1141"/>
        <v>12727</v>
      </c>
      <c r="P1331" s="10">
        <f t="shared" si="1151"/>
        <v>0</v>
      </c>
      <c r="Q1331" s="26"/>
      <c r="R1331" s="27"/>
    </row>
    <row r="1332" spans="1:19" x14ac:dyDescent="0.3">
      <c r="A1332" s="24" t="s">
        <v>470</v>
      </c>
      <c r="B1332" s="24" t="s">
        <v>101</v>
      </c>
      <c r="C1332" s="24" t="s">
        <v>240</v>
      </c>
      <c r="D1332" s="24" t="s">
        <v>421</v>
      </c>
      <c r="E1332" s="28"/>
      <c r="F1332" s="25" t="s">
        <v>60</v>
      </c>
      <c r="G1332" s="10">
        <f t="shared" si="1145"/>
        <v>12727</v>
      </c>
      <c r="H1332" s="10">
        <f t="shared" si="1146"/>
        <v>12727</v>
      </c>
      <c r="I1332" s="10">
        <f t="shared" si="1147"/>
        <v>12727</v>
      </c>
      <c r="J1332" s="10">
        <f t="shared" si="1148"/>
        <v>0</v>
      </c>
      <c r="K1332" s="10">
        <f t="shared" si="1149"/>
        <v>0</v>
      </c>
      <c r="L1332" s="10">
        <f t="shared" si="1150"/>
        <v>0</v>
      </c>
      <c r="M1332" s="10">
        <f t="shared" si="1139"/>
        <v>12727</v>
      </c>
      <c r="N1332" s="10">
        <f t="shared" si="1140"/>
        <v>12727</v>
      </c>
      <c r="O1332" s="10">
        <f t="shared" si="1141"/>
        <v>12727</v>
      </c>
      <c r="P1332" s="10">
        <f t="shared" si="1151"/>
        <v>0</v>
      </c>
      <c r="Q1332" s="26"/>
      <c r="R1332" s="27"/>
    </row>
    <row r="1333" spans="1:19" ht="31.2" x14ac:dyDescent="0.3">
      <c r="A1333" s="24" t="s">
        <v>470</v>
      </c>
      <c r="B1333" s="24" t="s">
        <v>101</v>
      </c>
      <c r="C1333" s="24" t="s">
        <v>240</v>
      </c>
      <c r="D1333" s="24" t="s">
        <v>422</v>
      </c>
      <c r="E1333" s="28"/>
      <c r="F1333" s="25" t="s">
        <v>423</v>
      </c>
      <c r="G1333" s="10">
        <f t="shared" si="1145"/>
        <v>12727</v>
      </c>
      <c r="H1333" s="10">
        <f t="shared" si="1146"/>
        <v>12727</v>
      </c>
      <c r="I1333" s="10">
        <f t="shared" si="1147"/>
        <v>12727</v>
      </c>
      <c r="J1333" s="10">
        <f t="shared" si="1148"/>
        <v>0</v>
      </c>
      <c r="K1333" s="10">
        <f t="shared" si="1149"/>
        <v>0</v>
      </c>
      <c r="L1333" s="10">
        <f t="shared" si="1150"/>
        <v>0</v>
      </c>
      <c r="M1333" s="10">
        <f t="shared" si="1139"/>
        <v>12727</v>
      </c>
      <c r="N1333" s="10">
        <f t="shared" si="1140"/>
        <v>12727</v>
      </c>
      <c r="O1333" s="10">
        <f t="shared" si="1141"/>
        <v>12727</v>
      </c>
      <c r="P1333" s="10">
        <f t="shared" si="1151"/>
        <v>0</v>
      </c>
      <c r="Q1333" s="26"/>
      <c r="R1333" s="27"/>
    </row>
    <row r="1334" spans="1:19" ht="31.2" x14ac:dyDescent="0.3">
      <c r="A1334" s="24" t="s">
        <v>470</v>
      </c>
      <c r="B1334" s="24" t="s">
        <v>101</v>
      </c>
      <c r="C1334" s="24" t="s">
        <v>240</v>
      </c>
      <c r="D1334" s="24" t="s">
        <v>424</v>
      </c>
      <c r="E1334" s="28"/>
      <c r="F1334" s="25" t="s">
        <v>425</v>
      </c>
      <c r="G1334" s="10">
        <f t="shared" si="1145"/>
        <v>12727</v>
      </c>
      <c r="H1334" s="10">
        <f t="shared" si="1146"/>
        <v>12727</v>
      </c>
      <c r="I1334" s="10">
        <f t="shared" si="1147"/>
        <v>12727</v>
      </c>
      <c r="J1334" s="10">
        <f t="shared" si="1148"/>
        <v>0</v>
      </c>
      <c r="K1334" s="10">
        <f t="shared" si="1149"/>
        <v>0</v>
      </c>
      <c r="L1334" s="10">
        <f t="shared" si="1150"/>
        <v>0</v>
      </c>
      <c r="M1334" s="10">
        <f t="shared" si="1139"/>
        <v>12727</v>
      </c>
      <c r="N1334" s="10">
        <f t="shared" si="1140"/>
        <v>12727</v>
      </c>
      <c r="O1334" s="10">
        <f t="shared" si="1141"/>
        <v>12727</v>
      </c>
      <c r="P1334" s="10">
        <f t="shared" si="1151"/>
        <v>0</v>
      </c>
      <c r="Q1334" s="26"/>
      <c r="R1334" s="27"/>
    </row>
    <row r="1335" spans="1:19" x14ac:dyDescent="0.3">
      <c r="A1335" s="24" t="s">
        <v>470</v>
      </c>
      <c r="B1335" s="24" t="s">
        <v>101</v>
      </c>
      <c r="C1335" s="24" t="s">
        <v>240</v>
      </c>
      <c r="D1335" s="24" t="s">
        <v>424</v>
      </c>
      <c r="E1335" s="24" t="s">
        <v>34</v>
      </c>
      <c r="F1335" s="25" t="s">
        <v>35</v>
      </c>
      <c r="G1335" s="10">
        <v>12727</v>
      </c>
      <c r="H1335" s="10">
        <v>12727</v>
      </c>
      <c r="I1335" s="10">
        <v>12727</v>
      </c>
      <c r="J1335" s="10"/>
      <c r="K1335" s="10"/>
      <c r="L1335" s="10"/>
      <c r="M1335" s="10">
        <f t="shared" si="1139"/>
        <v>12727</v>
      </c>
      <c r="N1335" s="10">
        <f t="shared" si="1140"/>
        <v>12727</v>
      </c>
      <c r="O1335" s="10">
        <f t="shared" si="1141"/>
        <v>12727</v>
      </c>
      <c r="P1335" s="10"/>
      <c r="Q1335" s="26"/>
      <c r="R1335" s="27"/>
    </row>
    <row r="1336" spans="1:19" s="18" customFormat="1" x14ac:dyDescent="0.3">
      <c r="A1336" s="19" t="s">
        <v>470</v>
      </c>
      <c r="B1336" s="19" t="s">
        <v>101</v>
      </c>
      <c r="C1336" s="19" t="s">
        <v>103</v>
      </c>
      <c r="D1336" s="19"/>
      <c r="E1336" s="19"/>
      <c r="F1336" s="20" t="s">
        <v>104</v>
      </c>
      <c r="G1336" s="21">
        <f t="shared" si="1145"/>
        <v>250</v>
      </c>
      <c r="H1336" s="21">
        <f t="shared" si="1146"/>
        <v>250</v>
      </c>
      <c r="I1336" s="21">
        <f t="shared" si="1147"/>
        <v>250</v>
      </c>
      <c r="J1336" s="21">
        <f t="shared" si="1148"/>
        <v>0</v>
      </c>
      <c r="K1336" s="21">
        <f t="shared" si="1149"/>
        <v>0</v>
      </c>
      <c r="L1336" s="21">
        <f t="shared" si="1150"/>
        <v>0</v>
      </c>
      <c r="M1336" s="21">
        <f t="shared" si="1139"/>
        <v>250</v>
      </c>
      <c r="N1336" s="21">
        <f t="shared" si="1140"/>
        <v>250</v>
      </c>
      <c r="O1336" s="21">
        <f t="shared" si="1141"/>
        <v>250</v>
      </c>
      <c r="P1336" s="21">
        <f t="shared" si="1151"/>
        <v>0</v>
      </c>
      <c r="Q1336" s="22"/>
      <c r="R1336" s="23"/>
    </row>
    <row r="1337" spans="1:19" ht="31.2" x14ac:dyDescent="0.3">
      <c r="A1337" s="24" t="s">
        <v>470</v>
      </c>
      <c r="B1337" s="24" t="s">
        <v>101</v>
      </c>
      <c r="C1337" s="24" t="s">
        <v>103</v>
      </c>
      <c r="D1337" s="24" t="s">
        <v>105</v>
      </c>
      <c r="E1337" s="24"/>
      <c r="F1337" s="25" t="s">
        <v>106</v>
      </c>
      <c r="G1337" s="10">
        <f t="shared" si="1145"/>
        <v>250</v>
      </c>
      <c r="H1337" s="10">
        <f t="shared" si="1146"/>
        <v>250</v>
      </c>
      <c r="I1337" s="10">
        <f t="shared" si="1147"/>
        <v>250</v>
      </c>
      <c r="J1337" s="10">
        <f t="shared" si="1148"/>
        <v>0</v>
      </c>
      <c r="K1337" s="10">
        <f t="shared" si="1149"/>
        <v>0</v>
      </c>
      <c r="L1337" s="10">
        <f t="shared" si="1150"/>
        <v>0</v>
      </c>
      <c r="M1337" s="10">
        <f t="shared" si="1139"/>
        <v>250</v>
      </c>
      <c r="N1337" s="10">
        <f t="shared" si="1140"/>
        <v>250</v>
      </c>
      <c r="O1337" s="10">
        <f t="shared" si="1141"/>
        <v>250</v>
      </c>
      <c r="P1337" s="10">
        <f t="shared" si="1151"/>
        <v>0</v>
      </c>
      <c r="Q1337" s="26"/>
      <c r="R1337" s="27"/>
    </row>
    <row r="1338" spans="1:19" hidden="1" x14ac:dyDescent="0.3">
      <c r="A1338" s="24" t="s">
        <v>470</v>
      </c>
      <c r="B1338" s="24" t="s">
        <v>101</v>
      </c>
      <c r="C1338" s="24" t="s">
        <v>103</v>
      </c>
      <c r="D1338" s="24" t="s">
        <v>107</v>
      </c>
      <c r="E1338" s="24"/>
      <c r="F1338" s="25" t="s">
        <v>27</v>
      </c>
      <c r="G1338" s="10">
        <f t="shared" si="1145"/>
        <v>250</v>
      </c>
      <c r="H1338" s="10">
        <f t="shared" si="1146"/>
        <v>250</v>
      </c>
      <c r="I1338" s="10">
        <f t="shared" si="1147"/>
        <v>250</v>
      </c>
      <c r="J1338" s="10">
        <f t="shared" si="1148"/>
        <v>0</v>
      </c>
      <c r="K1338" s="10">
        <f t="shared" si="1149"/>
        <v>0</v>
      </c>
      <c r="L1338" s="10">
        <f t="shared" si="1150"/>
        <v>0</v>
      </c>
      <c r="M1338" s="10">
        <f t="shared" si="1139"/>
        <v>250</v>
      </c>
      <c r="N1338" s="10">
        <f t="shared" si="1140"/>
        <v>250</v>
      </c>
      <c r="O1338" s="10">
        <f t="shared" si="1141"/>
        <v>250</v>
      </c>
      <c r="P1338" s="10">
        <f t="shared" si="1151"/>
        <v>0</v>
      </c>
      <c r="Q1338" s="26">
        <v>0</v>
      </c>
      <c r="R1338" s="27"/>
      <c r="S1338" s="1" t="s">
        <v>386</v>
      </c>
    </row>
    <row r="1339" spans="1:19" ht="46.8" x14ac:dyDescent="0.3">
      <c r="A1339" s="24" t="s">
        <v>470</v>
      </c>
      <c r="B1339" s="24" t="s">
        <v>101</v>
      </c>
      <c r="C1339" s="24" t="s">
        <v>103</v>
      </c>
      <c r="D1339" s="24" t="s">
        <v>108</v>
      </c>
      <c r="E1339" s="24"/>
      <c r="F1339" s="25" t="s">
        <v>109</v>
      </c>
      <c r="G1339" s="10">
        <f t="shared" si="1145"/>
        <v>250</v>
      </c>
      <c r="H1339" s="10">
        <f t="shared" si="1146"/>
        <v>250</v>
      </c>
      <c r="I1339" s="10">
        <f t="shared" si="1147"/>
        <v>250</v>
      </c>
      <c r="J1339" s="10">
        <f t="shared" si="1148"/>
        <v>0</v>
      </c>
      <c r="K1339" s="10">
        <f t="shared" si="1149"/>
        <v>0</v>
      </c>
      <c r="L1339" s="10">
        <f t="shared" si="1150"/>
        <v>0</v>
      </c>
      <c r="M1339" s="10">
        <f t="shared" si="1139"/>
        <v>250</v>
      </c>
      <c r="N1339" s="10">
        <f t="shared" si="1140"/>
        <v>250</v>
      </c>
      <c r="O1339" s="10">
        <f t="shared" si="1141"/>
        <v>250</v>
      </c>
      <c r="P1339" s="10">
        <f t="shared" si="1151"/>
        <v>0</v>
      </c>
      <c r="Q1339" s="26"/>
      <c r="R1339" s="27"/>
    </row>
    <row r="1340" spans="1:19" ht="62.4" x14ac:dyDescent="0.3">
      <c r="A1340" s="24" t="s">
        <v>470</v>
      </c>
      <c r="B1340" s="24" t="s">
        <v>101</v>
      </c>
      <c r="C1340" s="24" t="s">
        <v>103</v>
      </c>
      <c r="D1340" s="24" t="s">
        <v>426</v>
      </c>
      <c r="E1340" s="24"/>
      <c r="F1340" s="25" t="s">
        <v>427</v>
      </c>
      <c r="G1340" s="10">
        <f t="shared" si="1145"/>
        <v>250</v>
      </c>
      <c r="H1340" s="10">
        <f t="shared" si="1146"/>
        <v>250</v>
      </c>
      <c r="I1340" s="10">
        <f t="shared" si="1147"/>
        <v>250</v>
      </c>
      <c r="J1340" s="10">
        <f t="shared" si="1148"/>
        <v>0</v>
      </c>
      <c r="K1340" s="10">
        <f t="shared" si="1149"/>
        <v>0</v>
      </c>
      <c r="L1340" s="10">
        <f t="shared" si="1150"/>
        <v>0</v>
      </c>
      <c r="M1340" s="10">
        <f t="shared" si="1139"/>
        <v>250</v>
      </c>
      <c r="N1340" s="10">
        <f t="shared" si="1140"/>
        <v>250</v>
      </c>
      <c r="O1340" s="10">
        <f t="shared" si="1141"/>
        <v>250</v>
      </c>
      <c r="P1340" s="10">
        <f t="shared" si="1151"/>
        <v>0</v>
      </c>
      <c r="Q1340" s="26"/>
      <c r="R1340" s="27"/>
    </row>
    <row r="1341" spans="1:19" x14ac:dyDescent="0.3">
      <c r="A1341" s="24" t="s">
        <v>470</v>
      </c>
      <c r="B1341" s="24" t="s">
        <v>101</v>
      </c>
      <c r="C1341" s="24" t="s">
        <v>103</v>
      </c>
      <c r="D1341" s="24" t="s">
        <v>426</v>
      </c>
      <c r="E1341" s="24" t="s">
        <v>34</v>
      </c>
      <c r="F1341" s="25" t="s">
        <v>35</v>
      </c>
      <c r="G1341" s="10">
        <v>250</v>
      </c>
      <c r="H1341" s="10">
        <v>250</v>
      </c>
      <c r="I1341" s="10">
        <v>250</v>
      </c>
      <c r="J1341" s="10"/>
      <c r="K1341" s="10"/>
      <c r="L1341" s="10"/>
      <c r="M1341" s="10">
        <f t="shared" si="1139"/>
        <v>250</v>
      </c>
      <c r="N1341" s="10">
        <f t="shared" si="1140"/>
        <v>250</v>
      </c>
      <c r="O1341" s="10">
        <f t="shared" si="1141"/>
        <v>250</v>
      </c>
      <c r="P1341" s="10"/>
      <c r="Q1341" s="26"/>
      <c r="R1341" s="27"/>
    </row>
    <row r="1342" spans="1:19" s="12" customFormat="1" ht="16.2" x14ac:dyDescent="0.3">
      <c r="A1342" s="13" t="s">
        <v>470</v>
      </c>
      <c r="B1342" s="32" t="s">
        <v>131</v>
      </c>
      <c r="C1342" s="32"/>
      <c r="D1342" s="13"/>
      <c r="E1342" s="13"/>
      <c r="F1342" s="14" t="s">
        <v>150</v>
      </c>
      <c r="G1342" s="15">
        <f t="shared" si="1145"/>
        <v>24166.899999999998</v>
      </c>
      <c r="H1342" s="15">
        <f t="shared" si="1146"/>
        <v>21849.799999999996</v>
      </c>
      <c r="I1342" s="15">
        <f t="shared" si="1147"/>
        <v>19161.899999999998</v>
      </c>
      <c r="J1342" s="15">
        <f t="shared" si="1148"/>
        <v>9977.1</v>
      </c>
      <c r="K1342" s="15">
        <f t="shared" si="1149"/>
        <v>9977.1</v>
      </c>
      <c r="L1342" s="15">
        <f t="shared" si="1150"/>
        <v>9977.1</v>
      </c>
      <c r="M1342" s="15">
        <f t="shared" si="1139"/>
        <v>34144</v>
      </c>
      <c r="N1342" s="15">
        <f t="shared" si="1140"/>
        <v>31826.899999999994</v>
      </c>
      <c r="O1342" s="15">
        <f t="shared" si="1141"/>
        <v>29139</v>
      </c>
      <c r="P1342" s="15">
        <f t="shared" si="1151"/>
        <v>0</v>
      </c>
      <c r="Q1342" s="16"/>
      <c r="R1342" s="17"/>
    </row>
    <row r="1343" spans="1:19" s="18" customFormat="1" x14ac:dyDescent="0.3">
      <c r="A1343" s="19" t="s">
        <v>470</v>
      </c>
      <c r="B1343" s="19" t="s">
        <v>131</v>
      </c>
      <c r="C1343" s="19" t="s">
        <v>125</v>
      </c>
      <c r="D1343" s="19"/>
      <c r="E1343" s="19"/>
      <c r="F1343" s="20" t="s">
        <v>151</v>
      </c>
      <c r="G1343" s="21">
        <f t="shared" ref="G1343:L1343" si="1152">G1344+G1349+G1360</f>
        <v>24166.899999999998</v>
      </c>
      <c r="H1343" s="21">
        <f t="shared" si="1152"/>
        <v>21849.799999999996</v>
      </c>
      <c r="I1343" s="21">
        <f t="shared" si="1152"/>
        <v>19161.899999999998</v>
      </c>
      <c r="J1343" s="21">
        <f t="shared" si="1152"/>
        <v>9977.1</v>
      </c>
      <c r="K1343" s="21">
        <f t="shared" si="1152"/>
        <v>9977.1</v>
      </c>
      <c r="L1343" s="21">
        <f t="shared" si="1152"/>
        <v>9977.1</v>
      </c>
      <c r="M1343" s="21">
        <f t="shared" si="1139"/>
        <v>34144</v>
      </c>
      <c r="N1343" s="21">
        <f t="shared" si="1140"/>
        <v>31826.899999999994</v>
      </c>
      <c r="O1343" s="21">
        <f t="shared" si="1141"/>
        <v>29139</v>
      </c>
      <c r="P1343" s="21">
        <f>P1344+P1349+P1360</f>
        <v>0</v>
      </c>
      <c r="Q1343" s="22"/>
      <c r="R1343" s="23"/>
    </row>
    <row r="1344" spans="1:19" ht="31.2" x14ac:dyDescent="0.3">
      <c r="A1344" s="24" t="s">
        <v>470</v>
      </c>
      <c r="B1344" s="24" t="s">
        <v>131</v>
      </c>
      <c r="C1344" s="24" t="s">
        <v>125</v>
      </c>
      <c r="D1344" s="24" t="s">
        <v>412</v>
      </c>
      <c r="E1344" s="28"/>
      <c r="F1344" s="25" t="s">
        <v>413</v>
      </c>
      <c r="G1344" s="10">
        <f t="shared" ref="G1344:G1347" si="1153">G1345</f>
        <v>255.6</v>
      </c>
      <c r="H1344" s="10">
        <f t="shared" si="1146"/>
        <v>265.8</v>
      </c>
      <c r="I1344" s="10">
        <f t="shared" ref="I1344:I1347" si="1154">I1345</f>
        <v>272.89999999999998</v>
      </c>
      <c r="J1344" s="10">
        <f t="shared" ref="J1344:J1347" si="1155">J1345</f>
        <v>0</v>
      </c>
      <c r="K1344" s="10">
        <f t="shared" ref="K1344:K1347" si="1156">K1345</f>
        <v>0</v>
      </c>
      <c r="L1344" s="10">
        <f t="shared" ref="L1344:L1347" si="1157">L1345</f>
        <v>0</v>
      </c>
      <c r="M1344" s="10">
        <f t="shared" si="1139"/>
        <v>255.6</v>
      </c>
      <c r="N1344" s="10">
        <f t="shared" si="1140"/>
        <v>265.8</v>
      </c>
      <c r="O1344" s="10">
        <f t="shared" si="1141"/>
        <v>272.89999999999998</v>
      </c>
      <c r="P1344" s="10">
        <f t="shared" ref="P1344:P1347" si="1158">P1345</f>
        <v>0</v>
      </c>
      <c r="Q1344" s="26"/>
      <c r="R1344" s="27"/>
    </row>
    <row r="1345" spans="1:19" hidden="1" x14ac:dyDescent="0.3">
      <c r="A1345" s="24" t="s">
        <v>470</v>
      </c>
      <c r="B1345" s="24" t="s">
        <v>131</v>
      </c>
      <c r="C1345" s="24" t="s">
        <v>125</v>
      </c>
      <c r="D1345" s="24" t="s">
        <v>414</v>
      </c>
      <c r="E1345" s="28"/>
      <c r="F1345" s="25" t="s">
        <v>27</v>
      </c>
      <c r="G1345" s="10">
        <f t="shared" si="1153"/>
        <v>255.6</v>
      </c>
      <c r="H1345" s="10">
        <f t="shared" si="1146"/>
        <v>265.8</v>
      </c>
      <c r="I1345" s="10">
        <f t="shared" si="1154"/>
        <v>272.89999999999998</v>
      </c>
      <c r="J1345" s="10">
        <f t="shared" si="1155"/>
        <v>0</v>
      </c>
      <c r="K1345" s="10">
        <f t="shared" si="1156"/>
        <v>0</v>
      </c>
      <c r="L1345" s="10">
        <f t="shared" si="1157"/>
        <v>0</v>
      </c>
      <c r="M1345" s="10">
        <f t="shared" si="1139"/>
        <v>255.6</v>
      </c>
      <c r="N1345" s="10">
        <f t="shared" si="1140"/>
        <v>265.8</v>
      </c>
      <c r="O1345" s="10">
        <f t="shared" si="1141"/>
        <v>272.89999999999998</v>
      </c>
      <c r="P1345" s="10">
        <f t="shared" si="1158"/>
        <v>0</v>
      </c>
      <c r="Q1345" s="26">
        <v>0</v>
      </c>
      <c r="R1345" s="27"/>
      <c r="S1345" s="1" t="s">
        <v>386</v>
      </c>
    </row>
    <row r="1346" spans="1:19" ht="31.2" x14ac:dyDescent="0.3">
      <c r="A1346" s="24" t="s">
        <v>470</v>
      </c>
      <c r="B1346" s="24" t="s">
        <v>131</v>
      </c>
      <c r="C1346" s="24" t="s">
        <v>125</v>
      </c>
      <c r="D1346" s="24" t="s">
        <v>428</v>
      </c>
      <c r="E1346" s="28"/>
      <c r="F1346" s="25" t="s">
        <v>429</v>
      </c>
      <c r="G1346" s="10">
        <f t="shared" si="1153"/>
        <v>255.6</v>
      </c>
      <c r="H1346" s="10">
        <f t="shared" si="1146"/>
        <v>265.8</v>
      </c>
      <c r="I1346" s="10">
        <f t="shared" si="1154"/>
        <v>272.89999999999998</v>
      </c>
      <c r="J1346" s="10">
        <f t="shared" si="1155"/>
        <v>0</v>
      </c>
      <c r="K1346" s="10">
        <f t="shared" si="1156"/>
        <v>0</v>
      </c>
      <c r="L1346" s="10">
        <f t="shared" si="1157"/>
        <v>0</v>
      </c>
      <c r="M1346" s="10">
        <f t="shared" si="1139"/>
        <v>255.6</v>
      </c>
      <c r="N1346" s="10">
        <f t="shared" si="1140"/>
        <v>265.8</v>
      </c>
      <c r="O1346" s="10">
        <f t="shared" si="1141"/>
        <v>272.89999999999998</v>
      </c>
      <c r="P1346" s="10">
        <f t="shared" si="1158"/>
        <v>0</v>
      </c>
      <c r="Q1346" s="26"/>
      <c r="R1346" s="27"/>
    </row>
    <row r="1347" spans="1:19" ht="31.2" x14ac:dyDescent="0.3">
      <c r="A1347" s="24" t="s">
        <v>470</v>
      </c>
      <c r="B1347" s="24" t="s">
        <v>131</v>
      </c>
      <c r="C1347" s="24" t="s">
        <v>125</v>
      </c>
      <c r="D1347" s="24" t="s">
        <v>430</v>
      </c>
      <c r="E1347" s="28"/>
      <c r="F1347" s="25" t="s">
        <v>431</v>
      </c>
      <c r="G1347" s="10">
        <f t="shared" si="1153"/>
        <v>255.6</v>
      </c>
      <c r="H1347" s="10">
        <f t="shared" si="1146"/>
        <v>265.8</v>
      </c>
      <c r="I1347" s="10">
        <f t="shared" si="1154"/>
        <v>272.89999999999998</v>
      </c>
      <c r="J1347" s="10">
        <f t="shared" si="1155"/>
        <v>0</v>
      </c>
      <c r="K1347" s="10">
        <f t="shared" si="1156"/>
        <v>0</v>
      </c>
      <c r="L1347" s="10">
        <f t="shared" si="1157"/>
        <v>0</v>
      </c>
      <c r="M1347" s="10">
        <f t="shared" si="1139"/>
        <v>255.6</v>
      </c>
      <c r="N1347" s="10">
        <f t="shared" si="1140"/>
        <v>265.8</v>
      </c>
      <c r="O1347" s="10">
        <f t="shared" si="1141"/>
        <v>272.89999999999998</v>
      </c>
      <c r="P1347" s="10">
        <f t="shared" si="1158"/>
        <v>0</v>
      </c>
      <c r="Q1347" s="26"/>
      <c r="R1347" s="27"/>
    </row>
    <row r="1348" spans="1:19" ht="31.2" x14ac:dyDescent="0.3">
      <c r="A1348" s="24" t="s">
        <v>470</v>
      </c>
      <c r="B1348" s="24" t="s">
        <v>131</v>
      </c>
      <c r="C1348" s="24" t="s">
        <v>125</v>
      </c>
      <c r="D1348" s="24" t="s">
        <v>430</v>
      </c>
      <c r="E1348" s="24" t="s">
        <v>32</v>
      </c>
      <c r="F1348" s="25" t="s">
        <v>33</v>
      </c>
      <c r="G1348" s="10">
        <v>255.6</v>
      </c>
      <c r="H1348" s="10">
        <v>265.8</v>
      </c>
      <c r="I1348" s="10">
        <v>272.89999999999998</v>
      </c>
      <c r="J1348" s="10"/>
      <c r="K1348" s="10"/>
      <c r="L1348" s="10"/>
      <c r="M1348" s="10">
        <f t="shared" si="1139"/>
        <v>255.6</v>
      </c>
      <c r="N1348" s="10">
        <f t="shared" si="1140"/>
        <v>265.8</v>
      </c>
      <c r="O1348" s="10">
        <f t="shared" si="1141"/>
        <v>272.89999999999998</v>
      </c>
      <c r="P1348" s="10"/>
      <c r="Q1348" s="26"/>
      <c r="R1348" s="27"/>
    </row>
    <row r="1349" spans="1:19" ht="31.2" x14ac:dyDescent="0.3">
      <c r="A1349" s="24" t="s">
        <v>470</v>
      </c>
      <c r="B1349" s="24" t="s">
        <v>131</v>
      </c>
      <c r="C1349" s="24" t="s">
        <v>125</v>
      </c>
      <c r="D1349" s="24" t="s">
        <v>419</v>
      </c>
      <c r="E1349" s="28"/>
      <c r="F1349" s="25" t="s">
        <v>420</v>
      </c>
      <c r="G1349" s="10">
        <f t="shared" ref="G1349:L1349" si="1159">G1350+G1354</f>
        <v>23401.5</v>
      </c>
      <c r="H1349" s="10">
        <f t="shared" si="1159"/>
        <v>21074.199999999997</v>
      </c>
      <c r="I1349" s="10">
        <f t="shared" si="1159"/>
        <v>18379.199999999997</v>
      </c>
      <c r="J1349" s="10">
        <f t="shared" si="1159"/>
        <v>9977.1</v>
      </c>
      <c r="K1349" s="10">
        <f t="shared" si="1159"/>
        <v>9977.1</v>
      </c>
      <c r="L1349" s="10">
        <f t="shared" si="1159"/>
        <v>9977.1</v>
      </c>
      <c r="M1349" s="10">
        <f t="shared" si="1139"/>
        <v>33378.6</v>
      </c>
      <c r="N1349" s="10">
        <f t="shared" si="1140"/>
        <v>31051.299999999996</v>
      </c>
      <c r="O1349" s="10">
        <f t="shared" si="1141"/>
        <v>28356.299999999996</v>
      </c>
      <c r="P1349" s="10">
        <f>P1350+P1354</f>
        <v>0</v>
      </c>
      <c r="Q1349" s="26"/>
      <c r="R1349" s="27"/>
    </row>
    <row r="1350" spans="1:19" x14ac:dyDescent="0.3">
      <c r="A1350" s="24" t="s">
        <v>470</v>
      </c>
      <c r="B1350" s="24" t="s">
        <v>131</v>
      </c>
      <c r="C1350" s="24" t="s">
        <v>125</v>
      </c>
      <c r="D1350" s="24" t="s">
        <v>421</v>
      </c>
      <c r="E1350" s="28"/>
      <c r="F1350" s="25" t="s">
        <v>60</v>
      </c>
      <c r="G1350" s="10">
        <f t="shared" ref="G1350:G1354" si="1160">G1351</f>
        <v>6651.4</v>
      </c>
      <c r="H1350" s="10">
        <f t="shared" ref="H1350:H1354" si="1161">H1351</f>
        <v>6651.4</v>
      </c>
      <c r="I1350" s="10">
        <f t="shared" ref="I1350:I1354" si="1162">I1351</f>
        <v>6651.4</v>
      </c>
      <c r="J1350" s="10">
        <f t="shared" ref="J1350:J1354" si="1163">J1351</f>
        <v>9977.1</v>
      </c>
      <c r="K1350" s="10">
        <f t="shared" ref="K1350:K1354" si="1164">K1351</f>
        <v>9977.1</v>
      </c>
      <c r="L1350" s="10">
        <f t="shared" ref="L1350:L1354" si="1165">L1351</f>
        <v>9977.1</v>
      </c>
      <c r="M1350" s="10">
        <f t="shared" si="1139"/>
        <v>16628.5</v>
      </c>
      <c r="N1350" s="10">
        <f t="shared" si="1140"/>
        <v>16628.5</v>
      </c>
      <c r="O1350" s="10">
        <f t="shared" si="1141"/>
        <v>16628.5</v>
      </c>
      <c r="P1350" s="10">
        <f t="shared" ref="P1350:P1354" si="1166">P1351</f>
        <v>0</v>
      </c>
      <c r="Q1350" s="26"/>
      <c r="R1350" s="27"/>
    </row>
    <row r="1351" spans="1:19" ht="31.2" x14ac:dyDescent="0.3">
      <c r="A1351" s="24" t="s">
        <v>470</v>
      </c>
      <c r="B1351" s="24" t="s">
        <v>131</v>
      </c>
      <c r="C1351" s="24" t="s">
        <v>125</v>
      </c>
      <c r="D1351" s="24" t="s">
        <v>422</v>
      </c>
      <c r="E1351" s="28"/>
      <c r="F1351" s="25" t="s">
        <v>423</v>
      </c>
      <c r="G1351" s="10">
        <f t="shared" si="1160"/>
        <v>6651.4</v>
      </c>
      <c r="H1351" s="10">
        <f t="shared" si="1161"/>
        <v>6651.4</v>
      </c>
      <c r="I1351" s="10">
        <f t="shared" si="1162"/>
        <v>6651.4</v>
      </c>
      <c r="J1351" s="10">
        <f t="shared" si="1163"/>
        <v>9977.1</v>
      </c>
      <c r="K1351" s="10">
        <f t="shared" si="1164"/>
        <v>9977.1</v>
      </c>
      <c r="L1351" s="10">
        <f t="shared" si="1165"/>
        <v>9977.1</v>
      </c>
      <c r="M1351" s="10">
        <f t="shared" si="1139"/>
        <v>16628.5</v>
      </c>
      <c r="N1351" s="10">
        <f t="shared" si="1140"/>
        <v>16628.5</v>
      </c>
      <c r="O1351" s="10">
        <f t="shared" si="1141"/>
        <v>16628.5</v>
      </c>
      <c r="P1351" s="10">
        <f t="shared" si="1166"/>
        <v>0</v>
      </c>
      <c r="Q1351" s="26"/>
      <c r="R1351" s="27"/>
    </row>
    <row r="1352" spans="1:19" ht="31.2" x14ac:dyDescent="0.3">
      <c r="A1352" s="24" t="s">
        <v>470</v>
      </c>
      <c r="B1352" s="24" t="s">
        <v>131</v>
      </c>
      <c r="C1352" s="24" t="s">
        <v>125</v>
      </c>
      <c r="D1352" s="24" t="s">
        <v>432</v>
      </c>
      <c r="E1352" s="28"/>
      <c r="F1352" s="25" t="s">
        <v>433</v>
      </c>
      <c r="G1352" s="10">
        <f t="shared" si="1160"/>
        <v>6651.4</v>
      </c>
      <c r="H1352" s="10">
        <f t="shared" si="1161"/>
        <v>6651.4</v>
      </c>
      <c r="I1352" s="10">
        <f t="shared" si="1162"/>
        <v>6651.4</v>
      </c>
      <c r="J1352" s="10">
        <f t="shared" si="1163"/>
        <v>9977.1</v>
      </c>
      <c r="K1352" s="10">
        <f t="shared" si="1164"/>
        <v>9977.1</v>
      </c>
      <c r="L1352" s="10">
        <f t="shared" si="1165"/>
        <v>9977.1</v>
      </c>
      <c r="M1352" s="10">
        <f t="shared" si="1139"/>
        <v>16628.5</v>
      </c>
      <c r="N1352" s="10">
        <f t="shared" si="1140"/>
        <v>16628.5</v>
      </c>
      <c r="O1352" s="10">
        <f t="shared" si="1141"/>
        <v>16628.5</v>
      </c>
      <c r="P1352" s="10">
        <f t="shared" si="1166"/>
        <v>0</v>
      </c>
      <c r="Q1352" s="26"/>
      <c r="R1352" s="27"/>
    </row>
    <row r="1353" spans="1:19" x14ac:dyDescent="0.3">
      <c r="A1353" s="24" t="s">
        <v>470</v>
      </c>
      <c r="B1353" s="24" t="s">
        <v>131</v>
      </c>
      <c r="C1353" s="24" t="s">
        <v>125</v>
      </c>
      <c r="D1353" s="24" t="s">
        <v>432</v>
      </c>
      <c r="E1353" s="24" t="s">
        <v>34</v>
      </c>
      <c r="F1353" s="25" t="s">
        <v>35</v>
      </c>
      <c r="G1353" s="10">
        <v>6651.4</v>
      </c>
      <c r="H1353" s="10">
        <v>6651.4</v>
      </c>
      <c r="I1353" s="10">
        <v>6651.4</v>
      </c>
      <c r="J1353" s="10">
        <v>9977.1</v>
      </c>
      <c r="K1353" s="10">
        <v>9977.1</v>
      </c>
      <c r="L1353" s="10">
        <v>9977.1</v>
      </c>
      <c r="M1353" s="10">
        <f t="shared" si="1139"/>
        <v>16628.5</v>
      </c>
      <c r="N1353" s="10">
        <f t="shared" si="1140"/>
        <v>16628.5</v>
      </c>
      <c r="O1353" s="10">
        <f t="shared" si="1141"/>
        <v>16628.5</v>
      </c>
      <c r="P1353" s="10"/>
      <c r="Q1353" s="26"/>
      <c r="R1353" s="27">
        <v>56</v>
      </c>
    </row>
    <row r="1354" spans="1:19" hidden="1" x14ac:dyDescent="0.3">
      <c r="A1354" s="24" t="s">
        <v>470</v>
      </c>
      <c r="B1354" s="24" t="s">
        <v>131</v>
      </c>
      <c r="C1354" s="24" t="s">
        <v>125</v>
      </c>
      <c r="D1354" s="24" t="s">
        <v>434</v>
      </c>
      <c r="E1354" s="28"/>
      <c r="F1354" s="25" t="s">
        <v>27</v>
      </c>
      <c r="G1354" s="10">
        <f t="shared" si="1160"/>
        <v>16750.099999999999</v>
      </c>
      <c r="H1354" s="10">
        <f t="shared" si="1161"/>
        <v>14422.8</v>
      </c>
      <c r="I1354" s="10">
        <f t="shared" si="1162"/>
        <v>11727.8</v>
      </c>
      <c r="J1354" s="10">
        <f t="shared" si="1163"/>
        <v>0</v>
      </c>
      <c r="K1354" s="10">
        <f t="shared" si="1164"/>
        <v>0</v>
      </c>
      <c r="L1354" s="10">
        <f t="shared" si="1165"/>
        <v>0</v>
      </c>
      <c r="M1354" s="10">
        <f t="shared" si="1139"/>
        <v>16750.099999999999</v>
      </c>
      <c r="N1354" s="10">
        <f t="shared" si="1140"/>
        <v>14422.8</v>
      </c>
      <c r="O1354" s="10">
        <f t="shared" si="1141"/>
        <v>11727.8</v>
      </c>
      <c r="P1354" s="10">
        <f t="shared" si="1166"/>
        <v>0</v>
      </c>
      <c r="Q1354" s="26">
        <v>0</v>
      </c>
      <c r="R1354" s="27"/>
      <c r="S1354" s="1" t="s">
        <v>386</v>
      </c>
    </row>
    <row r="1355" spans="1:19" ht="46.8" x14ac:dyDescent="0.3">
      <c r="A1355" s="24" t="s">
        <v>470</v>
      </c>
      <c r="B1355" s="24" t="s">
        <v>131</v>
      </c>
      <c r="C1355" s="24" t="s">
        <v>125</v>
      </c>
      <c r="D1355" s="24" t="s">
        <v>435</v>
      </c>
      <c r="E1355" s="28"/>
      <c r="F1355" s="25" t="s">
        <v>436</v>
      </c>
      <c r="G1355" s="10">
        <f t="shared" ref="G1355:L1355" si="1167">G1356+G1358</f>
        <v>16750.099999999999</v>
      </c>
      <c r="H1355" s="10">
        <f t="shared" si="1167"/>
        <v>14422.8</v>
      </c>
      <c r="I1355" s="10">
        <f t="shared" si="1167"/>
        <v>11727.8</v>
      </c>
      <c r="J1355" s="10">
        <f t="shared" si="1167"/>
        <v>0</v>
      </c>
      <c r="K1355" s="10">
        <f t="shared" si="1167"/>
        <v>0</v>
      </c>
      <c r="L1355" s="10">
        <f t="shared" si="1167"/>
        <v>0</v>
      </c>
      <c r="M1355" s="10">
        <f t="shared" si="1139"/>
        <v>16750.099999999999</v>
      </c>
      <c r="N1355" s="10">
        <f t="shared" si="1140"/>
        <v>14422.8</v>
      </c>
      <c r="O1355" s="10">
        <f t="shared" si="1141"/>
        <v>11727.8</v>
      </c>
      <c r="P1355" s="10">
        <f>P1356+P1358</f>
        <v>0</v>
      </c>
      <c r="Q1355" s="26"/>
      <c r="R1355" s="27"/>
    </row>
    <row r="1356" spans="1:19" ht="31.2" x14ac:dyDescent="0.3">
      <c r="A1356" s="24" t="s">
        <v>470</v>
      </c>
      <c r="B1356" s="24" t="s">
        <v>131</v>
      </c>
      <c r="C1356" s="24" t="s">
        <v>125</v>
      </c>
      <c r="D1356" s="24" t="s">
        <v>437</v>
      </c>
      <c r="E1356" s="28"/>
      <c r="F1356" s="25" t="s">
        <v>438</v>
      </c>
      <c r="G1356" s="10">
        <f t="shared" ref="G1356:L1356" si="1168">G1357</f>
        <v>14000.1</v>
      </c>
      <c r="H1356" s="10">
        <f t="shared" si="1168"/>
        <v>11727.8</v>
      </c>
      <c r="I1356" s="10">
        <f t="shared" si="1168"/>
        <v>11727.8</v>
      </c>
      <c r="J1356" s="10">
        <f t="shared" si="1168"/>
        <v>0</v>
      </c>
      <c r="K1356" s="10">
        <f t="shared" si="1168"/>
        <v>0</v>
      </c>
      <c r="L1356" s="10">
        <f t="shared" si="1168"/>
        <v>0</v>
      </c>
      <c r="M1356" s="10">
        <f t="shared" si="1139"/>
        <v>14000.1</v>
      </c>
      <c r="N1356" s="10">
        <f t="shared" si="1140"/>
        <v>11727.8</v>
      </c>
      <c r="O1356" s="10">
        <f t="shared" si="1141"/>
        <v>11727.8</v>
      </c>
      <c r="P1356" s="10">
        <f>P1357</f>
        <v>0</v>
      </c>
      <c r="Q1356" s="26"/>
      <c r="R1356" s="27"/>
    </row>
    <row r="1357" spans="1:19" ht="31.2" x14ac:dyDescent="0.3">
      <c r="A1357" s="24" t="s">
        <v>470</v>
      </c>
      <c r="B1357" s="24" t="s">
        <v>131</v>
      </c>
      <c r="C1357" s="24" t="s">
        <v>125</v>
      </c>
      <c r="D1357" s="24" t="s">
        <v>437</v>
      </c>
      <c r="E1357" s="24" t="s">
        <v>32</v>
      </c>
      <c r="F1357" s="25" t="s">
        <v>33</v>
      </c>
      <c r="G1357" s="10">
        <v>14000.1</v>
      </c>
      <c r="H1357" s="10">
        <v>11727.8</v>
      </c>
      <c r="I1357" s="10">
        <v>11727.8</v>
      </c>
      <c r="J1357" s="10"/>
      <c r="K1357" s="10"/>
      <c r="L1357" s="10"/>
      <c r="M1357" s="10">
        <f t="shared" si="1139"/>
        <v>14000.1</v>
      </c>
      <c r="N1357" s="10">
        <f t="shared" si="1140"/>
        <v>11727.8</v>
      </c>
      <c r="O1357" s="10">
        <f t="shared" si="1141"/>
        <v>11727.8</v>
      </c>
      <c r="P1357" s="10"/>
      <c r="Q1357" s="26"/>
      <c r="R1357" s="27"/>
    </row>
    <row r="1358" spans="1:19" ht="31.2" x14ac:dyDescent="0.3">
      <c r="A1358" s="24" t="s">
        <v>470</v>
      </c>
      <c r="B1358" s="24" t="s">
        <v>131</v>
      </c>
      <c r="C1358" s="24" t="s">
        <v>125</v>
      </c>
      <c r="D1358" s="24" t="s">
        <v>439</v>
      </c>
      <c r="E1358" s="28"/>
      <c r="F1358" s="25" t="s">
        <v>440</v>
      </c>
      <c r="G1358" s="10">
        <f t="shared" ref="G1358:L1358" si="1169">G1359</f>
        <v>2750</v>
      </c>
      <c r="H1358" s="10">
        <f t="shared" si="1169"/>
        <v>2695</v>
      </c>
      <c r="I1358" s="10">
        <f t="shared" si="1169"/>
        <v>0</v>
      </c>
      <c r="J1358" s="10">
        <f t="shared" si="1169"/>
        <v>0</v>
      </c>
      <c r="K1358" s="10">
        <f t="shared" si="1169"/>
        <v>0</v>
      </c>
      <c r="L1358" s="10">
        <f t="shared" si="1169"/>
        <v>0</v>
      </c>
      <c r="M1358" s="10">
        <f t="shared" si="1139"/>
        <v>2750</v>
      </c>
      <c r="N1358" s="10">
        <f t="shared" si="1140"/>
        <v>2695</v>
      </c>
      <c r="O1358" s="10">
        <f t="shared" si="1141"/>
        <v>0</v>
      </c>
      <c r="P1358" s="10">
        <f>P1359</f>
        <v>0</v>
      </c>
      <c r="Q1358" s="26"/>
      <c r="R1358" s="27"/>
    </row>
    <row r="1359" spans="1:19" x14ac:dyDescent="0.3">
      <c r="A1359" s="24" t="s">
        <v>470</v>
      </c>
      <c r="B1359" s="24" t="s">
        <v>131</v>
      </c>
      <c r="C1359" s="24" t="s">
        <v>125</v>
      </c>
      <c r="D1359" s="24" t="s">
        <v>439</v>
      </c>
      <c r="E1359" s="24" t="s">
        <v>34</v>
      </c>
      <c r="F1359" s="25" t="s">
        <v>35</v>
      </c>
      <c r="G1359" s="10">
        <v>2750</v>
      </c>
      <c r="H1359" s="10">
        <v>2695</v>
      </c>
      <c r="I1359" s="10">
        <v>0</v>
      </c>
      <c r="J1359" s="10"/>
      <c r="K1359" s="10"/>
      <c r="L1359" s="10"/>
      <c r="M1359" s="10">
        <f t="shared" si="1139"/>
        <v>2750</v>
      </c>
      <c r="N1359" s="10">
        <f t="shared" si="1140"/>
        <v>2695</v>
      </c>
      <c r="O1359" s="10">
        <f t="shared" si="1141"/>
        <v>0</v>
      </c>
      <c r="P1359" s="10"/>
      <c r="Q1359" s="26"/>
      <c r="R1359" s="27"/>
    </row>
    <row r="1360" spans="1:19" ht="31.2" x14ac:dyDescent="0.3">
      <c r="A1360" s="24" t="s">
        <v>470</v>
      </c>
      <c r="B1360" s="24" t="s">
        <v>131</v>
      </c>
      <c r="C1360" s="24" t="s">
        <v>125</v>
      </c>
      <c r="D1360" s="24" t="s">
        <v>133</v>
      </c>
      <c r="E1360" s="28"/>
      <c r="F1360" s="25" t="s">
        <v>134</v>
      </c>
      <c r="G1360" s="10">
        <f t="shared" ref="G1360:G1372" si="1170">G1361</f>
        <v>509.8</v>
      </c>
      <c r="H1360" s="10">
        <f t="shared" ref="H1360:H1370" si="1171">H1361</f>
        <v>509.8</v>
      </c>
      <c r="I1360" s="10">
        <f t="shared" ref="I1360:I1372" si="1172">I1361</f>
        <v>509.8</v>
      </c>
      <c r="J1360" s="10">
        <f t="shared" ref="J1360:J1372" si="1173">J1361</f>
        <v>0</v>
      </c>
      <c r="K1360" s="10">
        <f t="shared" ref="K1360:K1372" si="1174">K1361</f>
        <v>0</v>
      </c>
      <c r="L1360" s="10">
        <f t="shared" ref="L1360:L1372" si="1175">L1361</f>
        <v>0</v>
      </c>
      <c r="M1360" s="10">
        <f t="shared" si="1139"/>
        <v>509.8</v>
      </c>
      <c r="N1360" s="10">
        <f t="shared" si="1140"/>
        <v>509.8</v>
      </c>
      <c r="O1360" s="10">
        <f t="shared" si="1141"/>
        <v>509.8</v>
      </c>
      <c r="P1360" s="10">
        <f t="shared" ref="P1360:P1372" si="1176">P1361</f>
        <v>0</v>
      </c>
      <c r="Q1360" s="26"/>
      <c r="R1360" s="27"/>
    </row>
    <row r="1361" spans="1:19" hidden="1" x14ac:dyDescent="0.3">
      <c r="A1361" s="24" t="s">
        <v>470</v>
      </c>
      <c r="B1361" s="24" t="s">
        <v>131</v>
      </c>
      <c r="C1361" s="24" t="s">
        <v>125</v>
      </c>
      <c r="D1361" s="24" t="s">
        <v>135</v>
      </c>
      <c r="E1361" s="28"/>
      <c r="F1361" s="25" t="s">
        <v>27</v>
      </c>
      <c r="G1361" s="10">
        <f t="shared" si="1170"/>
        <v>509.8</v>
      </c>
      <c r="H1361" s="10">
        <f t="shared" si="1171"/>
        <v>509.8</v>
      </c>
      <c r="I1361" s="10">
        <f t="shared" si="1172"/>
        <v>509.8</v>
      </c>
      <c r="J1361" s="10">
        <f t="shared" si="1173"/>
        <v>0</v>
      </c>
      <c r="K1361" s="10">
        <f t="shared" si="1174"/>
        <v>0</v>
      </c>
      <c r="L1361" s="10">
        <f t="shared" si="1175"/>
        <v>0</v>
      </c>
      <c r="M1361" s="10">
        <f t="shared" si="1139"/>
        <v>509.8</v>
      </c>
      <c r="N1361" s="10">
        <f t="shared" si="1140"/>
        <v>509.8</v>
      </c>
      <c r="O1361" s="10">
        <f t="shared" si="1141"/>
        <v>509.8</v>
      </c>
      <c r="P1361" s="10">
        <f t="shared" si="1176"/>
        <v>0</v>
      </c>
      <c r="Q1361" s="26">
        <v>0</v>
      </c>
      <c r="R1361" s="27"/>
      <c r="S1361" s="1" t="s">
        <v>386</v>
      </c>
    </row>
    <row r="1362" spans="1:19" ht="31.2" x14ac:dyDescent="0.3">
      <c r="A1362" s="24" t="s">
        <v>470</v>
      </c>
      <c r="B1362" s="24" t="s">
        <v>131</v>
      </c>
      <c r="C1362" s="24" t="s">
        <v>125</v>
      </c>
      <c r="D1362" s="24" t="s">
        <v>136</v>
      </c>
      <c r="E1362" s="28"/>
      <c r="F1362" s="25" t="s">
        <v>137</v>
      </c>
      <c r="G1362" s="10">
        <f t="shared" si="1170"/>
        <v>509.8</v>
      </c>
      <c r="H1362" s="10">
        <f t="shared" si="1171"/>
        <v>509.8</v>
      </c>
      <c r="I1362" s="10">
        <f t="shared" si="1172"/>
        <v>509.8</v>
      </c>
      <c r="J1362" s="10">
        <f t="shared" si="1173"/>
        <v>0</v>
      </c>
      <c r="K1362" s="10">
        <f t="shared" si="1174"/>
        <v>0</v>
      </c>
      <c r="L1362" s="10">
        <f t="shared" si="1175"/>
        <v>0</v>
      </c>
      <c r="M1362" s="10">
        <f t="shared" si="1139"/>
        <v>509.8</v>
      </c>
      <c r="N1362" s="10">
        <f t="shared" si="1140"/>
        <v>509.8</v>
      </c>
      <c r="O1362" s="10">
        <f t="shared" si="1141"/>
        <v>509.8</v>
      </c>
      <c r="P1362" s="10">
        <f t="shared" si="1176"/>
        <v>0</v>
      </c>
      <c r="Q1362" s="26"/>
      <c r="R1362" s="27"/>
    </row>
    <row r="1363" spans="1:19" ht="31.2" x14ac:dyDescent="0.3">
      <c r="A1363" s="24" t="s">
        <v>470</v>
      </c>
      <c r="B1363" s="24" t="s">
        <v>131</v>
      </c>
      <c r="C1363" s="24" t="s">
        <v>125</v>
      </c>
      <c r="D1363" s="24" t="s">
        <v>168</v>
      </c>
      <c r="E1363" s="28"/>
      <c r="F1363" s="25" t="s">
        <v>169</v>
      </c>
      <c r="G1363" s="10">
        <f t="shared" si="1170"/>
        <v>509.8</v>
      </c>
      <c r="H1363" s="10">
        <f t="shared" si="1171"/>
        <v>509.8</v>
      </c>
      <c r="I1363" s="10">
        <f t="shared" si="1172"/>
        <v>509.8</v>
      </c>
      <c r="J1363" s="10">
        <f t="shared" si="1173"/>
        <v>0</v>
      </c>
      <c r="K1363" s="10">
        <f t="shared" si="1174"/>
        <v>0</v>
      </c>
      <c r="L1363" s="10">
        <f t="shared" si="1175"/>
        <v>0</v>
      </c>
      <c r="M1363" s="10">
        <f t="shared" si="1139"/>
        <v>509.8</v>
      </c>
      <c r="N1363" s="10">
        <f t="shared" si="1140"/>
        <v>509.8</v>
      </c>
      <c r="O1363" s="10">
        <f t="shared" si="1141"/>
        <v>509.8</v>
      </c>
      <c r="P1363" s="10">
        <f t="shared" si="1176"/>
        <v>0</v>
      </c>
      <c r="Q1363" s="26"/>
      <c r="R1363" s="27"/>
    </row>
    <row r="1364" spans="1:19" ht="31.2" x14ac:dyDescent="0.3">
      <c r="A1364" s="24" t="s">
        <v>470</v>
      </c>
      <c r="B1364" s="24" t="s">
        <v>131</v>
      </c>
      <c r="C1364" s="24" t="s">
        <v>125</v>
      </c>
      <c r="D1364" s="24" t="s">
        <v>168</v>
      </c>
      <c r="E1364" s="24" t="s">
        <v>32</v>
      </c>
      <c r="F1364" s="25" t="s">
        <v>33</v>
      </c>
      <c r="G1364" s="10">
        <v>509.8</v>
      </c>
      <c r="H1364" s="10">
        <v>509.8</v>
      </c>
      <c r="I1364" s="10">
        <v>509.8</v>
      </c>
      <c r="J1364" s="10"/>
      <c r="K1364" s="10"/>
      <c r="L1364" s="10"/>
      <c r="M1364" s="10">
        <f t="shared" si="1139"/>
        <v>509.8</v>
      </c>
      <c r="N1364" s="10">
        <f t="shared" si="1140"/>
        <v>509.8</v>
      </c>
      <c r="O1364" s="10">
        <f t="shared" si="1141"/>
        <v>509.8</v>
      </c>
      <c r="P1364" s="10"/>
      <c r="Q1364" s="26"/>
      <c r="R1364" s="27"/>
    </row>
    <row r="1365" spans="1:19" s="12" customFormat="1" x14ac:dyDescent="0.3">
      <c r="A1365" s="13" t="s">
        <v>470</v>
      </c>
      <c r="B1365" s="13" t="s">
        <v>69</v>
      </c>
      <c r="C1365" s="13"/>
      <c r="D1365" s="13"/>
      <c r="E1365" s="29"/>
      <c r="F1365" s="14" t="s">
        <v>172</v>
      </c>
      <c r="G1365" s="15">
        <f t="shared" si="1170"/>
        <v>102.6</v>
      </c>
      <c r="H1365" s="15">
        <f t="shared" si="1171"/>
        <v>102.6</v>
      </c>
      <c r="I1365" s="15">
        <f t="shared" si="1172"/>
        <v>102.6</v>
      </c>
      <c r="J1365" s="15">
        <f t="shared" si="1173"/>
        <v>0</v>
      </c>
      <c r="K1365" s="15">
        <f t="shared" si="1174"/>
        <v>0</v>
      </c>
      <c r="L1365" s="15">
        <f t="shared" si="1175"/>
        <v>0</v>
      </c>
      <c r="M1365" s="15">
        <f t="shared" si="1139"/>
        <v>102.6</v>
      </c>
      <c r="N1365" s="15">
        <f t="shared" si="1140"/>
        <v>102.6</v>
      </c>
      <c r="O1365" s="15">
        <f t="shared" si="1141"/>
        <v>102.6</v>
      </c>
      <c r="P1365" s="15">
        <f t="shared" si="1176"/>
        <v>0</v>
      </c>
      <c r="Q1365" s="16"/>
      <c r="R1365" s="17"/>
    </row>
    <row r="1366" spans="1:19" s="18" customFormat="1" ht="31.2" x14ac:dyDescent="0.3">
      <c r="A1366" s="19" t="s">
        <v>470</v>
      </c>
      <c r="B1366" s="19" t="s">
        <v>69</v>
      </c>
      <c r="C1366" s="19" t="s">
        <v>125</v>
      </c>
      <c r="D1366" s="19"/>
      <c r="E1366" s="30"/>
      <c r="F1366" s="20" t="s">
        <v>173</v>
      </c>
      <c r="G1366" s="21">
        <f t="shared" si="1170"/>
        <v>102.6</v>
      </c>
      <c r="H1366" s="21">
        <f t="shared" si="1171"/>
        <v>102.6</v>
      </c>
      <c r="I1366" s="21">
        <f t="shared" si="1172"/>
        <v>102.6</v>
      </c>
      <c r="J1366" s="21">
        <f t="shared" si="1173"/>
        <v>0</v>
      </c>
      <c r="K1366" s="21">
        <f t="shared" si="1174"/>
        <v>0</v>
      </c>
      <c r="L1366" s="21">
        <f t="shared" si="1175"/>
        <v>0</v>
      </c>
      <c r="M1366" s="21">
        <f t="shared" si="1139"/>
        <v>102.6</v>
      </c>
      <c r="N1366" s="21">
        <f t="shared" si="1140"/>
        <v>102.6</v>
      </c>
      <c r="O1366" s="21">
        <f t="shared" si="1141"/>
        <v>102.6</v>
      </c>
      <c r="P1366" s="21">
        <f t="shared" si="1176"/>
        <v>0</v>
      </c>
      <c r="Q1366" s="22"/>
      <c r="R1366" s="23"/>
    </row>
    <row r="1367" spans="1:19" ht="31.2" x14ac:dyDescent="0.3">
      <c r="A1367" s="24" t="s">
        <v>470</v>
      </c>
      <c r="B1367" s="24" t="s">
        <v>69</v>
      </c>
      <c r="C1367" s="24" t="s">
        <v>125</v>
      </c>
      <c r="D1367" s="24" t="s">
        <v>133</v>
      </c>
      <c r="E1367" s="28"/>
      <c r="F1367" s="25" t="s">
        <v>134</v>
      </c>
      <c r="G1367" s="10">
        <f t="shared" si="1170"/>
        <v>102.6</v>
      </c>
      <c r="H1367" s="10">
        <f t="shared" si="1171"/>
        <v>102.6</v>
      </c>
      <c r="I1367" s="10">
        <f t="shared" si="1172"/>
        <v>102.6</v>
      </c>
      <c r="J1367" s="10">
        <f t="shared" si="1173"/>
        <v>0</v>
      </c>
      <c r="K1367" s="10">
        <f t="shared" si="1174"/>
        <v>0</v>
      </c>
      <c r="L1367" s="10">
        <f t="shared" si="1175"/>
        <v>0</v>
      </c>
      <c r="M1367" s="10">
        <f t="shared" si="1139"/>
        <v>102.6</v>
      </c>
      <c r="N1367" s="10">
        <f t="shared" si="1140"/>
        <v>102.6</v>
      </c>
      <c r="O1367" s="10">
        <f t="shared" si="1141"/>
        <v>102.6</v>
      </c>
      <c r="P1367" s="10">
        <f t="shared" si="1176"/>
        <v>0</v>
      </c>
      <c r="Q1367" s="26"/>
      <c r="R1367" s="27"/>
    </row>
    <row r="1368" spans="1:19" hidden="1" x14ac:dyDescent="0.3">
      <c r="A1368" s="24" t="s">
        <v>470</v>
      </c>
      <c r="B1368" s="24" t="s">
        <v>69</v>
      </c>
      <c r="C1368" s="24" t="s">
        <v>125</v>
      </c>
      <c r="D1368" s="24" t="s">
        <v>135</v>
      </c>
      <c r="E1368" s="28"/>
      <c r="F1368" s="25" t="s">
        <v>27</v>
      </c>
      <c r="G1368" s="10">
        <f t="shared" si="1170"/>
        <v>102.6</v>
      </c>
      <c r="H1368" s="10">
        <f t="shared" si="1171"/>
        <v>102.6</v>
      </c>
      <c r="I1368" s="10">
        <f t="shared" si="1172"/>
        <v>102.6</v>
      </c>
      <c r="J1368" s="10">
        <f t="shared" si="1173"/>
        <v>0</v>
      </c>
      <c r="K1368" s="10">
        <f t="shared" si="1174"/>
        <v>0</v>
      </c>
      <c r="L1368" s="10">
        <f t="shared" si="1175"/>
        <v>0</v>
      </c>
      <c r="M1368" s="10">
        <f t="shared" si="1139"/>
        <v>102.6</v>
      </c>
      <c r="N1368" s="10">
        <f t="shared" si="1140"/>
        <v>102.6</v>
      </c>
      <c r="O1368" s="10">
        <f t="shared" si="1141"/>
        <v>102.6</v>
      </c>
      <c r="P1368" s="10">
        <f t="shared" si="1176"/>
        <v>0</v>
      </c>
      <c r="Q1368" s="26">
        <v>0</v>
      </c>
      <c r="R1368" s="27"/>
      <c r="S1368" s="1" t="s">
        <v>386</v>
      </c>
    </row>
    <row r="1369" spans="1:19" ht="46.8" x14ac:dyDescent="0.3">
      <c r="A1369" s="24" t="s">
        <v>470</v>
      </c>
      <c r="B1369" s="24" t="s">
        <v>69</v>
      </c>
      <c r="C1369" s="24" t="s">
        <v>125</v>
      </c>
      <c r="D1369" s="24" t="s">
        <v>158</v>
      </c>
      <c r="E1369" s="28"/>
      <c r="F1369" s="25" t="s">
        <v>159</v>
      </c>
      <c r="G1369" s="10">
        <f t="shared" si="1170"/>
        <v>102.6</v>
      </c>
      <c r="H1369" s="10">
        <f t="shared" si="1171"/>
        <v>102.6</v>
      </c>
      <c r="I1369" s="10">
        <f t="shared" si="1172"/>
        <v>102.6</v>
      </c>
      <c r="J1369" s="10">
        <f t="shared" si="1173"/>
        <v>0</v>
      </c>
      <c r="K1369" s="10">
        <f t="shared" si="1174"/>
        <v>0</v>
      </c>
      <c r="L1369" s="10">
        <f t="shared" si="1175"/>
        <v>0</v>
      </c>
      <c r="M1369" s="10">
        <f t="shared" si="1139"/>
        <v>102.6</v>
      </c>
      <c r="N1369" s="10">
        <f t="shared" si="1140"/>
        <v>102.6</v>
      </c>
      <c r="O1369" s="10">
        <f t="shared" si="1141"/>
        <v>102.6</v>
      </c>
      <c r="P1369" s="10">
        <f t="shared" si="1176"/>
        <v>0</v>
      </c>
      <c r="Q1369" s="26"/>
      <c r="R1369" s="27"/>
    </row>
    <row r="1370" spans="1:19" x14ac:dyDescent="0.3">
      <c r="A1370" s="24" t="s">
        <v>470</v>
      </c>
      <c r="B1370" s="24" t="s">
        <v>69</v>
      </c>
      <c r="C1370" s="24" t="s">
        <v>125</v>
      </c>
      <c r="D1370" s="24" t="s">
        <v>174</v>
      </c>
      <c r="E1370" s="28"/>
      <c r="F1370" s="25" t="s">
        <v>175</v>
      </c>
      <c r="G1370" s="10">
        <f t="shared" si="1170"/>
        <v>102.6</v>
      </c>
      <c r="H1370" s="10">
        <f t="shared" si="1171"/>
        <v>102.6</v>
      </c>
      <c r="I1370" s="10">
        <f t="shared" si="1172"/>
        <v>102.6</v>
      </c>
      <c r="J1370" s="10">
        <f t="shared" si="1173"/>
        <v>0</v>
      </c>
      <c r="K1370" s="10">
        <f t="shared" si="1174"/>
        <v>0</v>
      </c>
      <c r="L1370" s="10">
        <f t="shared" si="1175"/>
        <v>0</v>
      </c>
      <c r="M1370" s="10">
        <f t="shared" si="1139"/>
        <v>102.6</v>
      </c>
      <c r="N1370" s="10">
        <f t="shared" si="1140"/>
        <v>102.6</v>
      </c>
      <c r="O1370" s="10">
        <f t="shared" si="1141"/>
        <v>102.6</v>
      </c>
      <c r="P1370" s="10">
        <f t="shared" si="1176"/>
        <v>0</v>
      </c>
      <c r="Q1370" s="26"/>
      <c r="R1370" s="27"/>
    </row>
    <row r="1371" spans="1:19" ht="31.2" x14ac:dyDescent="0.3">
      <c r="A1371" s="24" t="s">
        <v>470</v>
      </c>
      <c r="B1371" s="24" t="s">
        <v>69</v>
      </c>
      <c r="C1371" s="24" t="s">
        <v>125</v>
      </c>
      <c r="D1371" s="24" t="s">
        <v>174</v>
      </c>
      <c r="E1371" s="24" t="s">
        <v>32</v>
      </c>
      <c r="F1371" s="25" t="s">
        <v>33</v>
      </c>
      <c r="G1371" s="10">
        <v>102.6</v>
      </c>
      <c r="H1371" s="10">
        <v>102.6</v>
      </c>
      <c r="I1371" s="10">
        <v>102.6</v>
      </c>
      <c r="J1371" s="10"/>
      <c r="K1371" s="10"/>
      <c r="L1371" s="10"/>
      <c r="M1371" s="10">
        <f t="shared" si="1139"/>
        <v>102.6</v>
      </c>
      <c r="N1371" s="10">
        <f t="shared" si="1140"/>
        <v>102.6</v>
      </c>
      <c r="O1371" s="10">
        <f t="shared" si="1141"/>
        <v>102.6</v>
      </c>
      <c r="P1371" s="10"/>
      <c r="Q1371" s="26"/>
      <c r="R1371" s="27"/>
    </row>
    <row r="1372" spans="1:19" s="12" customFormat="1" x14ac:dyDescent="0.3">
      <c r="A1372" s="13" t="s">
        <v>470</v>
      </c>
      <c r="B1372" s="13" t="s">
        <v>143</v>
      </c>
      <c r="C1372" s="13"/>
      <c r="D1372" s="13"/>
      <c r="E1372" s="13"/>
      <c r="F1372" s="14" t="s">
        <v>184</v>
      </c>
      <c r="G1372" s="15">
        <f t="shared" si="1170"/>
        <v>3903</v>
      </c>
      <c r="H1372" s="15">
        <f t="shared" si="1146"/>
        <v>3903</v>
      </c>
      <c r="I1372" s="15">
        <f t="shared" si="1172"/>
        <v>3903</v>
      </c>
      <c r="J1372" s="15">
        <f t="shared" si="1173"/>
        <v>0</v>
      </c>
      <c r="K1372" s="15">
        <f t="shared" si="1174"/>
        <v>0</v>
      </c>
      <c r="L1372" s="15">
        <f t="shared" si="1175"/>
        <v>0</v>
      </c>
      <c r="M1372" s="15">
        <f t="shared" si="1139"/>
        <v>3903</v>
      </c>
      <c r="N1372" s="15">
        <f t="shared" si="1140"/>
        <v>3903</v>
      </c>
      <c r="O1372" s="15">
        <f t="shared" si="1141"/>
        <v>3903</v>
      </c>
      <c r="P1372" s="15">
        <f t="shared" si="1176"/>
        <v>0</v>
      </c>
      <c r="Q1372" s="16"/>
      <c r="R1372" s="17"/>
    </row>
    <row r="1373" spans="1:19" s="18" customFormat="1" x14ac:dyDescent="0.3">
      <c r="A1373" s="19" t="s">
        <v>470</v>
      </c>
      <c r="B1373" s="19" t="s">
        <v>143</v>
      </c>
      <c r="C1373" s="19" t="s">
        <v>143</v>
      </c>
      <c r="D1373" s="19"/>
      <c r="E1373" s="19"/>
      <c r="F1373" s="20" t="s">
        <v>209</v>
      </c>
      <c r="G1373" s="21">
        <f t="shared" ref="G1373:L1373" si="1177">G1374+G1379</f>
        <v>3903</v>
      </c>
      <c r="H1373" s="21">
        <f t="shared" si="1177"/>
        <v>3903</v>
      </c>
      <c r="I1373" s="21">
        <f t="shared" si="1177"/>
        <v>3903</v>
      </c>
      <c r="J1373" s="21">
        <f t="shared" si="1177"/>
        <v>0</v>
      </c>
      <c r="K1373" s="21">
        <f t="shared" si="1177"/>
        <v>0</v>
      </c>
      <c r="L1373" s="21">
        <f t="shared" si="1177"/>
        <v>0</v>
      </c>
      <c r="M1373" s="21">
        <f t="shared" si="1139"/>
        <v>3903</v>
      </c>
      <c r="N1373" s="21">
        <f t="shared" si="1140"/>
        <v>3903</v>
      </c>
      <c r="O1373" s="21">
        <f t="shared" si="1141"/>
        <v>3903</v>
      </c>
      <c r="P1373" s="21">
        <f>P1374+P1379</f>
        <v>0</v>
      </c>
      <c r="Q1373" s="22"/>
      <c r="R1373" s="23"/>
    </row>
    <row r="1374" spans="1:19" ht="31.2" x14ac:dyDescent="0.3">
      <c r="A1374" s="24" t="s">
        <v>470</v>
      </c>
      <c r="B1374" s="24" t="s">
        <v>143</v>
      </c>
      <c r="C1374" s="24" t="s">
        <v>143</v>
      </c>
      <c r="D1374" s="24" t="s">
        <v>57</v>
      </c>
      <c r="E1374" s="28"/>
      <c r="F1374" s="25" t="s">
        <v>58</v>
      </c>
      <c r="G1374" s="10">
        <f t="shared" ref="G1374:G1396" si="1178">G1375</f>
        <v>3353</v>
      </c>
      <c r="H1374" s="10">
        <f t="shared" si="1146"/>
        <v>3353</v>
      </c>
      <c r="I1374" s="10">
        <f t="shared" ref="I1374:I1396" si="1179">I1375</f>
        <v>3353</v>
      </c>
      <c r="J1374" s="10">
        <f t="shared" ref="J1374:J1396" si="1180">J1375</f>
        <v>0</v>
      </c>
      <c r="K1374" s="10">
        <f t="shared" ref="K1374:K1396" si="1181">K1375</f>
        <v>0</v>
      </c>
      <c r="L1374" s="10">
        <f t="shared" ref="L1374:L1396" si="1182">L1375</f>
        <v>0</v>
      </c>
      <c r="M1374" s="10">
        <f t="shared" si="1139"/>
        <v>3353</v>
      </c>
      <c r="N1374" s="10">
        <f t="shared" si="1140"/>
        <v>3353</v>
      </c>
      <c r="O1374" s="10">
        <f t="shared" si="1141"/>
        <v>3353</v>
      </c>
      <c r="P1374" s="10">
        <f t="shared" ref="P1374:P1396" si="1183">P1375</f>
        <v>0</v>
      </c>
      <c r="Q1374" s="26"/>
      <c r="R1374" s="27"/>
    </row>
    <row r="1375" spans="1:19" hidden="1" x14ac:dyDescent="0.3">
      <c r="A1375" s="24" t="s">
        <v>470</v>
      </c>
      <c r="B1375" s="24" t="s">
        <v>143</v>
      </c>
      <c r="C1375" s="24" t="s">
        <v>143</v>
      </c>
      <c r="D1375" s="24" t="s">
        <v>186</v>
      </c>
      <c r="E1375" s="28"/>
      <c r="F1375" s="25" t="s">
        <v>27</v>
      </c>
      <c r="G1375" s="10">
        <f t="shared" si="1178"/>
        <v>3353</v>
      </c>
      <c r="H1375" s="10">
        <f t="shared" si="1146"/>
        <v>3353</v>
      </c>
      <c r="I1375" s="10">
        <f t="shared" si="1179"/>
        <v>3353</v>
      </c>
      <c r="J1375" s="10">
        <f t="shared" si="1180"/>
        <v>0</v>
      </c>
      <c r="K1375" s="10">
        <f t="shared" si="1181"/>
        <v>0</v>
      </c>
      <c r="L1375" s="10">
        <f t="shared" si="1182"/>
        <v>0</v>
      </c>
      <c r="M1375" s="10">
        <f t="shared" si="1139"/>
        <v>3353</v>
      </c>
      <c r="N1375" s="10">
        <f t="shared" si="1140"/>
        <v>3353</v>
      </c>
      <c r="O1375" s="10">
        <f t="shared" si="1141"/>
        <v>3353</v>
      </c>
      <c r="P1375" s="10">
        <f t="shared" si="1183"/>
        <v>0</v>
      </c>
      <c r="Q1375" s="26">
        <v>0</v>
      </c>
      <c r="R1375" s="27"/>
      <c r="S1375" s="1" t="s">
        <v>386</v>
      </c>
    </row>
    <row r="1376" spans="1:19" ht="46.8" x14ac:dyDescent="0.3">
      <c r="A1376" s="24" t="s">
        <v>470</v>
      </c>
      <c r="B1376" s="24" t="s">
        <v>143</v>
      </c>
      <c r="C1376" s="24" t="s">
        <v>143</v>
      </c>
      <c r="D1376" s="24" t="s">
        <v>226</v>
      </c>
      <c r="E1376" s="28"/>
      <c r="F1376" s="25" t="s">
        <v>227</v>
      </c>
      <c r="G1376" s="10">
        <f t="shared" si="1178"/>
        <v>3353</v>
      </c>
      <c r="H1376" s="10">
        <f t="shared" si="1146"/>
        <v>3353</v>
      </c>
      <c r="I1376" s="10">
        <f t="shared" si="1179"/>
        <v>3353</v>
      </c>
      <c r="J1376" s="10">
        <f t="shared" si="1180"/>
        <v>0</v>
      </c>
      <c r="K1376" s="10">
        <f t="shared" si="1181"/>
        <v>0</v>
      </c>
      <c r="L1376" s="10">
        <f t="shared" si="1182"/>
        <v>0</v>
      </c>
      <c r="M1376" s="10">
        <f t="shared" si="1139"/>
        <v>3353</v>
      </c>
      <c r="N1376" s="10">
        <f t="shared" si="1140"/>
        <v>3353</v>
      </c>
      <c r="O1376" s="10">
        <f t="shared" si="1141"/>
        <v>3353</v>
      </c>
      <c r="P1376" s="10">
        <f t="shared" si="1183"/>
        <v>0</v>
      </c>
      <c r="Q1376" s="26"/>
      <c r="R1376" s="27"/>
    </row>
    <row r="1377" spans="1:19" ht="62.4" x14ac:dyDescent="0.3">
      <c r="A1377" s="24" t="s">
        <v>470</v>
      </c>
      <c r="B1377" s="24" t="s">
        <v>143</v>
      </c>
      <c r="C1377" s="24" t="s">
        <v>143</v>
      </c>
      <c r="D1377" s="24" t="s">
        <v>441</v>
      </c>
      <c r="E1377" s="28"/>
      <c r="F1377" s="25" t="s">
        <v>442</v>
      </c>
      <c r="G1377" s="10">
        <f t="shared" si="1178"/>
        <v>3353</v>
      </c>
      <c r="H1377" s="10">
        <f t="shared" si="1146"/>
        <v>3353</v>
      </c>
      <c r="I1377" s="10">
        <f t="shared" si="1179"/>
        <v>3353</v>
      </c>
      <c r="J1377" s="10">
        <f t="shared" si="1180"/>
        <v>0</v>
      </c>
      <c r="K1377" s="10">
        <f t="shared" si="1181"/>
        <v>0</v>
      </c>
      <c r="L1377" s="10">
        <f t="shared" si="1182"/>
        <v>0</v>
      </c>
      <c r="M1377" s="10">
        <f t="shared" si="1139"/>
        <v>3353</v>
      </c>
      <c r="N1377" s="10">
        <f t="shared" si="1140"/>
        <v>3353</v>
      </c>
      <c r="O1377" s="10">
        <f t="shared" si="1141"/>
        <v>3353</v>
      </c>
      <c r="P1377" s="10">
        <f t="shared" si="1183"/>
        <v>0</v>
      </c>
      <c r="Q1377" s="26"/>
      <c r="R1377" s="27"/>
    </row>
    <row r="1378" spans="1:19" ht="31.2" x14ac:dyDescent="0.3">
      <c r="A1378" s="24" t="s">
        <v>470</v>
      </c>
      <c r="B1378" s="24" t="s">
        <v>143</v>
      </c>
      <c r="C1378" s="24" t="s">
        <v>143</v>
      </c>
      <c r="D1378" s="24" t="s">
        <v>441</v>
      </c>
      <c r="E1378" s="24" t="s">
        <v>114</v>
      </c>
      <c r="F1378" s="25" t="s">
        <v>115</v>
      </c>
      <c r="G1378" s="10">
        <v>3353</v>
      </c>
      <c r="H1378" s="10">
        <v>3353</v>
      </c>
      <c r="I1378" s="10">
        <v>3353</v>
      </c>
      <c r="J1378" s="10"/>
      <c r="K1378" s="10"/>
      <c r="L1378" s="10"/>
      <c r="M1378" s="10">
        <f t="shared" si="1139"/>
        <v>3353</v>
      </c>
      <c r="N1378" s="10">
        <f t="shared" si="1140"/>
        <v>3353</v>
      </c>
      <c r="O1378" s="10">
        <f t="shared" si="1141"/>
        <v>3353</v>
      </c>
      <c r="P1378" s="10"/>
      <c r="Q1378" s="26"/>
      <c r="R1378" s="27"/>
    </row>
    <row r="1379" spans="1:19" ht="46.8" x14ac:dyDescent="0.3">
      <c r="A1379" s="24" t="s">
        <v>470</v>
      </c>
      <c r="B1379" s="24" t="s">
        <v>143</v>
      </c>
      <c r="C1379" s="24" t="s">
        <v>143</v>
      </c>
      <c r="D1379" s="24" t="s">
        <v>202</v>
      </c>
      <c r="E1379" s="28"/>
      <c r="F1379" s="25" t="s">
        <v>203</v>
      </c>
      <c r="G1379" s="10">
        <f t="shared" si="1178"/>
        <v>550</v>
      </c>
      <c r="H1379" s="10">
        <f t="shared" si="1146"/>
        <v>550</v>
      </c>
      <c r="I1379" s="10">
        <f t="shared" si="1179"/>
        <v>550</v>
      </c>
      <c r="J1379" s="10">
        <f t="shared" si="1180"/>
        <v>0</v>
      </c>
      <c r="K1379" s="10">
        <f t="shared" si="1181"/>
        <v>0</v>
      </c>
      <c r="L1379" s="10">
        <f t="shared" si="1182"/>
        <v>0</v>
      </c>
      <c r="M1379" s="10">
        <f t="shared" si="1139"/>
        <v>550</v>
      </c>
      <c r="N1379" s="10">
        <f t="shared" si="1140"/>
        <v>550</v>
      </c>
      <c r="O1379" s="10">
        <f t="shared" si="1141"/>
        <v>550</v>
      </c>
      <c r="P1379" s="10">
        <f t="shared" si="1183"/>
        <v>0</v>
      </c>
      <c r="Q1379" s="26"/>
      <c r="R1379" s="27"/>
    </row>
    <row r="1380" spans="1:19" hidden="1" x14ac:dyDescent="0.3">
      <c r="A1380" s="24" t="s">
        <v>470</v>
      </c>
      <c r="B1380" s="24" t="s">
        <v>143</v>
      </c>
      <c r="C1380" s="24" t="s">
        <v>143</v>
      </c>
      <c r="D1380" s="24" t="s">
        <v>204</v>
      </c>
      <c r="E1380" s="28"/>
      <c r="F1380" s="25" t="s">
        <v>27</v>
      </c>
      <c r="G1380" s="10">
        <f t="shared" si="1178"/>
        <v>550</v>
      </c>
      <c r="H1380" s="10">
        <f t="shared" si="1146"/>
        <v>550</v>
      </c>
      <c r="I1380" s="10">
        <f t="shared" si="1179"/>
        <v>550</v>
      </c>
      <c r="J1380" s="10">
        <f t="shared" si="1180"/>
        <v>0</v>
      </c>
      <c r="K1380" s="10">
        <f t="shared" si="1181"/>
        <v>0</v>
      </c>
      <c r="L1380" s="10">
        <f t="shared" si="1182"/>
        <v>0</v>
      </c>
      <c r="M1380" s="10">
        <f t="shared" si="1139"/>
        <v>550</v>
      </c>
      <c r="N1380" s="10">
        <f t="shared" si="1140"/>
        <v>550</v>
      </c>
      <c r="O1380" s="10">
        <f t="shared" si="1141"/>
        <v>550</v>
      </c>
      <c r="P1380" s="10">
        <f t="shared" si="1183"/>
        <v>0</v>
      </c>
      <c r="Q1380" s="26">
        <v>0</v>
      </c>
      <c r="R1380" s="27"/>
      <c r="S1380" s="1" t="s">
        <v>386</v>
      </c>
    </row>
    <row r="1381" spans="1:19" ht="31.2" x14ac:dyDescent="0.3">
      <c r="A1381" s="24" t="s">
        <v>470</v>
      </c>
      <c r="B1381" s="24" t="s">
        <v>143</v>
      </c>
      <c r="C1381" s="24" t="s">
        <v>143</v>
      </c>
      <c r="D1381" s="24" t="s">
        <v>244</v>
      </c>
      <c r="E1381" s="28"/>
      <c r="F1381" s="25" t="s">
        <v>245</v>
      </c>
      <c r="G1381" s="10">
        <f t="shared" si="1178"/>
        <v>550</v>
      </c>
      <c r="H1381" s="10">
        <f t="shared" si="1146"/>
        <v>550</v>
      </c>
      <c r="I1381" s="10">
        <f t="shared" si="1179"/>
        <v>550</v>
      </c>
      <c r="J1381" s="10">
        <f t="shared" si="1180"/>
        <v>0</v>
      </c>
      <c r="K1381" s="10">
        <f t="shared" si="1181"/>
        <v>0</v>
      </c>
      <c r="L1381" s="10">
        <f t="shared" si="1182"/>
        <v>0</v>
      </c>
      <c r="M1381" s="10">
        <f t="shared" si="1139"/>
        <v>550</v>
      </c>
      <c r="N1381" s="10">
        <f t="shared" si="1140"/>
        <v>550</v>
      </c>
      <c r="O1381" s="10">
        <f t="shared" si="1141"/>
        <v>550</v>
      </c>
      <c r="P1381" s="10">
        <f t="shared" si="1183"/>
        <v>0</v>
      </c>
      <c r="Q1381" s="26"/>
      <c r="R1381" s="27"/>
    </row>
    <row r="1382" spans="1:19" ht="46.8" x14ac:dyDescent="0.3">
      <c r="A1382" s="24" t="s">
        <v>470</v>
      </c>
      <c r="B1382" s="24" t="s">
        <v>143</v>
      </c>
      <c r="C1382" s="24" t="s">
        <v>143</v>
      </c>
      <c r="D1382" s="24" t="s">
        <v>443</v>
      </c>
      <c r="E1382" s="28"/>
      <c r="F1382" s="25" t="s">
        <v>444</v>
      </c>
      <c r="G1382" s="10">
        <f t="shared" si="1178"/>
        <v>550</v>
      </c>
      <c r="H1382" s="10">
        <f t="shared" si="1146"/>
        <v>550</v>
      </c>
      <c r="I1382" s="10">
        <f t="shared" si="1179"/>
        <v>550</v>
      </c>
      <c r="J1382" s="10">
        <f t="shared" si="1180"/>
        <v>0</v>
      </c>
      <c r="K1382" s="10">
        <f t="shared" si="1181"/>
        <v>0</v>
      </c>
      <c r="L1382" s="10">
        <f t="shared" si="1182"/>
        <v>0</v>
      </c>
      <c r="M1382" s="10">
        <f t="shared" si="1139"/>
        <v>550</v>
      </c>
      <c r="N1382" s="10">
        <f t="shared" si="1140"/>
        <v>550</v>
      </c>
      <c r="O1382" s="10">
        <f t="shared" si="1141"/>
        <v>550</v>
      </c>
      <c r="P1382" s="10">
        <f t="shared" si="1183"/>
        <v>0</v>
      </c>
      <c r="Q1382" s="26"/>
      <c r="R1382" s="27"/>
    </row>
    <row r="1383" spans="1:19" ht="31.2" x14ac:dyDescent="0.3">
      <c r="A1383" s="24" t="s">
        <v>470</v>
      </c>
      <c r="B1383" s="24" t="s">
        <v>143</v>
      </c>
      <c r="C1383" s="24" t="s">
        <v>143</v>
      </c>
      <c r="D1383" s="24" t="s">
        <v>443</v>
      </c>
      <c r="E1383" s="24" t="s">
        <v>32</v>
      </c>
      <c r="F1383" s="25" t="s">
        <v>33</v>
      </c>
      <c r="G1383" s="10">
        <v>550</v>
      </c>
      <c r="H1383" s="10">
        <v>550</v>
      </c>
      <c r="I1383" s="10">
        <v>550</v>
      </c>
      <c r="J1383" s="10"/>
      <c r="K1383" s="10"/>
      <c r="L1383" s="10"/>
      <c r="M1383" s="10">
        <f t="shared" si="1139"/>
        <v>550</v>
      </c>
      <c r="N1383" s="10">
        <f t="shared" si="1140"/>
        <v>550</v>
      </c>
      <c r="O1383" s="10">
        <f t="shared" si="1141"/>
        <v>550</v>
      </c>
      <c r="P1383" s="10"/>
      <c r="Q1383" s="26"/>
      <c r="R1383" s="27"/>
    </row>
    <row r="1384" spans="1:19" s="12" customFormat="1" x14ac:dyDescent="0.3">
      <c r="A1384" s="13" t="s">
        <v>470</v>
      </c>
      <c r="B1384" s="13" t="s">
        <v>54</v>
      </c>
      <c r="C1384" s="13"/>
      <c r="D1384" s="13"/>
      <c r="E1384" s="13"/>
      <c r="F1384" s="14" t="s">
        <v>55</v>
      </c>
      <c r="G1384" s="15">
        <f t="shared" si="1178"/>
        <v>2129.6</v>
      </c>
      <c r="H1384" s="15">
        <f t="shared" si="1146"/>
        <v>1030.9000000000001</v>
      </c>
      <c r="I1384" s="15">
        <f t="shared" si="1179"/>
        <v>1030.9000000000001</v>
      </c>
      <c r="J1384" s="15">
        <f t="shared" si="1180"/>
        <v>0</v>
      </c>
      <c r="K1384" s="15">
        <f t="shared" si="1181"/>
        <v>0</v>
      </c>
      <c r="L1384" s="15">
        <f t="shared" si="1182"/>
        <v>0</v>
      </c>
      <c r="M1384" s="15">
        <f t="shared" ref="M1384:M1447" si="1184">G1384+J1384</f>
        <v>2129.6</v>
      </c>
      <c r="N1384" s="15">
        <f t="shared" ref="N1384:N1447" si="1185">H1384+K1384</f>
        <v>1030.9000000000001</v>
      </c>
      <c r="O1384" s="15">
        <f t="shared" ref="O1384:O1447" si="1186">I1384+L1384</f>
        <v>1030.9000000000001</v>
      </c>
      <c r="P1384" s="15">
        <f t="shared" si="1183"/>
        <v>0</v>
      </c>
      <c r="Q1384" s="16"/>
      <c r="R1384" s="17"/>
    </row>
    <row r="1385" spans="1:19" s="18" customFormat="1" x14ac:dyDescent="0.3">
      <c r="A1385" s="19" t="s">
        <v>470</v>
      </c>
      <c r="B1385" s="19" t="s">
        <v>54</v>
      </c>
      <c r="C1385" s="19" t="s">
        <v>20</v>
      </c>
      <c r="D1385" s="19"/>
      <c r="E1385" s="19"/>
      <c r="F1385" s="20" t="s">
        <v>56</v>
      </c>
      <c r="G1385" s="21">
        <f t="shared" si="1178"/>
        <v>2129.6</v>
      </c>
      <c r="H1385" s="21">
        <f t="shared" si="1146"/>
        <v>1030.9000000000001</v>
      </c>
      <c r="I1385" s="21">
        <f t="shared" si="1179"/>
        <v>1030.9000000000001</v>
      </c>
      <c r="J1385" s="21">
        <f t="shared" si="1180"/>
        <v>0</v>
      </c>
      <c r="K1385" s="21">
        <f t="shared" si="1181"/>
        <v>0</v>
      </c>
      <c r="L1385" s="21">
        <f t="shared" si="1182"/>
        <v>0</v>
      </c>
      <c r="M1385" s="21">
        <f t="shared" si="1184"/>
        <v>2129.6</v>
      </c>
      <c r="N1385" s="21">
        <f t="shared" si="1185"/>
        <v>1030.9000000000001</v>
      </c>
      <c r="O1385" s="21">
        <f t="shared" si="1186"/>
        <v>1030.9000000000001</v>
      </c>
      <c r="P1385" s="21">
        <f t="shared" si="1183"/>
        <v>0</v>
      </c>
      <c r="Q1385" s="22"/>
      <c r="R1385" s="23"/>
    </row>
    <row r="1386" spans="1:19" ht="31.2" x14ac:dyDescent="0.3">
      <c r="A1386" s="24" t="s">
        <v>470</v>
      </c>
      <c r="B1386" s="24" t="s">
        <v>54</v>
      </c>
      <c r="C1386" s="24" t="s">
        <v>20</v>
      </c>
      <c r="D1386" s="24" t="s">
        <v>57</v>
      </c>
      <c r="E1386" s="28"/>
      <c r="F1386" s="25" t="s">
        <v>58</v>
      </c>
      <c r="G1386" s="10">
        <f t="shared" si="1178"/>
        <v>2129.6</v>
      </c>
      <c r="H1386" s="10">
        <f t="shared" si="1146"/>
        <v>1030.9000000000001</v>
      </c>
      <c r="I1386" s="10">
        <f t="shared" si="1179"/>
        <v>1030.9000000000001</v>
      </c>
      <c r="J1386" s="10">
        <f t="shared" si="1180"/>
        <v>0</v>
      </c>
      <c r="K1386" s="10">
        <f t="shared" si="1181"/>
        <v>0</v>
      </c>
      <c r="L1386" s="10">
        <f t="shared" si="1182"/>
        <v>0</v>
      </c>
      <c r="M1386" s="10">
        <f t="shared" si="1184"/>
        <v>2129.6</v>
      </c>
      <c r="N1386" s="10">
        <f t="shared" si="1185"/>
        <v>1030.9000000000001</v>
      </c>
      <c r="O1386" s="10">
        <f t="shared" si="1186"/>
        <v>1030.9000000000001</v>
      </c>
      <c r="P1386" s="10">
        <f t="shared" si="1183"/>
        <v>0</v>
      </c>
      <c r="Q1386" s="26"/>
      <c r="R1386" s="27"/>
    </row>
    <row r="1387" spans="1:19" hidden="1" x14ac:dyDescent="0.3">
      <c r="A1387" s="24" t="s">
        <v>470</v>
      </c>
      <c r="B1387" s="24" t="s">
        <v>54</v>
      </c>
      <c r="C1387" s="24" t="s">
        <v>20</v>
      </c>
      <c r="D1387" s="24" t="s">
        <v>186</v>
      </c>
      <c r="E1387" s="28"/>
      <c r="F1387" s="25" t="s">
        <v>27</v>
      </c>
      <c r="G1387" s="10">
        <f t="shared" si="1178"/>
        <v>2129.6</v>
      </c>
      <c r="H1387" s="10">
        <f t="shared" si="1146"/>
        <v>1030.9000000000001</v>
      </c>
      <c r="I1387" s="10">
        <f t="shared" si="1179"/>
        <v>1030.9000000000001</v>
      </c>
      <c r="J1387" s="10">
        <f t="shared" si="1180"/>
        <v>0</v>
      </c>
      <c r="K1387" s="10">
        <f t="shared" si="1181"/>
        <v>0</v>
      </c>
      <c r="L1387" s="10">
        <f t="shared" si="1182"/>
        <v>0</v>
      </c>
      <c r="M1387" s="10">
        <f t="shared" si="1184"/>
        <v>2129.6</v>
      </c>
      <c r="N1387" s="10">
        <f t="shared" si="1185"/>
        <v>1030.9000000000001</v>
      </c>
      <c r="O1387" s="10">
        <f t="shared" si="1186"/>
        <v>1030.9000000000001</v>
      </c>
      <c r="P1387" s="10">
        <f t="shared" si="1183"/>
        <v>0</v>
      </c>
      <c r="Q1387" s="26">
        <v>0</v>
      </c>
      <c r="R1387" s="27"/>
      <c r="S1387" s="1" t="s">
        <v>386</v>
      </c>
    </row>
    <row r="1388" spans="1:19" ht="31.2" x14ac:dyDescent="0.3">
      <c r="A1388" s="24" t="s">
        <v>470</v>
      </c>
      <c r="B1388" s="24" t="s">
        <v>54</v>
      </c>
      <c r="C1388" s="24" t="s">
        <v>20</v>
      </c>
      <c r="D1388" s="24" t="s">
        <v>248</v>
      </c>
      <c r="E1388" s="28"/>
      <c r="F1388" s="25" t="s">
        <v>249</v>
      </c>
      <c r="G1388" s="10">
        <f t="shared" si="1178"/>
        <v>2129.6</v>
      </c>
      <c r="H1388" s="10">
        <f t="shared" si="1146"/>
        <v>1030.9000000000001</v>
      </c>
      <c r="I1388" s="10">
        <f t="shared" si="1179"/>
        <v>1030.9000000000001</v>
      </c>
      <c r="J1388" s="10">
        <f t="shared" si="1180"/>
        <v>0</v>
      </c>
      <c r="K1388" s="10">
        <f t="shared" si="1181"/>
        <v>0</v>
      </c>
      <c r="L1388" s="10">
        <f t="shared" si="1182"/>
        <v>0</v>
      </c>
      <c r="M1388" s="10">
        <f t="shared" si="1184"/>
        <v>2129.6</v>
      </c>
      <c r="N1388" s="10">
        <f t="shared" si="1185"/>
        <v>1030.9000000000001</v>
      </c>
      <c r="O1388" s="10">
        <f t="shared" si="1186"/>
        <v>1030.9000000000001</v>
      </c>
      <c r="P1388" s="10">
        <f t="shared" si="1183"/>
        <v>0</v>
      </c>
      <c r="Q1388" s="26"/>
      <c r="R1388" s="27"/>
    </row>
    <row r="1389" spans="1:19" ht="46.8" x14ac:dyDescent="0.3">
      <c r="A1389" s="24" t="s">
        <v>470</v>
      </c>
      <c r="B1389" s="24" t="s">
        <v>54</v>
      </c>
      <c r="C1389" s="24" t="s">
        <v>20</v>
      </c>
      <c r="D1389" s="24" t="s">
        <v>251</v>
      </c>
      <c r="E1389" s="28"/>
      <c r="F1389" s="25" t="s">
        <v>252</v>
      </c>
      <c r="G1389" s="10">
        <f t="shared" si="1178"/>
        <v>2129.6</v>
      </c>
      <c r="H1389" s="10">
        <f t="shared" si="1146"/>
        <v>1030.9000000000001</v>
      </c>
      <c r="I1389" s="10">
        <f t="shared" si="1179"/>
        <v>1030.9000000000001</v>
      </c>
      <c r="J1389" s="10">
        <f t="shared" si="1180"/>
        <v>0</v>
      </c>
      <c r="K1389" s="10">
        <f t="shared" si="1181"/>
        <v>0</v>
      </c>
      <c r="L1389" s="10">
        <f t="shared" si="1182"/>
        <v>0</v>
      </c>
      <c r="M1389" s="10">
        <f t="shared" si="1184"/>
        <v>2129.6</v>
      </c>
      <c r="N1389" s="10">
        <f t="shared" si="1185"/>
        <v>1030.9000000000001</v>
      </c>
      <c r="O1389" s="10">
        <f t="shared" si="1186"/>
        <v>1030.9000000000001</v>
      </c>
      <c r="P1389" s="10">
        <f t="shared" si="1183"/>
        <v>0</v>
      </c>
      <c r="Q1389" s="26"/>
      <c r="R1389" s="27"/>
    </row>
    <row r="1390" spans="1:19" ht="31.2" x14ac:dyDescent="0.3">
      <c r="A1390" s="24" t="s">
        <v>470</v>
      </c>
      <c r="B1390" s="24" t="s">
        <v>54</v>
      </c>
      <c r="C1390" s="24" t="s">
        <v>20</v>
      </c>
      <c r="D1390" s="24" t="s">
        <v>251</v>
      </c>
      <c r="E1390" s="24" t="s">
        <v>32</v>
      </c>
      <c r="F1390" s="25" t="s">
        <v>33</v>
      </c>
      <c r="G1390" s="10">
        <v>2129.6</v>
      </c>
      <c r="H1390" s="10">
        <v>1030.9000000000001</v>
      </c>
      <c r="I1390" s="10">
        <v>1030.9000000000001</v>
      </c>
      <c r="J1390" s="10"/>
      <c r="K1390" s="10"/>
      <c r="L1390" s="10"/>
      <c r="M1390" s="10">
        <f t="shared" si="1184"/>
        <v>2129.6</v>
      </c>
      <c r="N1390" s="10">
        <f t="shared" si="1185"/>
        <v>1030.9000000000001</v>
      </c>
      <c r="O1390" s="10">
        <f t="shared" si="1186"/>
        <v>1030.9000000000001</v>
      </c>
      <c r="P1390" s="10"/>
      <c r="Q1390" s="26"/>
      <c r="R1390" s="27"/>
    </row>
    <row r="1391" spans="1:19" s="12" customFormat="1" x14ac:dyDescent="0.3">
      <c r="A1391" s="13" t="s">
        <v>470</v>
      </c>
      <c r="B1391" s="13" t="s">
        <v>76</v>
      </c>
      <c r="C1391" s="13"/>
      <c r="D1391" s="13"/>
      <c r="E1391" s="29"/>
      <c r="F1391" s="14" t="s">
        <v>374</v>
      </c>
      <c r="G1391" s="15">
        <f t="shared" si="1178"/>
        <v>1597.7</v>
      </c>
      <c r="H1391" s="15">
        <f t="shared" ref="H1391:H1396" si="1187">H1392</f>
        <v>1597.7</v>
      </c>
      <c r="I1391" s="15">
        <f t="shared" si="1179"/>
        <v>1597.7</v>
      </c>
      <c r="J1391" s="15">
        <f t="shared" si="1180"/>
        <v>0</v>
      </c>
      <c r="K1391" s="15">
        <f t="shared" si="1181"/>
        <v>0</v>
      </c>
      <c r="L1391" s="15">
        <f t="shared" si="1182"/>
        <v>0</v>
      </c>
      <c r="M1391" s="15">
        <f t="shared" si="1184"/>
        <v>1597.7</v>
      </c>
      <c r="N1391" s="15">
        <f t="shared" si="1185"/>
        <v>1597.7</v>
      </c>
      <c r="O1391" s="15">
        <f t="shared" si="1186"/>
        <v>1597.7</v>
      </c>
      <c r="P1391" s="15">
        <f t="shared" si="1183"/>
        <v>0</v>
      </c>
      <c r="Q1391" s="16"/>
      <c r="R1391" s="17"/>
    </row>
    <row r="1392" spans="1:19" s="18" customFormat="1" x14ac:dyDescent="0.3">
      <c r="A1392" s="19" t="s">
        <v>470</v>
      </c>
      <c r="B1392" s="19" t="s">
        <v>76</v>
      </c>
      <c r="C1392" s="19" t="s">
        <v>20</v>
      </c>
      <c r="D1392" s="19"/>
      <c r="E1392" s="30"/>
      <c r="F1392" s="20" t="s">
        <v>445</v>
      </c>
      <c r="G1392" s="21">
        <f t="shared" si="1178"/>
        <v>1597.7</v>
      </c>
      <c r="H1392" s="21">
        <f t="shared" si="1187"/>
        <v>1597.7</v>
      </c>
      <c r="I1392" s="21">
        <f t="shared" si="1179"/>
        <v>1597.7</v>
      </c>
      <c r="J1392" s="21">
        <f t="shared" si="1180"/>
        <v>0</v>
      </c>
      <c r="K1392" s="21">
        <f t="shared" si="1181"/>
        <v>0</v>
      </c>
      <c r="L1392" s="21">
        <f t="shared" si="1182"/>
        <v>0</v>
      </c>
      <c r="M1392" s="21">
        <f t="shared" si="1184"/>
        <v>1597.7</v>
      </c>
      <c r="N1392" s="21">
        <f t="shared" si="1185"/>
        <v>1597.7</v>
      </c>
      <c r="O1392" s="21">
        <f t="shared" si="1186"/>
        <v>1597.7</v>
      </c>
      <c r="P1392" s="21">
        <f t="shared" si="1183"/>
        <v>0</v>
      </c>
      <c r="Q1392" s="22"/>
      <c r="R1392" s="23"/>
    </row>
    <row r="1393" spans="1:19" ht="31.2" x14ac:dyDescent="0.3">
      <c r="A1393" s="24" t="s">
        <v>470</v>
      </c>
      <c r="B1393" s="24" t="s">
        <v>76</v>
      </c>
      <c r="C1393" s="24" t="s">
        <v>20</v>
      </c>
      <c r="D1393" s="24" t="s">
        <v>376</v>
      </c>
      <c r="E1393" s="28"/>
      <c r="F1393" s="25" t="s">
        <v>377</v>
      </c>
      <c r="G1393" s="10">
        <f t="shared" si="1178"/>
        <v>1597.7</v>
      </c>
      <c r="H1393" s="10">
        <f t="shared" si="1187"/>
        <v>1597.7</v>
      </c>
      <c r="I1393" s="10">
        <f t="shared" si="1179"/>
        <v>1597.7</v>
      </c>
      <c r="J1393" s="10">
        <f t="shared" si="1180"/>
        <v>0</v>
      </c>
      <c r="K1393" s="10">
        <f t="shared" si="1181"/>
        <v>0</v>
      </c>
      <c r="L1393" s="10">
        <f t="shared" si="1182"/>
        <v>0</v>
      </c>
      <c r="M1393" s="10">
        <f t="shared" si="1184"/>
        <v>1597.7</v>
      </c>
      <c r="N1393" s="10">
        <f t="shared" si="1185"/>
        <v>1597.7</v>
      </c>
      <c r="O1393" s="10">
        <f t="shared" si="1186"/>
        <v>1597.7</v>
      </c>
      <c r="P1393" s="10">
        <f t="shared" si="1183"/>
        <v>0</v>
      </c>
      <c r="Q1393" s="26"/>
      <c r="R1393" s="27"/>
    </row>
    <row r="1394" spans="1:19" hidden="1" x14ac:dyDescent="0.3">
      <c r="A1394" s="24" t="s">
        <v>470</v>
      </c>
      <c r="B1394" s="24" t="s">
        <v>76</v>
      </c>
      <c r="C1394" s="24" t="s">
        <v>20</v>
      </c>
      <c r="D1394" s="24" t="s">
        <v>378</v>
      </c>
      <c r="E1394" s="28"/>
      <c r="F1394" s="25" t="s">
        <v>27</v>
      </c>
      <c r="G1394" s="10">
        <f t="shared" si="1178"/>
        <v>1597.7</v>
      </c>
      <c r="H1394" s="10">
        <f t="shared" si="1187"/>
        <v>1597.7</v>
      </c>
      <c r="I1394" s="10">
        <f t="shared" si="1179"/>
        <v>1597.7</v>
      </c>
      <c r="J1394" s="10">
        <f t="shared" si="1180"/>
        <v>0</v>
      </c>
      <c r="K1394" s="10">
        <f t="shared" si="1181"/>
        <v>0</v>
      </c>
      <c r="L1394" s="10">
        <f t="shared" si="1182"/>
        <v>0</v>
      </c>
      <c r="M1394" s="10">
        <f t="shared" si="1184"/>
        <v>1597.7</v>
      </c>
      <c r="N1394" s="10">
        <f t="shared" si="1185"/>
        <v>1597.7</v>
      </c>
      <c r="O1394" s="10">
        <f t="shared" si="1186"/>
        <v>1597.7</v>
      </c>
      <c r="P1394" s="10">
        <f t="shared" si="1183"/>
        <v>0</v>
      </c>
      <c r="Q1394" s="26">
        <v>0</v>
      </c>
      <c r="R1394" s="27"/>
      <c r="S1394" s="1" t="s">
        <v>386</v>
      </c>
    </row>
    <row r="1395" spans="1:19" ht="46.8" x14ac:dyDescent="0.3">
      <c r="A1395" s="24" t="s">
        <v>470</v>
      </c>
      <c r="B1395" s="24" t="s">
        <v>76</v>
      </c>
      <c r="C1395" s="24" t="s">
        <v>20</v>
      </c>
      <c r="D1395" s="24" t="s">
        <v>446</v>
      </c>
      <c r="E1395" s="28"/>
      <c r="F1395" s="25" t="s">
        <v>447</v>
      </c>
      <c r="G1395" s="10">
        <f t="shared" si="1178"/>
        <v>1597.7</v>
      </c>
      <c r="H1395" s="10">
        <f t="shared" si="1187"/>
        <v>1597.7</v>
      </c>
      <c r="I1395" s="10">
        <f t="shared" si="1179"/>
        <v>1597.7</v>
      </c>
      <c r="J1395" s="10">
        <f t="shared" si="1180"/>
        <v>0</v>
      </c>
      <c r="K1395" s="10">
        <f t="shared" si="1181"/>
        <v>0</v>
      </c>
      <c r="L1395" s="10">
        <f t="shared" si="1182"/>
        <v>0</v>
      </c>
      <c r="M1395" s="10">
        <f t="shared" si="1184"/>
        <v>1597.7</v>
      </c>
      <c r="N1395" s="10">
        <f t="shared" si="1185"/>
        <v>1597.7</v>
      </c>
      <c r="O1395" s="10">
        <f t="shared" si="1186"/>
        <v>1597.7</v>
      </c>
      <c r="P1395" s="10">
        <f t="shared" si="1183"/>
        <v>0</v>
      </c>
      <c r="Q1395" s="26"/>
      <c r="R1395" s="27"/>
    </row>
    <row r="1396" spans="1:19" ht="46.8" x14ac:dyDescent="0.3">
      <c r="A1396" s="24" t="s">
        <v>470</v>
      </c>
      <c r="B1396" s="24" t="s">
        <v>76</v>
      </c>
      <c r="C1396" s="24" t="s">
        <v>20</v>
      </c>
      <c r="D1396" s="24" t="s">
        <v>448</v>
      </c>
      <c r="E1396" s="28"/>
      <c r="F1396" s="25" t="s">
        <v>449</v>
      </c>
      <c r="G1396" s="10">
        <f t="shared" si="1178"/>
        <v>1597.7</v>
      </c>
      <c r="H1396" s="10">
        <f t="shared" si="1187"/>
        <v>1597.7</v>
      </c>
      <c r="I1396" s="10">
        <f t="shared" si="1179"/>
        <v>1597.7</v>
      </c>
      <c r="J1396" s="10">
        <f t="shared" si="1180"/>
        <v>0</v>
      </c>
      <c r="K1396" s="10">
        <f t="shared" si="1181"/>
        <v>0</v>
      </c>
      <c r="L1396" s="10">
        <f t="shared" si="1182"/>
        <v>0</v>
      </c>
      <c r="M1396" s="10">
        <f t="shared" si="1184"/>
        <v>1597.7</v>
      </c>
      <c r="N1396" s="10">
        <f t="shared" si="1185"/>
        <v>1597.7</v>
      </c>
      <c r="O1396" s="10">
        <f t="shared" si="1186"/>
        <v>1597.7</v>
      </c>
      <c r="P1396" s="10">
        <f t="shared" si="1183"/>
        <v>0</v>
      </c>
      <c r="Q1396" s="26"/>
      <c r="R1396" s="27"/>
    </row>
    <row r="1397" spans="1:19" ht="31.2" x14ac:dyDescent="0.3">
      <c r="A1397" s="24" t="s">
        <v>470</v>
      </c>
      <c r="B1397" s="24" t="s">
        <v>76</v>
      </c>
      <c r="C1397" s="24" t="s">
        <v>20</v>
      </c>
      <c r="D1397" s="24" t="s">
        <v>448</v>
      </c>
      <c r="E1397" s="24" t="s">
        <v>32</v>
      </c>
      <c r="F1397" s="25" t="s">
        <v>33</v>
      </c>
      <c r="G1397" s="10">
        <v>1597.7</v>
      </c>
      <c r="H1397" s="10">
        <v>1597.7</v>
      </c>
      <c r="I1397" s="10">
        <v>1597.7</v>
      </c>
      <c r="J1397" s="10"/>
      <c r="K1397" s="10"/>
      <c r="L1397" s="10"/>
      <c r="M1397" s="10">
        <f t="shared" si="1184"/>
        <v>1597.7</v>
      </c>
      <c r="N1397" s="10">
        <f t="shared" si="1185"/>
        <v>1597.7</v>
      </c>
      <c r="O1397" s="10">
        <f t="shared" si="1186"/>
        <v>1597.7</v>
      </c>
      <c r="P1397" s="10"/>
      <c r="Q1397" s="26"/>
      <c r="R1397" s="27"/>
    </row>
    <row r="1398" spans="1:19" s="12" customFormat="1" x14ac:dyDescent="0.3">
      <c r="A1398" s="13" t="s">
        <v>474</v>
      </c>
      <c r="B1398" s="13"/>
      <c r="C1398" s="13"/>
      <c r="D1398" s="13"/>
      <c r="E1398" s="13"/>
      <c r="F1398" s="14" t="s">
        <v>475</v>
      </c>
      <c r="G1398" s="15">
        <f t="shared" ref="G1398:L1398" si="1188">G1399+G1439+G1470+G1477+G1451+G1424+G1484+G1463</f>
        <v>35325.000000000007</v>
      </c>
      <c r="H1398" s="15">
        <f t="shared" si="1188"/>
        <v>32058.399999999994</v>
      </c>
      <c r="I1398" s="15">
        <f t="shared" si="1188"/>
        <v>32051.1</v>
      </c>
      <c r="J1398" s="15">
        <f t="shared" si="1188"/>
        <v>0</v>
      </c>
      <c r="K1398" s="15">
        <f t="shared" si="1188"/>
        <v>0</v>
      </c>
      <c r="L1398" s="15">
        <f t="shared" si="1188"/>
        <v>0</v>
      </c>
      <c r="M1398" s="15">
        <f t="shared" si="1184"/>
        <v>35325.000000000007</v>
      </c>
      <c r="N1398" s="15">
        <f t="shared" si="1185"/>
        <v>32058.399999999994</v>
      </c>
      <c r="O1398" s="15">
        <f t="shared" si="1186"/>
        <v>32051.1</v>
      </c>
      <c r="P1398" s="15">
        <f>P1399+P1439+P1470+P1477+P1451+P1424+P1484+P1463</f>
        <v>0</v>
      </c>
      <c r="Q1398" s="16"/>
      <c r="R1398" s="17"/>
    </row>
    <row r="1399" spans="1:19" s="12" customFormat="1" x14ac:dyDescent="0.3">
      <c r="A1399" s="13" t="s">
        <v>474</v>
      </c>
      <c r="B1399" s="13" t="s">
        <v>20</v>
      </c>
      <c r="C1399" s="13"/>
      <c r="D1399" s="13"/>
      <c r="E1399" s="13"/>
      <c r="F1399" s="14" t="s">
        <v>21</v>
      </c>
      <c r="G1399" s="15">
        <f t="shared" ref="G1399:L1399" si="1189">G1412+G1400</f>
        <v>26135.699999999997</v>
      </c>
      <c r="H1399" s="15">
        <f t="shared" si="1189"/>
        <v>24887.499999999996</v>
      </c>
      <c r="I1399" s="15">
        <f t="shared" si="1189"/>
        <v>24885.999999999996</v>
      </c>
      <c r="J1399" s="15">
        <f t="shared" si="1189"/>
        <v>0</v>
      </c>
      <c r="K1399" s="15">
        <f t="shared" si="1189"/>
        <v>0</v>
      </c>
      <c r="L1399" s="15">
        <f t="shared" si="1189"/>
        <v>0</v>
      </c>
      <c r="M1399" s="15">
        <f t="shared" si="1184"/>
        <v>26135.699999999997</v>
      </c>
      <c r="N1399" s="15">
        <f t="shared" si="1185"/>
        <v>24887.499999999996</v>
      </c>
      <c r="O1399" s="15">
        <f t="shared" si="1186"/>
        <v>24885.999999999996</v>
      </c>
      <c r="P1399" s="15">
        <f>P1412+P1400</f>
        <v>0</v>
      </c>
      <c r="Q1399" s="16"/>
      <c r="R1399" s="17"/>
    </row>
    <row r="1400" spans="1:19" s="18" customFormat="1" ht="62.4" x14ac:dyDescent="0.3">
      <c r="A1400" s="19" t="s">
        <v>474</v>
      </c>
      <c r="B1400" s="19" t="s">
        <v>20</v>
      </c>
      <c r="C1400" s="19" t="s">
        <v>101</v>
      </c>
      <c r="D1400" s="19"/>
      <c r="E1400" s="19"/>
      <c r="F1400" s="20" t="s">
        <v>385</v>
      </c>
      <c r="G1400" s="21">
        <f t="shared" ref="G1400:L1400" si="1190">G1401+G1407</f>
        <v>21249.399999999998</v>
      </c>
      <c r="H1400" s="21">
        <f t="shared" si="1190"/>
        <v>21831.499999999996</v>
      </c>
      <c r="I1400" s="21">
        <f t="shared" si="1190"/>
        <v>21831.499999999996</v>
      </c>
      <c r="J1400" s="21">
        <f t="shared" si="1190"/>
        <v>0</v>
      </c>
      <c r="K1400" s="21">
        <f t="shared" si="1190"/>
        <v>0</v>
      </c>
      <c r="L1400" s="21">
        <f t="shared" si="1190"/>
        <v>0</v>
      </c>
      <c r="M1400" s="21">
        <f t="shared" si="1184"/>
        <v>21249.399999999998</v>
      </c>
      <c r="N1400" s="21">
        <f t="shared" si="1185"/>
        <v>21831.499999999996</v>
      </c>
      <c r="O1400" s="21">
        <f t="shared" si="1186"/>
        <v>21831.499999999996</v>
      </c>
      <c r="P1400" s="21">
        <f>P1401+P1407</f>
        <v>0</v>
      </c>
      <c r="Q1400" s="22"/>
      <c r="R1400" s="23"/>
    </row>
    <row r="1401" spans="1:19" ht="46.8" x14ac:dyDescent="0.3">
      <c r="A1401" s="24" t="s">
        <v>474</v>
      </c>
      <c r="B1401" s="24" t="s">
        <v>20</v>
      </c>
      <c r="C1401" s="24" t="s">
        <v>101</v>
      </c>
      <c r="D1401" s="24" t="s">
        <v>202</v>
      </c>
      <c r="E1401" s="28"/>
      <c r="F1401" s="25" t="s">
        <v>203</v>
      </c>
      <c r="G1401" s="10">
        <f t="shared" ref="G1401:G1403" si="1191">G1402</f>
        <v>803.7</v>
      </c>
      <c r="H1401" s="10">
        <f t="shared" ref="H1401:H1403" si="1192">H1402</f>
        <v>827.6</v>
      </c>
      <c r="I1401" s="10">
        <f t="shared" ref="I1401:I1403" si="1193">I1402</f>
        <v>827.6</v>
      </c>
      <c r="J1401" s="10">
        <f t="shared" ref="J1401:J1403" si="1194">J1402</f>
        <v>0</v>
      </c>
      <c r="K1401" s="10">
        <f t="shared" ref="K1401:K1403" si="1195">K1402</f>
        <v>0</v>
      </c>
      <c r="L1401" s="10">
        <f t="shared" ref="L1401:L1403" si="1196">L1402</f>
        <v>0</v>
      </c>
      <c r="M1401" s="10">
        <f t="shared" si="1184"/>
        <v>803.7</v>
      </c>
      <c r="N1401" s="10">
        <f t="shared" si="1185"/>
        <v>827.6</v>
      </c>
      <c r="O1401" s="10">
        <f t="shared" si="1186"/>
        <v>827.6</v>
      </c>
      <c r="P1401" s="10">
        <f t="shared" ref="P1401:P1403" si="1197">P1402</f>
        <v>0</v>
      </c>
      <c r="Q1401" s="26"/>
      <c r="R1401" s="27"/>
    </row>
    <row r="1402" spans="1:19" hidden="1" x14ac:dyDescent="0.3">
      <c r="A1402" s="24" t="s">
        <v>474</v>
      </c>
      <c r="B1402" s="24" t="s">
        <v>20</v>
      </c>
      <c r="C1402" s="24" t="s">
        <v>101</v>
      </c>
      <c r="D1402" s="24" t="s">
        <v>204</v>
      </c>
      <c r="E1402" s="28"/>
      <c r="F1402" s="25" t="s">
        <v>27</v>
      </c>
      <c r="G1402" s="10">
        <f t="shared" si="1191"/>
        <v>803.7</v>
      </c>
      <c r="H1402" s="10">
        <f t="shared" si="1192"/>
        <v>827.6</v>
      </c>
      <c r="I1402" s="10">
        <f t="shared" si="1193"/>
        <v>827.6</v>
      </c>
      <c r="J1402" s="10">
        <f t="shared" si="1194"/>
        <v>0</v>
      </c>
      <c r="K1402" s="10">
        <f t="shared" si="1195"/>
        <v>0</v>
      </c>
      <c r="L1402" s="10">
        <f t="shared" si="1196"/>
        <v>0</v>
      </c>
      <c r="M1402" s="10">
        <f t="shared" si="1184"/>
        <v>803.7</v>
      </c>
      <c r="N1402" s="10">
        <f t="shared" si="1185"/>
        <v>827.6</v>
      </c>
      <c r="O1402" s="10">
        <f t="shared" si="1186"/>
        <v>827.6</v>
      </c>
      <c r="P1402" s="10">
        <f t="shared" si="1197"/>
        <v>0</v>
      </c>
      <c r="Q1402" s="26">
        <v>0</v>
      </c>
      <c r="R1402" s="27"/>
      <c r="S1402" s="1" t="s">
        <v>386</v>
      </c>
    </row>
    <row r="1403" spans="1:19" ht="78" x14ac:dyDescent="0.3">
      <c r="A1403" s="24" t="s">
        <v>474</v>
      </c>
      <c r="B1403" s="24" t="s">
        <v>20</v>
      </c>
      <c r="C1403" s="24" t="s">
        <v>101</v>
      </c>
      <c r="D1403" s="24" t="s">
        <v>387</v>
      </c>
      <c r="E1403" s="28"/>
      <c r="F1403" s="25" t="s">
        <v>388</v>
      </c>
      <c r="G1403" s="10">
        <f t="shared" si="1191"/>
        <v>803.7</v>
      </c>
      <c r="H1403" s="10">
        <f t="shared" si="1192"/>
        <v>827.6</v>
      </c>
      <c r="I1403" s="10">
        <f t="shared" si="1193"/>
        <v>827.6</v>
      </c>
      <c r="J1403" s="10">
        <f t="shared" si="1194"/>
        <v>0</v>
      </c>
      <c r="K1403" s="10">
        <f t="shared" si="1195"/>
        <v>0</v>
      </c>
      <c r="L1403" s="10">
        <f t="shared" si="1196"/>
        <v>0</v>
      </c>
      <c r="M1403" s="10">
        <f t="shared" si="1184"/>
        <v>803.7</v>
      </c>
      <c r="N1403" s="10">
        <f t="shared" si="1185"/>
        <v>827.6</v>
      </c>
      <c r="O1403" s="10">
        <f t="shared" si="1186"/>
        <v>827.6</v>
      </c>
      <c r="P1403" s="10">
        <f t="shared" si="1197"/>
        <v>0</v>
      </c>
      <c r="Q1403" s="26"/>
      <c r="R1403" s="27"/>
    </row>
    <row r="1404" spans="1:19" ht="31.2" x14ac:dyDescent="0.3">
      <c r="A1404" s="24" t="s">
        <v>474</v>
      </c>
      <c r="B1404" s="24" t="s">
        <v>20</v>
      </c>
      <c r="C1404" s="24" t="s">
        <v>101</v>
      </c>
      <c r="D1404" s="24" t="s">
        <v>389</v>
      </c>
      <c r="E1404" s="28"/>
      <c r="F1404" s="25" t="s">
        <v>390</v>
      </c>
      <c r="G1404" s="10">
        <f t="shared" ref="G1404:L1404" si="1198">G1405+G1406</f>
        <v>803.7</v>
      </c>
      <c r="H1404" s="10">
        <f t="shared" si="1198"/>
        <v>827.6</v>
      </c>
      <c r="I1404" s="10">
        <f t="shared" si="1198"/>
        <v>827.6</v>
      </c>
      <c r="J1404" s="10">
        <f t="shared" si="1198"/>
        <v>0</v>
      </c>
      <c r="K1404" s="10">
        <f t="shared" si="1198"/>
        <v>0</v>
      </c>
      <c r="L1404" s="10">
        <f t="shared" si="1198"/>
        <v>0</v>
      </c>
      <c r="M1404" s="10">
        <f t="shared" si="1184"/>
        <v>803.7</v>
      </c>
      <c r="N1404" s="10">
        <f t="shared" si="1185"/>
        <v>827.6</v>
      </c>
      <c r="O1404" s="10">
        <f t="shared" si="1186"/>
        <v>827.6</v>
      </c>
      <c r="P1404" s="10">
        <f>P1405+P1406</f>
        <v>0</v>
      </c>
      <c r="Q1404" s="26"/>
      <c r="R1404" s="27"/>
    </row>
    <row r="1405" spans="1:19" ht="78" x14ac:dyDescent="0.3">
      <c r="A1405" s="24" t="s">
        <v>474</v>
      </c>
      <c r="B1405" s="24" t="s">
        <v>20</v>
      </c>
      <c r="C1405" s="24" t="s">
        <v>101</v>
      </c>
      <c r="D1405" s="24" t="s">
        <v>389</v>
      </c>
      <c r="E1405" s="24" t="s">
        <v>44</v>
      </c>
      <c r="F1405" s="25" t="s">
        <v>45</v>
      </c>
      <c r="G1405" s="10">
        <v>772.30000000000007</v>
      </c>
      <c r="H1405" s="10">
        <v>796.2</v>
      </c>
      <c r="I1405" s="10">
        <v>796.2</v>
      </c>
      <c r="J1405" s="10"/>
      <c r="K1405" s="10"/>
      <c r="L1405" s="10"/>
      <c r="M1405" s="10">
        <f t="shared" si="1184"/>
        <v>772.30000000000007</v>
      </c>
      <c r="N1405" s="10">
        <f t="shared" si="1185"/>
        <v>796.2</v>
      </c>
      <c r="O1405" s="10">
        <f t="shared" si="1186"/>
        <v>796.2</v>
      </c>
      <c r="P1405" s="10"/>
      <c r="Q1405" s="26"/>
      <c r="R1405" s="27"/>
    </row>
    <row r="1406" spans="1:19" ht="31.2" x14ac:dyDescent="0.3">
      <c r="A1406" s="24" t="s">
        <v>474</v>
      </c>
      <c r="B1406" s="24" t="s">
        <v>20</v>
      </c>
      <c r="C1406" s="24" t="s">
        <v>101</v>
      </c>
      <c r="D1406" s="24" t="s">
        <v>389</v>
      </c>
      <c r="E1406" s="24" t="s">
        <v>32</v>
      </c>
      <c r="F1406" s="25" t="s">
        <v>33</v>
      </c>
      <c r="G1406" s="10">
        <v>31.4</v>
      </c>
      <c r="H1406" s="10">
        <v>31.4</v>
      </c>
      <c r="I1406" s="10">
        <v>31.4</v>
      </c>
      <c r="J1406" s="10"/>
      <c r="K1406" s="10"/>
      <c r="L1406" s="10"/>
      <c r="M1406" s="10">
        <f t="shared" si="1184"/>
        <v>31.4</v>
      </c>
      <c r="N1406" s="10">
        <f t="shared" si="1185"/>
        <v>31.4</v>
      </c>
      <c r="O1406" s="10">
        <f t="shared" si="1186"/>
        <v>31.4</v>
      </c>
      <c r="P1406" s="10"/>
      <c r="Q1406" s="26"/>
      <c r="R1406" s="27"/>
    </row>
    <row r="1407" spans="1:19" ht="31.2" x14ac:dyDescent="0.3">
      <c r="A1407" s="24" t="s">
        <v>474</v>
      </c>
      <c r="B1407" s="24" t="s">
        <v>20</v>
      </c>
      <c r="C1407" s="24" t="s">
        <v>101</v>
      </c>
      <c r="D1407" s="24" t="s">
        <v>71</v>
      </c>
      <c r="E1407" s="28"/>
      <c r="F1407" s="25" t="s">
        <v>72</v>
      </c>
      <c r="G1407" s="10">
        <f t="shared" ref="G1407:G1408" si="1199">G1408</f>
        <v>20445.699999999997</v>
      </c>
      <c r="H1407" s="10">
        <f t="shared" ref="H1407:H1408" si="1200">H1408</f>
        <v>21003.899999999998</v>
      </c>
      <c r="I1407" s="10">
        <f t="shared" ref="I1407:I1408" si="1201">I1408</f>
        <v>21003.899999999998</v>
      </c>
      <c r="J1407" s="10">
        <f t="shared" ref="J1407:J1408" si="1202">J1408</f>
        <v>0</v>
      </c>
      <c r="K1407" s="10">
        <f t="shared" ref="K1407:K1408" si="1203">K1408</f>
        <v>0</v>
      </c>
      <c r="L1407" s="10">
        <f t="shared" ref="L1407:L1408" si="1204">L1408</f>
        <v>0</v>
      </c>
      <c r="M1407" s="10">
        <f t="shared" si="1184"/>
        <v>20445.699999999997</v>
      </c>
      <c r="N1407" s="10">
        <f t="shared" si="1185"/>
        <v>21003.899999999998</v>
      </c>
      <c r="O1407" s="10">
        <f t="shared" si="1186"/>
        <v>21003.899999999998</v>
      </c>
      <c r="P1407" s="10">
        <f t="shared" ref="P1407:P1408" si="1205">P1408</f>
        <v>0</v>
      </c>
      <c r="Q1407" s="26"/>
      <c r="R1407" s="27"/>
    </row>
    <row r="1408" spans="1:19" ht="31.2" x14ac:dyDescent="0.3">
      <c r="A1408" s="24" t="s">
        <v>474</v>
      </c>
      <c r="B1408" s="24" t="s">
        <v>20</v>
      </c>
      <c r="C1408" s="24" t="s">
        <v>101</v>
      </c>
      <c r="D1408" s="24" t="s">
        <v>391</v>
      </c>
      <c r="E1408" s="28"/>
      <c r="F1408" s="25" t="s">
        <v>392</v>
      </c>
      <c r="G1408" s="10">
        <f t="shared" si="1199"/>
        <v>20445.699999999997</v>
      </c>
      <c r="H1408" s="10">
        <f t="shared" si="1200"/>
        <v>21003.899999999998</v>
      </c>
      <c r="I1408" s="10">
        <f t="shared" si="1201"/>
        <v>21003.899999999998</v>
      </c>
      <c r="J1408" s="10">
        <f t="shared" si="1202"/>
        <v>0</v>
      </c>
      <c r="K1408" s="10">
        <f t="shared" si="1203"/>
        <v>0</v>
      </c>
      <c r="L1408" s="10">
        <f t="shared" si="1204"/>
        <v>0</v>
      </c>
      <c r="M1408" s="10">
        <f t="shared" si="1184"/>
        <v>20445.699999999997</v>
      </c>
      <c r="N1408" s="10">
        <f t="shared" si="1185"/>
        <v>21003.899999999998</v>
      </c>
      <c r="O1408" s="10">
        <f t="shared" si="1186"/>
        <v>21003.899999999998</v>
      </c>
      <c r="P1408" s="10">
        <f t="shared" si="1205"/>
        <v>0</v>
      </c>
      <c r="Q1408" s="26"/>
      <c r="R1408" s="27"/>
    </row>
    <row r="1409" spans="1:19" x14ac:dyDescent="0.3">
      <c r="A1409" s="24" t="s">
        <v>474</v>
      </c>
      <c r="B1409" s="24" t="s">
        <v>20</v>
      </c>
      <c r="C1409" s="24" t="s">
        <v>101</v>
      </c>
      <c r="D1409" s="24" t="s">
        <v>393</v>
      </c>
      <c r="E1409" s="28"/>
      <c r="F1409" s="25" t="s">
        <v>43</v>
      </c>
      <c r="G1409" s="10">
        <f t="shared" ref="G1409:L1409" si="1206">G1410+G1411</f>
        <v>20445.699999999997</v>
      </c>
      <c r="H1409" s="10">
        <f t="shared" si="1206"/>
        <v>21003.899999999998</v>
      </c>
      <c r="I1409" s="10">
        <f t="shared" si="1206"/>
        <v>21003.899999999998</v>
      </c>
      <c r="J1409" s="10">
        <f t="shared" si="1206"/>
        <v>0</v>
      </c>
      <c r="K1409" s="10">
        <f t="shared" si="1206"/>
        <v>0</v>
      </c>
      <c r="L1409" s="10">
        <f t="shared" si="1206"/>
        <v>0</v>
      </c>
      <c r="M1409" s="10">
        <f t="shared" si="1184"/>
        <v>20445.699999999997</v>
      </c>
      <c r="N1409" s="10">
        <f t="shared" si="1185"/>
        <v>21003.899999999998</v>
      </c>
      <c r="O1409" s="10">
        <f t="shared" si="1186"/>
        <v>21003.899999999998</v>
      </c>
      <c r="P1409" s="10">
        <f>P1410+P1411</f>
        <v>0</v>
      </c>
      <c r="Q1409" s="26"/>
      <c r="R1409" s="27"/>
    </row>
    <row r="1410" spans="1:19" ht="78" x14ac:dyDescent="0.3">
      <c r="A1410" s="24" t="s">
        <v>474</v>
      </c>
      <c r="B1410" s="24" t="s">
        <v>20</v>
      </c>
      <c r="C1410" s="24" t="s">
        <v>101</v>
      </c>
      <c r="D1410" s="24" t="s">
        <v>393</v>
      </c>
      <c r="E1410" s="24" t="s">
        <v>44</v>
      </c>
      <c r="F1410" s="25" t="s">
        <v>45</v>
      </c>
      <c r="G1410" s="10">
        <v>18153.599999999999</v>
      </c>
      <c r="H1410" s="10">
        <v>18711.8</v>
      </c>
      <c r="I1410" s="10">
        <v>18711.8</v>
      </c>
      <c r="J1410" s="10"/>
      <c r="K1410" s="10"/>
      <c r="L1410" s="10"/>
      <c r="M1410" s="10">
        <f t="shared" si="1184"/>
        <v>18153.599999999999</v>
      </c>
      <c r="N1410" s="10">
        <f t="shared" si="1185"/>
        <v>18711.8</v>
      </c>
      <c r="O1410" s="10">
        <f t="shared" si="1186"/>
        <v>18711.8</v>
      </c>
      <c r="P1410" s="10"/>
      <c r="Q1410" s="26"/>
      <c r="R1410" s="27"/>
    </row>
    <row r="1411" spans="1:19" ht="31.2" x14ac:dyDescent="0.3">
      <c r="A1411" s="24" t="s">
        <v>474</v>
      </c>
      <c r="B1411" s="24" t="s">
        <v>20</v>
      </c>
      <c r="C1411" s="24" t="s">
        <v>101</v>
      </c>
      <c r="D1411" s="24" t="s">
        <v>393</v>
      </c>
      <c r="E1411" s="24" t="s">
        <v>32</v>
      </c>
      <c r="F1411" s="25" t="s">
        <v>33</v>
      </c>
      <c r="G1411" s="10">
        <v>2292.1</v>
      </c>
      <c r="H1411" s="10">
        <v>2292.1</v>
      </c>
      <c r="I1411" s="10">
        <v>2292.1</v>
      </c>
      <c r="J1411" s="10"/>
      <c r="K1411" s="10"/>
      <c r="L1411" s="10"/>
      <c r="M1411" s="10">
        <f t="shared" si="1184"/>
        <v>2292.1</v>
      </c>
      <c r="N1411" s="10">
        <f t="shared" si="1185"/>
        <v>2292.1</v>
      </c>
      <c r="O1411" s="10">
        <f t="shared" si="1186"/>
        <v>2292.1</v>
      </c>
      <c r="P1411" s="10"/>
      <c r="Q1411" s="26"/>
      <c r="R1411" s="27"/>
    </row>
    <row r="1412" spans="1:19" s="18" customFormat="1" x14ac:dyDescent="0.3">
      <c r="A1412" s="19" t="s">
        <v>474</v>
      </c>
      <c r="B1412" s="19" t="s">
        <v>20</v>
      </c>
      <c r="C1412" s="19" t="s">
        <v>22</v>
      </c>
      <c r="D1412" s="19"/>
      <c r="E1412" s="19"/>
      <c r="F1412" s="20" t="s">
        <v>23</v>
      </c>
      <c r="G1412" s="21">
        <f t="shared" ref="G1412:G1414" si="1207">G1413</f>
        <v>4886.3</v>
      </c>
      <c r="H1412" s="21">
        <f t="shared" ref="H1412:H1414" si="1208">H1413</f>
        <v>3056</v>
      </c>
      <c r="I1412" s="21">
        <f t="shared" ref="I1412:I1414" si="1209">I1413</f>
        <v>3054.5</v>
      </c>
      <c r="J1412" s="21">
        <f t="shared" ref="J1412:J1414" si="1210">J1413</f>
        <v>0</v>
      </c>
      <c r="K1412" s="21">
        <f t="shared" ref="K1412:K1414" si="1211">K1413</f>
        <v>0</v>
      </c>
      <c r="L1412" s="21">
        <f t="shared" ref="L1412:L1414" si="1212">L1413</f>
        <v>0</v>
      </c>
      <c r="M1412" s="21">
        <f t="shared" si="1184"/>
        <v>4886.3</v>
      </c>
      <c r="N1412" s="21">
        <f t="shared" si="1185"/>
        <v>3056</v>
      </c>
      <c r="O1412" s="21">
        <f t="shared" si="1186"/>
        <v>3054.5</v>
      </c>
      <c r="P1412" s="21">
        <f t="shared" ref="P1412:P1414" si="1213">P1413</f>
        <v>0</v>
      </c>
      <c r="Q1412" s="22"/>
      <c r="R1412" s="23"/>
    </row>
    <row r="1413" spans="1:19" x14ac:dyDescent="0.3">
      <c r="A1413" s="24" t="s">
        <v>474</v>
      </c>
      <c r="B1413" s="24" t="s">
        <v>20</v>
      </c>
      <c r="C1413" s="24" t="s">
        <v>22</v>
      </c>
      <c r="D1413" s="24" t="s">
        <v>210</v>
      </c>
      <c r="E1413" s="24"/>
      <c r="F1413" s="25" t="s">
        <v>211</v>
      </c>
      <c r="G1413" s="10">
        <f t="shared" si="1207"/>
        <v>4886.3</v>
      </c>
      <c r="H1413" s="10">
        <f t="shared" si="1208"/>
        <v>3056</v>
      </c>
      <c r="I1413" s="10">
        <f t="shared" si="1209"/>
        <v>3054.5</v>
      </c>
      <c r="J1413" s="10">
        <f t="shared" si="1210"/>
        <v>0</v>
      </c>
      <c r="K1413" s="10">
        <f t="shared" si="1211"/>
        <v>0</v>
      </c>
      <c r="L1413" s="10">
        <f t="shared" si="1212"/>
        <v>0</v>
      </c>
      <c r="M1413" s="10">
        <f t="shared" si="1184"/>
        <v>4886.3</v>
      </c>
      <c r="N1413" s="10">
        <f t="shared" si="1185"/>
        <v>3056</v>
      </c>
      <c r="O1413" s="10">
        <f t="shared" si="1186"/>
        <v>3054.5</v>
      </c>
      <c r="P1413" s="10">
        <f t="shared" si="1213"/>
        <v>0</v>
      </c>
      <c r="Q1413" s="26"/>
      <c r="R1413" s="27"/>
    </row>
    <row r="1414" spans="1:19" hidden="1" x14ac:dyDescent="0.3">
      <c r="A1414" s="24" t="s">
        <v>474</v>
      </c>
      <c r="B1414" s="24" t="s">
        <v>20</v>
      </c>
      <c r="C1414" s="24" t="s">
        <v>22</v>
      </c>
      <c r="D1414" s="24" t="s">
        <v>212</v>
      </c>
      <c r="E1414" s="24"/>
      <c r="F1414" s="25" t="s">
        <v>27</v>
      </c>
      <c r="G1414" s="10">
        <f t="shared" si="1207"/>
        <v>4886.3</v>
      </c>
      <c r="H1414" s="10">
        <f t="shared" si="1208"/>
        <v>3056</v>
      </c>
      <c r="I1414" s="10">
        <f t="shared" si="1209"/>
        <v>3054.5</v>
      </c>
      <c r="J1414" s="10">
        <f t="shared" si="1210"/>
        <v>0</v>
      </c>
      <c r="K1414" s="10">
        <f t="shared" si="1211"/>
        <v>0</v>
      </c>
      <c r="L1414" s="10">
        <f t="shared" si="1212"/>
        <v>0</v>
      </c>
      <c r="M1414" s="10">
        <f t="shared" si="1184"/>
        <v>4886.3</v>
      </c>
      <c r="N1414" s="10">
        <f t="shared" si="1185"/>
        <v>3056</v>
      </c>
      <c r="O1414" s="10">
        <f t="shared" si="1186"/>
        <v>3054.5</v>
      </c>
      <c r="P1414" s="10">
        <f t="shared" si="1213"/>
        <v>0</v>
      </c>
      <c r="Q1414" s="26">
        <v>0</v>
      </c>
      <c r="R1414" s="27"/>
      <c r="S1414" s="1" t="s">
        <v>386</v>
      </c>
    </row>
    <row r="1415" spans="1:19" ht="46.8" x14ac:dyDescent="0.3">
      <c r="A1415" s="24" t="s">
        <v>474</v>
      </c>
      <c r="B1415" s="24" t="s">
        <v>20</v>
      </c>
      <c r="C1415" s="24" t="s">
        <v>22</v>
      </c>
      <c r="D1415" s="24" t="s">
        <v>213</v>
      </c>
      <c r="E1415" s="24"/>
      <c r="F1415" s="25" t="s">
        <v>214</v>
      </c>
      <c r="G1415" s="10">
        <f t="shared" ref="G1415:L1415" si="1214">G1416+G1418+G1422+G1420</f>
        <v>4886.3</v>
      </c>
      <c r="H1415" s="10">
        <f t="shared" si="1214"/>
        <v>3056</v>
      </c>
      <c r="I1415" s="10">
        <f t="shared" si="1214"/>
        <v>3054.5</v>
      </c>
      <c r="J1415" s="10">
        <f t="shared" si="1214"/>
        <v>0</v>
      </c>
      <c r="K1415" s="10">
        <f t="shared" si="1214"/>
        <v>0</v>
      </c>
      <c r="L1415" s="10">
        <f t="shared" si="1214"/>
        <v>0</v>
      </c>
      <c r="M1415" s="10">
        <f t="shared" si="1184"/>
        <v>4886.3</v>
      </c>
      <c r="N1415" s="10">
        <f t="shared" si="1185"/>
        <v>3056</v>
      </c>
      <c r="O1415" s="10">
        <f t="shared" si="1186"/>
        <v>3054.5</v>
      </c>
      <c r="P1415" s="10">
        <f>P1416+P1418+P1422+P1420</f>
        <v>0</v>
      </c>
      <c r="Q1415" s="26"/>
      <c r="R1415" s="27"/>
    </row>
    <row r="1416" spans="1:19" ht="31.2" x14ac:dyDescent="0.3">
      <c r="A1416" s="24" t="s">
        <v>474</v>
      </c>
      <c r="B1416" s="24" t="s">
        <v>20</v>
      </c>
      <c r="C1416" s="24" t="s">
        <v>22</v>
      </c>
      <c r="D1416" s="24" t="s">
        <v>394</v>
      </c>
      <c r="E1416" s="24"/>
      <c r="F1416" s="25" t="s">
        <v>395</v>
      </c>
      <c r="G1416" s="10">
        <f t="shared" ref="G1416:L1416" si="1215">G1417</f>
        <v>3386.6</v>
      </c>
      <c r="H1416" s="10">
        <f t="shared" si="1215"/>
        <v>1556.3000000000002</v>
      </c>
      <c r="I1416" s="10">
        <f t="shared" si="1215"/>
        <v>1554.8000000000002</v>
      </c>
      <c r="J1416" s="10">
        <f t="shared" si="1215"/>
        <v>0</v>
      </c>
      <c r="K1416" s="10">
        <f t="shared" si="1215"/>
        <v>0</v>
      </c>
      <c r="L1416" s="10">
        <f t="shared" si="1215"/>
        <v>0</v>
      </c>
      <c r="M1416" s="10">
        <f t="shared" si="1184"/>
        <v>3386.6</v>
      </c>
      <c r="N1416" s="10">
        <f t="shared" si="1185"/>
        <v>1556.3000000000002</v>
      </c>
      <c r="O1416" s="10">
        <f t="shared" si="1186"/>
        <v>1554.8000000000002</v>
      </c>
      <c r="P1416" s="10">
        <f>P1417</f>
        <v>0</v>
      </c>
      <c r="Q1416" s="26"/>
      <c r="R1416" s="27"/>
    </row>
    <row r="1417" spans="1:19" ht="31.2" x14ac:dyDescent="0.3">
      <c r="A1417" s="24" t="s">
        <v>474</v>
      </c>
      <c r="B1417" s="24" t="s">
        <v>20</v>
      </c>
      <c r="C1417" s="24" t="s">
        <v>22</v>
      </c>
      <c r="D1417" s="24" t="s">
        <v>394</v>
      </c>
      <c r="E1417" s="24" t="s">
        <v>32</v>
      </c>
      <c r="F1417" s="25" t="s">
        <v>33</v>
      </c>
      <c r="G1417" s="10">
        <v>3386.6</v>
      </c>
      <c r="H1417" s="10">
        <v>1556.3000000000002</v>
      </c>
      <c r="I1417" s="10">
        <v>1554.8000000000002</v>
      </c>
      <c r="J1417" s="10"/>
      <c r="K1417" s="10"/>
      <c r="L1417" s="10"/>
      <c r="M1417" s="10">
        <f t="shared" si="1184"/>
        <v>3386.6</v>
      </c>
      <c r="N1417" s="10">
        <f t="shared" si="1185"/>
        <v>1556.3000000000002</v>
      </c>
      <c r="O1417" s="10">
        <f t="shared" si="1186"/>
        <v>1554.8000000000002</v>
      </c>
      <c r="P1417" s="10"/>
      <c r="Q1417" s="26"/>
      <c r="R1417" s="27"/>
    </row>
    <row r="1418" spans="1:19" ht="31.2" x14ac:dyDescent="0.3">
      <c r="A1418" s="24" t="s">
        <v>474</v>
      </c>
      <c r="B1418" s="24" t="s">
        <v>20</v>
      </c>
      <c r="C1418" s="24" t="s">
        <v>22</v>
      </c>
      <c r="D1418" s="24" t="s">
        <v>396</v>
      </c>
      <c r="E1418" s="28"/>
      <c r="F1418" s="25" t="s">
        <v>397</v>
      </c>
      <c r="G1418" s="10">
        <f t="shared" ref="G1418:L1418" si="1216">G1419</f>
        <v>827.7</v>
      </c>
      <c r="H1418" s="10">
        <f t="shared" si="1216"/>
        <v>827.7</v>
      </c>
      <c r="I1418" s="10">
        <f t="shared" si="1216"/>
        <v>827.7</v>
      </c>
      <c r="J1418" s="10">
        <f t="shared" si="1216"/>
        <v>0</v>
      </c>
      <c r="K1418" s="10">
        <f t="shared" si="1216"/>
        <v>0</v>
      </c>
      <c r="L1418" s="10">
        <f t="shared" si="1216"/>
        <v>0</v>
      </c>
      <c r="M1418" s="10">
        <f t="shared" si="1184"/>
        <v>827.7</v>
      </c>
      <c r="N1418" s="10">
        <f t="shared" si="1185"/>
        <v>827.7</v>
      </c>
      <c r="O1418" s="10">
        <f t="shared" si="1186"/>
        <v>827.7</v>
      </c>
      <c r="P1418" s="10">
        <f>P1419</f>
        <v>0</v>
      </c>
      <c r="Q1418" s="26"/>
      <c r="R1418" s="27"/>
    </row>
    <row r="1419" spans="1:19" ht="31.2" x14ac:dyDescent="0.3">
      <c r="A1419" s="24" t="s">
        <v>474</v>
      </c>
      <c r="B1419" s="24" t="s">
        <v>20</v>
      </c>
      <c r="C1419" s="24" t="s">
        <v>22</v>
      </c>
      <c r="D1419" s="24" t="s">
        <v>396</v>
      </c>
      <c r="E1419" s="24" t="s">
        <v>114</v>
      </c>
      <c r="F1419" s="25" t="s">
        <v>115</v>
      </c>
      <c r="G1419" s="10">
        <v>827.7</v>
      </c>
      <c r="H1419" s="10">
        <v>827.7</v>
      </c>
      <c r="I1419" s="10">
        <v>827.7</v>
      </c>
      <c r="J1419" s="10"/>
      <c r="K1419" s="10"/>
      <c r="L1419" s="10"/>
      <c r="M1419" s="10">
        <f t="shared" si="1184"/>
        <v>827.7</v>
      </c>
      <c r="N1419" s="10">
        <f t="shared" si="1185"/>
        <v>827.7</v>
      </c>
      <c r="O1419" s="10">
        <f t="shared" si="1186"/>
        <v>827.7</v>
      </c>
      <c r="P1419" s="10"/>
      <c r="Q1419" s="26"/>
      <c r="R1419" s="27"/>
    </row>
    <row r="1420" spans="1:19" ht="62.4" x14ac:dyDescent="0.3">
      <c r="A1420" s="24" t="s">
        <v>474</v>
      </c>
      <c r="B1420" s="24" t="s">
        <v>20</v>
      </c>
      <c r="C1420" s="24" t="s">
        <v>22</v>
      </c>
      <c r="D1420" s="24" t="s">
        <v>476</v>
      </c>
      <c r="E1420" s="28"/>
      <c r="F1420" s="25" t="s">
        <v>477</v>
      </c>
      <c r="G1420" s="10">
        <f t="shared" ref="G1420:L1420" si="1217">G1421</f>
        <v>307</v>
      </c>
      <c r="H1420" s="10">
        <f t="shared" si="1217"/>
        <v>307</v>
      </c>
      <c r="I1420" s="10">
        <f t="shared" si="1217"/>
        <v>307</v>
      </c>
      <c r="J1420" s="10">
        <f t="shared" si="1217"/>
        <v>0</v>
      </c>
      <c r="K1420" s="10">
        <f t="shared" si="1217"/>
        <v>0</v>
      </c>
      <c r="L1420" s="10">
        <f t="shared" si="1217"/>
        <v>0</v>
      </c>
      <c r="M1420" s="10">
        <f t="shared" si="1184"/>
        <v>307</v>
      </c>
      <c r="N1420" s="10">
        <f t="shared" si="1185"/>
        <v>307</v>
      </c>
      <c r="O1420" s="10">
        <f t="shared" si="1186"/>
        <v>307</v>
      </c>
      <c r="P1420" s="10">
        <f>P1421</f>
        <v>0</v>
      </c>
      <c r="Q1420" s="26"/>
      <c r="R1420" s="27"/>
    </row>
    <row r="1421" spans="1:19" ht="31.2" x14ac:dyDescent="0.3">
      <c r="A1421" s="24" t="s">
        <v>474</v>
      </c>
      <c r="B1421" s="24" t="s">
        <v>20</v>
      </c>
      <c r="C1421" s="24" t="s">
        <v>22</v>
      </c>
      <c r="D1421" s="24" t="s">
        <v>476</v>
      </c>
      <c r="E1421" s="24" t="s">
        <v>114</v>
      </c>
      <c r="F1421" s="25" t="s">
        <v>115</v>
      </c>
      <c r="G1421" s="10">
        <v>307</v>
      </c>
      <c r="H1421" s="10">
        <v>307</v>
      </c>
      <c r="I1421" s="10">
        <v>307</v>
      </c>
      <c r="J1421" s="10"/>
      <c r="K1421" s="10"/>
      <c r="L1421" s="10"/>
      <c r="M1421" s="10">
        <f t="shared" si="1184"/>
        <v>307</v>
      </c>
      <c r="N1421" s="10">
        <f t="shared" si="1185"/>
        <v>307</v>
      </c>
      <c r="O1421" s="10">
        <f t="shared" si="1186"/>
        <v>307</v>
      </c>
      <c r="P1421" s="10"/>
      <c r="Q1421" s="26"/>
      <c r="R1421" s="27"/>
    </row>
    <row r="1422" spans="1:19" ht="62.4" x14ac:dyDescent="0.3">
      <c r="A1422" s="24" t="s">
        <v>474</v>
      </c>
      <c r="B1422" s="24" t="s">
        <v>20</v>
      </c>
      <c r="C1422" s="24" t="s">
        <v>22</v>
      </c>
      <c r="D1422" s="24" t="s">
        <v>217</v>
      </c>
      <c r="E1422" s="28"/>
      <c r="F1422" s="25" t="s">
        <v>218</v>
      </c>
      <c r="G1422" s="10">
        <f t="shared" ref="G1422:L1422" si="1218">G1423</f>
        <v>365</v>
      </c>
      <c r="H1422" s="10">
        <f t="shared" si="1218"/>
        <v>365</v>
      </c>
      <c r="I1422" s="10">
        <f t="shared" si="1218"/>
        <v>365</v>
      </c>
      <c r="J1422" s="10">
        <f t="shared" si="1218"/>
        <v>0</v>
      </c>
      <c r="K1422" s="10">
        <f t="shared" si="1218"/>
        <v>0</v>
      </c>
      <c r="L1422" s="10">
        <f t="shared" si="1218"/>
        <v>0</v>
      </c>
      <c r="M1422" s="10">
        <f t="shared" si="1184"/>
        <v>365</v>
      </c>
      <c r="N1422" s="10">
        <f t="shared" si="1185"/>
        <v>365</v>
      </c>
      <c r="O1422" s="10">
        <f t="shared" si="1186"/>
        <v>365</v>
      </c>
      <c r="P1422" s="10">
        <f>P1423</f>
        <v>0</v>
      </c>
      <c r="Q1422" s="26"/>
      <c r="R1422" s="27"/>
    </row>
    <row r="1423" spans="1:19" ht="31.2" x14ac:dyDescent="0.3">
      <c r="A1423" s="24" t="s">
        <v>474</v>
      </c>
      <c r="B1423" s="24" t="s">
        <v>20</v>
      </c>
      <c r="C1423" s="24" t="s">
        <v>22</v>
      </c>
      <c r="D1423" s="24" t="s">
        <v>217</v>
      </c>
      <c r="E1423" s="24" t="s">
        <v>114</v>
      </c>
      <c r="F1423" s="25" t="s">
        <v>115</v>
      </c>
      <c r="G1423" s="10">
        <v>365</v>
      </c>
      <c r="H1423" s="10">
        <v>365</v>
      </c>
      <c r="I1423" s="10">
        <v>365</v>
      </c>
      <c r="J1423" s="10"/>
      <c r="K1423" s="10"/>
      <c r="L1423" s="10"/>
      <c r="M1423" s="10">
        <f t="shared" si="1184"/>
        <v>365</v>
      </c>
      <c r="N1423" s="10">
        <f t="shared" si="1185"/>
        <v>365</v>
      </c>
      <c r="O1423" s="10">
        <f t="shared" si="1186"/>
        <v>365</v>
      </c>
      <c r="P1423" s="10"/>
      <c r="Q1423" s="26"/>
      <c r="R1423" s="27"/>
    </row>
    <row r="1424" spans="1:19" s="12" customFormat="1" ht="31.2" x14ac:dyDescent="0.3">
      <c r="A1424" s="13" t="s">
        <v>474</v>
      </c>
      <c r="B1424" s="13" t="s">
        <v>125</v>
      </c>
      <c r="C1424" s="13"/>
      <c r="D1424" s="13"/>
      <c r="E1424" s="29"/>
      <c r="F1424" s="14" t="s">
        <v>126</v>
      </c>
      <c r="G1424" s="15">
        <f t="shared" ref="G1424:L1424" si="1219">G1425+G1434</f>
        <v>269.8</v>
      </c>
      <c r="H1424" s="15">
        <f t="shared" si="1219"/>
        <v>269.8</v>
      </c>
      <c r="I1424" s="15">
        <f t="shared" si="1219"/>
        <v>269.8</v>
      </c>
      <c r="J1424" s="15">
        <f t="shared" si="1219"/>
        <v>0</v>
      </c>
      <c r="K1424" s="15">
        <f t="shared" si="1219"/>
        <v>0</v>
      </c>
      <c r="L1424" s="15">
        <f t="shared" si="1219"/>
        <v>0</v>
      </c>
      <c r="M1424" s="15">
        <f t="shared" si="1184"/>
        <v>269.8</v>
      </c>
      <c r="N1424" s="15">
        <f t="shared" si="1185"/>
        <v>269.8</v>
      </c>
      <c r="O1424" s="15">
        <f t="shared" si="1186"/>
        <v>269.8</v>
      </c>
      <c r="P1424" s="15">
        <f>P1425+P1434</f>
        <v>0</v>
      </c>
      <c r="Q1424" s="16"/>
      <c r="R1424" s="17"/>
    </row>
    <row r="1425" spans="1:19" s="18" customFormat="1" ht="46.8" x14ac:dyDescent="0.3">
      <c r="A1425" s="19" t="s">
        <v>474</v>
      </c>
      <c r="B1425" s="19" t="s">
        <v>125</v>
      </c>
      <c r="C1425" s="19" t="s">
        <v>273</v>
      </c>
      <c r="D1425" s="19"/>
      <c r="E1425" s="30"/>
      <c r="F1425" s="20" t="s">
        <v>402</v>
      </c>
      <c r="G1425" s="21">
        <f t="shared" ref="G1425:G1427" si="1220">G1426</f>
        <v>254.3</v>
      </c>
      <c r="H1425" s="21">
        <f t="shared" ref="H1425:H1427" si="1221">H1426</f>
        <v>254.3</v>
      </c>
      <c r="I1425" s="21">
        <f t="shared" ref="I1425:I1427" si="1222">I1426</f>
        <v>254.3</v>
      </c>
      <c r="J1425" s="21">
        <f t="shared" ref="J1425:J1427" si="1223">J1426</f>
        <v>0</v>
      </c>
      <c r="K1425" s="21">
        <f t="shared" ref="K1425:K1427" si="1224">K1426</f>
        <v>0</v>
      </c>
      <c r="L1425" s="21">
        <f t="shared" ref="L1425:L1427" si="1225">L1426</f>
        <v>0</v>
      </c>
      <c r="M1425" s="21">
        <f t="shared" si="1184"/>
        <v>254.3</v>
      </c>
      <c r="N1425" s="21">
        <f t="shared" si="1185"/>
        <v>254.3</v>
      </c>
      <c r="O1425" s="21">
        <f t="shared" si="1186"/>
        <v>254.3</v>
      </c>
      <c r="P1425" s="21">
        <f t="shared" ref="P1425:P1427" si="1226">P1426</f>
        <v>0</v>
      </c>
      <c r="Q1425" s="22"/>
      <c r="R1425" s="23"/>
    </row>
    <row r="1426" spans="1:19" x14ac:dyDescent="0.3">
      <c r="A1426" s="24" t="s">
        <v>474</v>
      </c>
      <c r="B1426" s="24" t="s">
        <v>125</v>
      </c>
      <c r="C1426" s="24" t="s">
        <v>273</v>
      </c>
      <c r="D1426" s="24" t="s">
        <v>219</v>
      </c>
      <c r="E1426" s="28"/>
      <c r="F1426" s="25" t="s">
        <v>220</v>
      </c>
      <c r="G1426" s="10">
        <f t="shared" si="1220"/>
        <v>254.3</v>
      </c>
      <c r="H1426" s="10">
        <f t="shared" si="1221"/>
        <v>254.3</v>
      </c>
      <c r="I1426" s="10">
        <f t="shared" si="1222"/>
        <v>254.3</v>
      </c>
      <c r="J1426" s="10">
        <f t="shared" si="1223"/>
        <v>0</v>
      </c>
      <c r="K1426" s="10">
        <f t="shared" si="1224"/>
        <v>0</v>
      </c>
      <c r="L1426" s="10">
        <f t="shared" si="1225"/>
        <v>0</v>
      </c>
      <c r="M1426" s="10">
        <f t="shared" si="1184"/>
        <v>254.3</v>
      </c>
      <c r="N1426" s="10">
        <f t="shared" si="1185"/>
        <v>254.3</v>
      </c>
      <c r="O1426" s="10">
        <f t="shared" si="1186"/>
        <v>254.3</v>
      </c>
      <c r="P1426" s="10">
        <f t="shared" si="1226"/>
        <v>0</v>
      </c>
      <c r="Q1426" s="26"/>
      <c r="R1426" s="27"/>
    </row>
    <row r="1427" spans="1:19" hidden="1" x14ac:dyDescent="0.3">
      <c r="A1427" s="24" t="s">
        <v>474</v>
      </c>
      <c r="B1427" s="24" t="s">
        <v>125</v>
      </c>
      <c r="C1427" s="24" t="s">
        <v>273</v>
      </c>
      <c r="D1427" s="24" t="s">
        <v>221</v>
      </c>
      <c r="E1427" s="28"/>
      <c r="F1427" s="25" t="s">
        <v>27</v>
      </c>
      <c r="G1427" s="10">
        <f t="shared" si="1220"/>
        <v>254.3</v>
      </c>
      <c r="H1427" s="10">
        <f t="shared" si="1221"/>
        <v>254.3</v>
      </c>
      <c r="I1427" s="10">
        <f t="shared" si="1222"/>
        <v>254.3</v>
      </c>
      <c r="J1427" s="10">
        <f t="shared" si="1223"/>
        <v>0</v>
      </c>
      <c r="K1427" s="10">
        <f t="shared" si="1224"/>
        <v>0</v>
      </c>
      <c r="L1427" s="10">
        <f t="shared" si="1225"/>
        <v>0</v>
      </c>
      <c r="M1427" s="10">
        <f t="shared" si="1184"/>
        <v>254.3</v>
      </c>
      <c r="N1427" s="10">
        <f t="shared" si="1185"/>
        <v>254.3</v>
      </c>
      <c r="O1427" s="10">
        <f t="shared" si="1186"/>
        <v>254.3</v>
      </c>
      <c r="P1427" s="10">
        <f t="shared" si="1226"/>
        <v>0</v>
      </c>
      <c r="Q1427" s="26">
        <v>0</v>
      </c>
      <c r="R1427" s="27"/>
      <c r="S1427" s="1" t="s">
        <v>386</v>
      </c>
    </row>
    <row r="1428" spans="1:19" ht="93.6" x14ac:dyDescent="0.3">
      <c r="A1428" s="24" t="s">
        <v>474</v>
      </c>
      <c r="B1428" s="24" t="s">
        <v>125</v>
      </c>
      <c r="C1428" s="24" t="s">
        <v>273</v>
      </c>
      <c r="D1428" s="24" t="s">
        <v>403</v>
      </c>
      <c r="E1428" s="28"/>
      <c r="F1428" s="25" t="s">
        <v>404</v>
      </c>
      <c r="G1428" s="10">
        <f t="shared" ref="G1428:L1428" si="1227">G1429+G1431</f>
        <v>254.3</v>
      </c>
      <c r="H1428" s="10">
        <f t="shared" si="1227"/>
        <v>254.3</v>
      </c>
      <c r="I1428" s="10">
        <f t="shared" si="1227"/>
        <v>254.3</v>
      </c>
      <c r="J1428" s="10">
        <f t="shared" si="1227"/>
        <v>0</v>
      </c>
      <c r="K1428" s="10">
        <f t="shared" si="1227"/>
        <v>0</v>
      </c>
      <c r="L1428" s="10">
        <f t="shared" si="1227"/>
        <v>0</v>
      </c>
      <c r="M1428" s="10">
        <f t="shared" si="1184"/>
        <v>254.3</v>
      </c>
      <c r="N1428" s="10">
        <f t="shared" si="1185"/>
        <v>254.3</v>
      </c>
      <c r="O1428" s="10">
        <f t="shared" si="1186"/>
        <v>254.3</v>
      </c>
      <c r="P1428" s="10">
        <f>P1429+P1431</f>
        <v>0</v>
      </c>
      <c r="Q1428" s="26"/>
      <c r="R1428" s="27"/>
    </row>
    <row r="1429" spans="1:19" ht="46.8" x14ac:dyDescent="0.3">
      <c r="A1429" s="24" t="s">
        <v>474</v>
      </c>
      <c r="B1429" s="24" t="s">
        <v>125</v>
      </c>
      <c r="C1429" s="24" t="s">
        <v>273</v>
      </c>
      <c r="D1429" s="24" t="s">
        <v>405</v>
      </c>
      <c r="E1429" s="28"/>
      <c r="F1429" s="25" t="s">
        <v>406</v>
      </c>
      <c r="G1429" s="10">
        <f t="shared" ref="G1429:L1429" si="1228">G1430</f>
        <v>4.8</v>
      </c>
      <c r="H1429" s="10">
        <f t="shared" si="1228"/>
        <v>4.8</v>
      </c>
      <c r="I1429" s="10">
        <f t="shared" si="1228"/>
        <v>4.8</v>
      </c>
      <c r="J1429" s="10">
        <f t="shared" si="1228"/>
        <v>0</v>
      </c>
      <c r="K1429" s="10">
        <f t="shared" si="1228"/>
        <v>0</v>
      </c>
      <c r="L1429" s="10">
        <f t="shared" si="1228"/>
        <v>0</v>
      </c>
      <c r="M1429" s="10">
        <f t="shared" si="1184"/>
        <v>4.8</v>
      </c>
      <c r="N1429" s="10">
        <f t="shared" si="1185"/>
        <v>4.8</v>
      </c>
      <c r="O1429" s="10">
        <f t="shared" si="1186"/>
        <v>4.8</v>
      </c>
      <c r="P1429" s="10">
        <f>P1430</f>
        <v>0</v>
      </c>
      <c r="Q1429" s="26"/>
      <c r="R1429" s="27"/>
    </row>
    <row r="1430" spans="1:19" ht="31.2" x14ac:dyDescent="0.3">
      <c r="A1430" s="24" t="s">
        <v>474</v>
      </c>
      <c r="B1430" s="24" t="s">
        <v>125</v>
      </c>
      <c r="C1430" s="24" t="s">
        <v>273</v>
      </c>
      <c r="D1430" s="24" t="s">
        <v>405</v>
      </c>
      <c r="E1430" s="24" t="s">
        <v>32</v>
      </c>
      <c r="F1430" s="25" t="s">
        <v>33</v>
      </c>
      <c r="G1430" s="10">
        <v>4.8</v>
      </c>
      <c r="H1430" s="10">
        <v>4.8</v>
      </c>
      <c r="I1430" s="10">
        <v>4.8</v>
      </c>
      <c r="J1430" s="10"/>
      <c r="K1430" s="10"/>
      <c r="L1430" s="10"/>
      <c r="M1430" s="10">
        <f t="shared" si="1184"/>
        <v>4.8</v>
      </c>
      <c r="N1430" s="10">
        <f t="shared" si="1185"/>
        <v>4.8</v>
      </c>
      <c r="O1430" s="10">
        <f t="shared" si="1186"/>
        <v>4.8</v>
      </c>
      <c r="P1430" s="10"/>
      <c r="Q1430" s="26"/>
      <c r="R1430" s="27"/>
    </row>
    <row r="1431" spans="1:19" ht="46.8" x14ac:dyDescent="0.3">
      <c r="A1431" s="24" t="s">
        <v>474</v>
      </c>
      <c r="B1431" s="24" t="s">
        <v>125</v>
      </c>
      <c r="C1431" s="24" t="s">
        <v>273</v>
      </c>
      <c r="D1431" s="24" t="s">
        <v>407</v>
      </c>
      <c r="E1431" s="28"/>
      <c r="F1431" s="25" t="s">
        <v>408</v>
      </c>
      <c r="G1431" s="10">
        <f t="shared" ref="G1431:L1431" si="1229">G1432+G1433</f>
        <v>249.5</v>
      </c>
      <c r="H1431" s="10">
        <f t="shared" si="1229"/>
        <v>249.5</v>
      </c>
      <c r="I1431" s="10">
        <f t="shared" si="1229"/>
        <v>249.5</v>
      </c>
      <c r="J1431" s="10">
        <f t="shared" si="1229"/>
        <v>0</v>
      </c>
      <c r="K1431" s="10">
        <f t="shared" si="1229"/>
        <v>0</v>
      </c>
      <c r="L1431" s="10">
        <f t="shared" si="1229"/>
        <v>0</v>
      </c>
      <c r="M1431" s="10">
        <f t="shared" si="1184"/>
        <v>249.5</v>
      </c>
      <c r="N1431" s="10">
        <f t="shared" si="1185"/>
        <v>249.5</v>
      </c>
      <c r="O1431" s="10">
        <f t="shared" si="1186"/>
        <v>249.5</v>
      </c>
      <c r="P1431" s="10">
        <f>P1432+P1433</f>
        <v>0</v>
      </c>
      <c r="Q1431" s="26"/>
      <c r="R1431" s="27"/>
    </row>
    <row r="1432" spans="1:19" ht="31.2" x14ac:dyDescent="0.3">
      <c r="A1432" s="24" t="s">
        <v>474</v>
      </c>
      <c r="B1432" s="24" t="s">
        <v>125</v>
      </c>
      <c r="C1432" s="24" t="s">
        <v>273</v>
      </c>
      <c r="D1432" s="24" t="s">
        <v>407</v>
      </c>
      <c r="E1432" s="24" t="s">
        <v>32</v>
      </c>
      <c r="F1432" s="25" t="s">
        <v>33</v>
      </c>
      <c r="G1432" s="10">
        <v>197.8</v>
      </c>
      <c r="H1432" s="10">
        <v>203.8</v>
      </c>
      <c r="I1432" s="10">
        <v>209.7</v>
      </c>
      <c r="J1432" s="10"/>
      <c r="K1432" s="10"/>
      <c r="L1432" s="10"/>
      <c r="M1432" s="10">
        <f t="shared" si="1184"/>
        <v>197.8</v>
      </c>
      <c r="N1432" s="10">
        <f t="shared" si="1185"/>
        <v>203.8</v>
      </c>
      <c r="O1432" s="10">
        <f t="shared" si="1186"/>
        <v>209.7</v>
      </c>
      <c r="P1432" s="10"/>
      <c r="Q1432" s="26"/>
      <c r="R1432" s="27"/>
    </row>
    <row r="1433" spans="1:19" x14ac:dyDescent="0.3">
      <c r="A1433" s="24" t="s">
        <v>474</v>
      </c>
      <c r="B1433" s="24" t="s">
        <v>125</v>
      </c>
      <c r="C1433" s="24" t="s">
        <v>273</v>
      </c>
      <c r="D1433" s="24" t="s">
        <v>407</v>
      </c>
      <c r="E1433" s="24" t="s">
        <v>34</v>
      </c>
      <c r="F1433" s="25" t="s">
        <v>35</v>
      </c>
      <c r="G1433" s="10">
        <v>51.7</v>
      </c>
      <c r="H1433" s="10">
        <v>45.7</v>
      </c>
      <c r="I1433" s="10">
        <v>39.799999999999997</v>
      </c>
      <c r="J1433" s="10"/>
      <c r="K1433" s="10"/>
      <c r="L1433" s="10"/>
      <c r="M1433" s="10">
        <f t="shared" si="1184"/>
        <v>51.7</v>
      </c>
      <c r="N1433" s="10">
        <f t="shared" si="1185"/>
        <v>45.7</v>
      </c>
      <c r="O1433" s="10">
        <f t="shared" si="1186"/>
        <v>39.799999999999997</v>
      </c>
      <c r="P1433" s="10"/>
      <c r="Q1433" s="26"/>
      <c r="R1433" s="27"/>
    </row>
    <row r="1434" spans="1:19" s="18" customFormat="1" ht="31.2" x14ac:dyDescent="0.3">
      <c r="A1434" s="19" t="s">
        <v>474</v>
      </c>
      <c r="B1434" s="19" t="s">
        <v>125</v>
      </c>
      <c r="C1434" s="19" t="s">
        <v>127</v>
      </c>
      <c r="D1434" s="19"/>
      <c r="E1434" s="30"/>
      <c r="F1434" s="20" t="s">
        <v>128</v>
      </c>
      <c r="G1434" s="21">
        <f t="shared" ref="G1434:G1439" si="1230">G1435</f>
        <v>15.5</v>
      </c>
      <c r="H1434" s="21">
        <f t="shared" ref="H1434:H1439" si="1231">H1435</f>
        <v>15.5</v>
      </c>
      <c r="I1434" s="21">
        <f t="shared" ref="I1434:I1439" si="1232">I1435</f>
        <v>15.5</v>
      </c>
      <c r="J1434" s="21">
        <f t="shared" ref="J1434:J1439" si="1233">J1435</f>
        <v>0</v>
      </c>
      <c r="K1434" s="21">
        <f t="shared" ref="K1434:K1439" si="1234">K1435</f>
        <v>0</v>
      </c>
      <c r="L1434" s="21">
        <f t="shared" ref="L1434:L1439" si="1235">L1435</f>
        <v>0</v>
      </c>
      <c r="M1434" s="21">
        <f t="shared" si="1184"/>
        <v>15.5</v>
      </c>
      <c r="N1434" s="21">
        <f t="shared" si="1185"/>
        <v>15.5</v>
      </c>
      <c r="O1434" s="21">
        <f t="shared" si="1186"/>
        <v>15.5</v>
      </c>
      <c r="P1434" s="21">
        <f t="shared" ref="P1434:P1439" si="1236">P1435</f>
        <v>0</v>
      </c>
      <c r="Q1434" s="22"/>
      <c r="R1434" s="23"/>
    </row>
    <row r="1435" spans="1:19" ht="31.2" x14ac:dyDescent="0.3">
      <c r="A1435" s="24" t="s">
        <v>474</v>
      </c>
      <c r="B1435" s="24" t="s">
        <v>125</v>
      </c>
      <c r="C1435" s="24" t="s">
        <v>127</v>
      </c>
      <c r="D1435" s="24" t="s">
        <v>48</v>
      </c>
      <c r="E1435" s="28"/>
      <c r="F1435" s="25" t="s">
        <v>49</v>
      </c>
      <c r="G1435" s="10">
        <f t="shared" si="1230"/>
        <v>15.5</v>
      </c>
      <c r="H1435" s="10">
        <f t="shared" si="1231"/>
        <v>15.5</v>
      </c>
      <c r="I1435" s="10">
        <f t="shared" si="1232"/>
        <v>15.5</v>
      </c>
      <c r="J1435" s="10">
        <f t="shared" si="1233"/>
        <v>0</v>
      </c>
      <c r="K1435" s="10">
        <f t="shared" si="1234"/>
        <v>0</v>
      </c>
      <c r="L1435" s="10">
        <f t="shared" si="1235"/>
        <v>0</v>
      </c>
      <c r="M1435" s="10">
        <f t="shared" si="1184"/>
        <v>15.5</v>
      </c>
      <c r="N1435" s="10">
        <f t="shared" si="1185"/>
        <v>15.5</v>
      </c>
      <c r="O1435" s="10">
        <f t="shared" si="1186"/>
        <v>15.5</v>
      </c>
      <c r="P1435" s="10">
        <f t="shared" si="1236"/>
        <v>0</v>
      </c>
      <c r="Q1435" s="26"/>
      <c r="R1435" s="27"/>
    </row>
    <row r="1436" spans="1:19" x14ac:dyDescent="0.3">
      <c r="A1436" s="24" t="s">
        <v>474</v>
      </c>
      <c r="B1436" s="24" t="s">
        <v>125</v>
      </c>
      <c r="C1436" s="24" t="s">
        <v>127</v>
      </c>
      <c r="D1436" s="24" t="s">
        <v>50</v>
      </c>
      <c r="E1436" s="28"/>
      <c r="F1436" s="25" t="s">
        <v>51</v>
      </c>
      <c r="G1436" s="10">
        <f t="shared" si="1230"/>
        <v>15.5</v>
      </c>
      <c r="H1436" s="10">
        <f t="shared" si="1231"/>
        <v>15.5</v>
      </c>
      <c r="I1436" s="10">
        <f t="shared" si="1232"/>
        <v>15.5</v>
      </c>
      <c r="J1436" s="10">
        <f t="shared" si="1233"/>
        <v>0</v>
      </c>
      <c r="K1436" s="10">
        <f t="shared" si="1234"/>
        <v>0</v>
      </c>
      <c r="L1436" s="10">
        <f t="shared" si="1235"/>
        <v>0</v>
      </c>
      <c r="M1436" s="10">
        <f t="shared" si="1184"/>
        <v>15.5</v>
      </c>
      <c r="N1436" s="10">
        <f t="shared" si="1185"/>
        <v>15.5</v>
      </c>
      <c r="O1436" s="10">
        <f t="shared" si="1186"/>
        <v>15.5</v>
      </c>
      <c r="P1436" s="10">
        <f t="shared" si="1236"/>
        <v>0</v>
      </c>
      <c r="Q1436" s="26"/>
      <c r="R1436" s="27"/>
    </row>
    <row r="1437" spans="1:19" ht="31.2" x14ac:dyDescent="0.3">
      <c r="A1437" s="24" t="s">
        <v>474</v>
      </c>
      <c r="B1437" s="24" t="s">
        <v>125</v>
      </c>
      <c r="C1437" s="24" t="s">
        <v>127</v>
      </c>
      <c r="D1437" s="24" t="s">
        <v>129</v>
      </c>
      <c r="E1437" s="28"/>
      <c r="F1437" s="25" t="s">
        <v>130</v>
      </c>
      <c r="G1437" s="10">
        <f t="shared" si="1230"/>
        <v>15.5</v>
      </c>
      <c r="H1437" s="10">
        <f t="shared" si="1231"/>
        <v>15.5</v>
      </c>
      <c r="I1437" s="10">
        <f t="shared" si="1232"/>
        <v>15.5</v>
      </c>
      <c r="J1437" s="10">
        <f t="shared" si="1233"/>
        <v>0</v>
      </c>
      <c r="K1437" s="10">
        <f t="shared" si="1234"/>
        <v>0</v>
      </c>
      <c r="L1437" s="10">
        <f t="shared" si="1235"/>
        <v>0</v>
      </c>
      <c r="M1437" s="10">
        <f t="shared" si="1184"/>
        <v>15.5</v>
      </c>
      <c r="N1437" s="10">
        <f t="shared" si="1185"/>
        <v>15.5</v>
      </c>
      <c r="O1437" s="10">
        <f t="shared" si="1186"/>
        <v>15.5</v>
      </c>
      <c r="P1437" s="10">
        <f t="shared" si="1236"/>
        <v>0</v>
      </c>
      <c r="Q1437" s="26"/>
      <c r="R1437" s="27"/>
    </row>
    <row r="1438" spans="1:19" ht="31.2" x14ac:dyDescent="0.3">
      <c r="A1438" s="24" t="s">
        <v>474</v>
      </c>
      <c r="B1438" s="24" t="s">
        <v>125</v>
      </c>
      <c r="C1438" s="24" t="s">
        <v>127</v>
      </c>
      <c r="D1438" s="24" t="s">
        <v>129</v>
      </c>
      <c r="E1438" s="24" t="s">
        <v>32</v>
      </c>
      <c r="F1438" s="25" t="s">
        <v>33</v>
      </c>
      <c r="G1438" s="10">
        <v>15.5</v>
      </c>
      <c r="H1438" s="10">
        <v>15.5</v>
      </c>
      <c r="I1438" s="10">
        <v>15.5</v>
      </c>
      <c r="J1438" s="10"/>
      <c r="K1438" s="10"/>
      <c r="L1438" s="10"/>
      <c r="M1438" s="10">
        <f t="shared" si="1184"/>
        <v>15.5</v>
      </c>
      <c r="N1438" s="10">
        <f t="shared" si="1185"/>
        <v>15.5</v>
      </c>
      <c r="O1438" s="10">
        <f t="shared" si="1186"/>
        <v>15.5</v>
      </c>
      <c r="P1438" s="10"/>
      <c r="Q1438" s="26"/>
      <c r="R1438" s="27"/>
    </row>
    <row r="1439" spans="1:19" s="12" customFormat="1" ht="15.75" customHeight="1" x14ac:dyDescent="0.3">
      <c r="A1439" s="13" t="s">
        <v>474</v>
      </c>
      <c r="B1439" s="13" t="s">
        <v>101</v>
      </c>
      <c r="C1439" s="13"/>
      <c r="D1439" s="13"/>
      <c r="E1439" s="13"/>
      <c r="F1439" s="14" t="s">
        <v>102</v>
      </c>
      <c r="G1439" s="15">
        <f t="shared" si="1230"/>
        <v>1806.8</v>
      </c>
      <c r="H1439" s="15">
        <f t="shared" si="1231"/>
        <v>1806.8</v>
      </c>
      <c r="I1439" s="15">
        <f t="shared" si="1232"/>
        <v>1806.8</v>
      </c>
      <c r="J1439" s="15">
        <f t="shared" si="1233"/>
        <v>0</v>
      </c>
      <c r="K1439" s="15">
        <f t="shared" si="1234"/>
        <v>0</v>
      </c>
      <c r="L1439" s="15">
        <f t="shared" si="1235"/>
        <v>0</v>
      </c>
      <c r="M1439" s="15">
        <f t="shared" si="1184"/>
        <v>1806.8</v>
      </c>
      <c r="N1439" s="15">
        <f t="shared" si="1185"/>
        <v>1806.8</v>
      </c>
      <c r="O1439" s="15">
        <f t="shared" si="1186"/>
        <v>1806.8</v>
      </c>
      <c r="P1439" s="15">
        <f t="shared" si="1236"/>
        <v>0</v>
      </c>
      <c r="Q1439" s="16"/>
      <c r="R1439" s="17"/>
    </row>
    <row r="1440" spans="1:19" s="18" customFormat="1" x14ac:dyDescent="0.3">
      <c r="A1440" s="19" t="s">
        <v>474</v>
      </c>
      <c r="B1440" s="19" t="s">
        <v>101</v>
      </c>
      <c r="C1440" s="19" t="s">
        <v>240</v>
      </c>
      <c r="D1440" s="19"/>
      <c r="E1440" s="19"/>
      <c r="F1440" s="20" t="s">
        <v>411</v>
      </c>
      <c r="G1440" s="21">
        <f t="shared" ref="G1440:L1440" si="1237">G1441+G1446</f>
        <v>1806.8</v>
      </c>
      <c r="H1440" s="21">
        <f t="shared" si="1237"/>
        <v>1806.8</v>
      </c>
      <c r="I1440" s="21">
        <f t="shared" si="1237"/>
        <v>1806.8</v>
      </c>
      <c r="J1440" s="21">
        <f t="shared" si="1237"/>
        <v>0</v>
      </c>
      <c r="K1440" s="21">
        <f t="shared" si="1237"/>
        <v>0</v>
      </c>
      <c r="L1440" s="21">
        <f t="shared" si="1237"/>
        <v>0</v>
      </c>
      <c r="M1440" s="21">
        <f t="shared" si="1184"/>
        <v>1806.8</v>
      </c>
      <c r="N1440" s="21">
        <f t="shared" si="1185"/>
        <v>1806.8</v>
      </c>
      <c r="O1440" s="21">
        <f t="shared" si="1186"/>
        <v>1806.8</v>
      </c>
      <c r="P1440" s="21">
        <f>P1441+P1446</f>
        <v>0</v>
      </c>
      <c r="Q1440" s="22"/>
      <c r="R1440" s="23"/>
    </row>
    <row r="1441" spans="1:19" ht="31.2" x14ac:dyDescent="0.3">
      <c r="A1441" s="24" t="s">
        <v>474</v>
      </c>
      <c r="B1441" s="24" t="s">
        <v>101</v>
      </c>
      <c r="C1441" s="24" t="s">
        <v>240</v>
      </c>
      <c r="D1441" s="24" t="s">
        <v>412</v>
      </c>
      <c r="E1441" s="28"/>
      <c r="F1441" s="25" t="s">
        <v>413</v>
      </c>
      <c r="G1441" s="10">
        <f t="shared" ref="G1441:G1489" si="1238">G1442</f>
        <v>606.79999999999995</v>
      </c>
      <c r="H1441" s="10">
        <f t="shared" ref="H1441:H1489" si="1239">H1442</f>
        <v>606.79999999999995</v>
      </c>
      <c r="I1441" s="10">
        <f t="shared" ref="I1441:I1451" si="1240">I1442</f>
        <v>606.79999999999995</v>
      </c>
      <c r="J1441" s="10">
        <f t="shared" ref="J1441:J1451" si="1241">J1442</f>
        <v>0</v>
      </c>
      <c r="K1441" s="10">
        <f t="shared" ref="K1441:K1451" si="1242">K1442</f>
        <v>0</v>
      </c>
      <c r="L1441" s="10">
        <f t="shared" ref="L1441:L1451" si="1243">L1442</f>
        <v>0</v>
      </c>
      <c r="M1441" s="10">
        <f t="shared" si="1184"/>
        <v>606.79999999999995</v>
      </c>
      <c r="N1441" s="10">
        <f t="shared" si="1185"/>
        <v>606.79999999999995</v>
      </c>
      <c r="O1441" s="10">
        <f t="shared" si="1186"/>
        <v>606.79999999999995</v>
      </c>
      <c r="P1441" s="10">
        <f t="shared" ref="P1441:P1451" si="1244">P1442</f>
        <v>0</v>
      </c>
      <c r="Q1441" s="26"/>
      <c r="R1441" s="27"/>
    </row>
    <row r="1442" spans="1:19" hidden="1" x14ac:dyDescent="0.3">
      <c r="A1442" s="24" t="s">
        <v>474</v>
      </c>
      <c r="B1442" s="24" t="s">
        <v>101</v>
      </c>
      <c r="C1442" s="24" t="s">
        <v>240</v>
      </c>
      <c r="D1442" s="24" t="s">
        <v>414</v>
      </c>
      <c r="E1442" s="28"/>
      <c r="F1442" s="25" t="s">
        <v>27</v>
      </c>
      <c r="G1442" s="10">
        <f t="shared" si="1238"/>
        <v>606.79999999999995</v>
      </c>
      <c r="H1442" s="10">
        <f t="shared" si="1239"/>
        <v>606.79999999999995</v>
      </c>
      <c r="I1442" s="10">
        <f t="shared" si="1240"/>
        <v>606.79999999999995</v>
      </c>
      <c r="J1442" s="10">
        <f t="shared" si="1241"/>
        <v>0</v>
      </c>
      <c r="K1442" s="10">
        <f t="shared" si="1242"/>
        <v>0</v>
      </c>
      <c r="L1442" s="10">
        <f t="shared" si="1243"/>
        <v>0</v>
      </c>
      <c r="M1442" s="10">
        <f t="shared" si="1184"/>
        <v>606.79999999999995</v>
      </c>
      <c r="N1442" s="10">
        <f t="shared" si="1185"/>
        <v>606.79999999999995</v>
      </c>
      <c r="O1442" s="10">
        <f t="shared" si="1186"/>
        <v>606.79999999999995</v>
      </c>
      <c r="P1442" s="10">
        <f t="shared" si="1244"/>
        <v>0</v>
      </c>
      <c r="Q1442" s="26">
        <v>0</v>
      </c>
      <c r="R1442" s="27"/>
      <c r="S1442" s="1" t="s">
        <v>386</v>
      </c>
    </row>
    <row r="1443" spans="1:19" ht="31.2" x14ac:dyDescent="0.3">
      <c r="A1443" s="24" t="s">
        <v>474</v>
      </c>
      <c r="B1443" s="24" t="s">
        <v>101</v>
      </c>
      <c r="C1443" s="24" t="s">
        <v>240</v>
      </c>
      <c r="D1443" s="24" t="s">
        <v>415</v>
      </c>
      <c r="E1443" s="28"/>
      <c r="F1443" s="25" t="s">
        <v>416</v>
      </c>
      <c r="G1443" s="10">
        <f t="shared" si="1238"/>
        <v>606.79999999999995</v>
      </c>
      <c r="H1443" s="10">
        <f t="shared" si="1239"/>
        <v>606.79999999999995</v>
      </c>
      <c r="I1443" s="10">
        <f t="shared" si="1240"/>
        <v>606.79999999999995</v>
      </c>
      <c r="J1443" s="10">
        <f t="shared" si="1241"/>
        <v>0</v>
      </c>
      <c r="K1443" s="10">
        <f t="shared" si="1242"/>
        <v>0</v>
      </c>
      <c r="L1443" s="10">
        <f t="shared" si="1243"/>
        <v>0</v>
      </c>
      <c r="M1443" s="10">
        <f t="shared" si="1184"/>
        <v>606.79999999999995</v>
      </c>
      <c r="N1443" s="10">
        <f t="shared" si="1185"/>
        <v>606.79999999999995</v>
      </c>
      <c r="O1443" s="10">
        <f t="shared" si="1186"/>
        <v>606.79999999999995</v>
      </c>
      <c r="P1443" s="10">
        <f t="shared" si="1244"/>
        <v>0</v>
      </c>
      <c r="Q1443" s="26"/>
      <c r="R1443" s="27"/>
    </row>
    <row r="1444" spans="1:19" ht="31.2" x14ac:dyDescent="0.3">
      <c r="A1444" s="24" t="s">
        <v>474</v>
      </c>
      <c r="B1444" s="24" t="s">
        <v>101</v>
      </c>
      <c r="C1444" s="24" t="s">
        <v>240</v>
      </c>
      <c r="D1444" s="24" t="s">
        <v>417</v>
      </c>
      <c r="E1444" s="28"/>
      <c r="F1444" s="25" t="s">
        <v>418</v>
      </c>
      <c r="G1444" s="10">
        <f t="shared" si="1238"/>
        <v>606.79999999999995</v>
      </c>
      <c r="H1444" s="10">
        <f t="shared" si="1239"/>
        <v>606.79999999999995</v>
      </c>
      <c r="I1444" s="10">
        <f t="shared" si="1240"/>
        <v>606.79999999999995</v>
      </c>
      <c r="J1444" s="10">
        <f t="shared" si="1241"/>
        <v>0</v>
      </c>
      <c r="K1444" s="10">
        <f t="shared" si="1242"/>
        <v>0</v>
      </c>
      <c r="L1444" s="10">
        <f t="shared" si="1243"/>
        <v>0</v>
      </c>
      <c r="M1444" s="10">
        <f t="shared" si="1184"/>
        <v>606.79999999999995</v>
      </c>
      <c r="N1444" s="10">
        <f t="shared" si="1185"/>
        <v>606.79999999999995</v>
      </c>
      <c r="O1444" s="10">
        <f t="shared" si="1186"/>
        <v>606.79999999999995</v>
      </c>
      <c r="P1444" s="10">
        <f t="shared" si="1244"/>
        <v>0</v>
      </c>
      <c r="Q1444" s="26"/>
      <c r="R1444" s="27"/>
    </row>
    <row r="1445" spans="1:19" ht="31.2" x14ac:dyDescent="0.3">
      <c r="A1445" s="24" t="s">
        <v>474</v>
      </c>
      <c r="B1445" s="24" t="s">
        <v>101</v>
      </c>
      <c r="C1445" s="24" t="s">
        <v>240</v>
      </c>
      <c r="D1445" s="24" t="s">
        <v>417</v>
      </c>
      <c r="E1445" s="24" t="s">
        <v>32</v>
      </c>
      <c r="F1445" s="25" t="s">
        <v>33</v>
      </c>
      <c r="G1445" s="10">
        <v>606.79999999999995</v>
      </c>
      <c r="H1445" s="10">
        <v>606.79999999999995</v>
      </c>
      <c r="I1445" s="10">
        <v>606.79999999999995</v>
      </c>
      <c r="J1445" s="10"/>
      <c r="K1445" s="10"/>
      <c r="L1445" s="10"/>
      <c r="M1445" s="10">
        <f t="shared" si="1184"/>
        <v>606.79999999999995</v>
      </c>
      <c r="N1445" s="10">
        <f t="shared" si="1185"/>
        <v>606.79999999999995</v>
      </c>
      <c r="O1445" s="10">
        <f t="shared" si="1186"/>
        <v>606.79999999999995</v>
      </c>
      <c r="P1445" s="10"/>
      <c r="Q1445" s="26"/>
      <c r="R1445" s="27"/>
    </row>
    <row r="1446" spans="1:19" ht="31.2" x14ac:dyDescent="0.3">
      <c r="A1446" s="24" t="s">
        <v>474</v>
      </c>
      <c r="B1446" s="24" t="s">
        <v>101</v>
      </c>
      <c r="C1446" s="24" t="s">
        <v>240</v>
      </c>
      <c r="D1446" s="24" t="s">
        <v>419</v>
      </c>
      <c r="E1446" s="28"/>
      <c r="F1446" s="25" t="s">
        <v>420</v>
      </c>
      <c r="G1446" s="10">
        <f t="shared" si="1238"/>
        <v>1200</v>
      </c>
      <c r="H1446" s="10">
        <f t="shared" si="1239"/>
        <v>1200</v>
      </c>
      <c r="I1446" s="10">
        <f t="shared" si="1240"/>
        <v>1200</v>
      </c>
      <c r="J1446" s="10">
        <f t="shared" si="1241"/>
        <v>0</v>
      </c>
      <c r="K1446" s="10">
        <f t="shared" si="1242"/>
        <v>0</v>
      </c>
      <c r="L1446" s="10">
        <f t="shared" si="1243"/>
        <v>0</v>
      </c>
      <c r="M1446" s="10">
        <f t="shared" si="1184"/>
        <v>1200</v>
      </c>
      <c r="N1446" s="10">
        <f t="shared" si="1185"/>
        <v>1200</v>
      </c>
      <c r="O1446" s="10">
        <f t="shared" si="1186"/>
        <v>1200</v>
      </c>
      <c r="P1446" s="10">
        <f t="shared" si="1244"/>
        <v>0</v>
      </c>
      <c r="Q1446" s="26"/>
      <c r="R1446" s="27"/>
    </row>
    <row r="1447" spans="1:19" x14ac:dyDescent="0.3">
      <c r="A1447" s="24" t="s">
        <v>474</v>
      </c>
      <c r="B1447" s="24" t="s">
        <v>101</v>
      </c>
      <c r="C1447" s="24" t="s">
        <v>240</v>
      </c>
      <c r="D1447" s="24" t="s">
        <v>421</v>
      </c>
      <c r="E1447" s="28"/>
      <c r="F1447" s="25" t="s">
        <v>60</v>
      </c>
      <c r="G1447" s="10">
        <f t="shared" si="1238"/>
        <v>1200</v>
      </c>
      <c r="H1447" s="10">
        <f t="shared" si="1239"/>
        <v>1200</v>
      </c>
      <c r="I1447" s="10">
        <f t="shared" si="1240"/>
        <v>1200</v>
      </c>
      <c r="J1447" s="10">
        <f t="shared" si="1241"/>
        <v>0</v>
      </c>
      <c r="K1447" s="10">
        <f t="shared" si="1242"/>
        <v>0</v>
      </c>
      <c r="L1447" s="10">
        <f t="shared" si="1243"/>
        <v>0</v>
      </c>
      <c r="M1447" s="10">
        <f t="shared" si="1184"/>
        <v>1200</v>
      </c>
      <c r="N1447" s="10">
        <f t="shared" si="1185"/>
        <v>1200</v>
      </c>
      <c r="O1447" s="10">
        <f t="shared" si="1186"/>
        <v>1200</v>
      </c>
      <c r="P1447" s="10">
        <f t="shared" si="1244"/>
        <v>0</v>
      </c>
      <c r="Q1447" s="26"/>
      <c r="R1447" s="27"/>
    </row>
    <row r="1448" spans="1:19" ht="31.2" x14ac:dyDescent="0.3">
      <c r="A1448" s="24" t="s">
        <v>474</v>
      </c>
      <c r="B1448" s="24" t="s">
        <v>101</v>
      </c>
      <c r="C1448" s="24" t="s">
        <v>240</v>
      </c>
      <c r="D1448" s="24" t="s">
        <v>422</v>
      </c>
      <c r="E1448" s="28"/>
      <c r="F1448" s="25" t="s">
        <v>423</v>
      </c>
      <c r="G1448" s="10">
        <f t="shared" si="1238"/>
        <v>1200</v>
      </c>
      <c r="H1448" s="10">
        <f t="shared" si="1239"/>
        <v>1200</v>
      </c>
      <c r="I1448" s="10">
        <f t="shared" si="1240"/>
        <v>1200</v>
      </c>
      <c r="J1448" s="10">
        <f t="shared" si="1241"/>
        <v>0</v>
      </c>
      <c r="K1448" s="10">
        <f t="shared" si="1242"/>
        <v>0</v>
      </c>
      <c r="L1448" s="10">
        <f t="shared" si="1243"/>
        <v>0</v>
      </c>
      <c r="M1448" s="10">
        <f t="shared" ref="M1448:M1511" si="1245">G1448+J1448</f>
        <v>1200</v>
      </c>
      <c r="N1448" s="10">
        <f t="shared" ref="N1448:N1511" si="1246">H1448+K1448</f>
        <v>1200</v>
      </c>
      <c r="O1448" s="10">
        <f t="shared" ref="O1448:O1511" si="1247">I1448+L1448</f>
        <v>1200</v>
      </c>
      <c r="P1448" s="10">
        <f t="shared" si="1244"/>
        <v>0</v>
      </c>
      <c r="Q1448" s="26"/>
      <c r="R1448" s="27"/>
    </row>
    <row r="1449" spans="1:19" ht="31.2" x14ac:dyDescent="0.3">
      <c r="A1449" s="24" t="s">
        <v>474</v>
      </c>
      <c r="B1449" s="24" t="s">
        <v>101</v>
      </c>
      <c r="C1449" s="24" t="s">
        <v>240</v>
      </c>
      <c r="D1449" s="24" t="s">
        <v>424</v>
      </c>
      <c r="E1449" s="28"/>
      <c r="F1449" s="25" t="s">
        <v>425</v>
      </c>
      <c r="G1449" s="10">
        <f t="shared" si="1238"/>
        <v>1200</v>
      </c>
      <c r="H1449" s="10">
        <f t="shared" si="1239"/>
        <v>1200</v>
      </c>
      <c r="I1449" s="10">
        <f t="shared" si="1240"/>
        <v>1200</v>
      </c>
      <c r="J1449" s="10">
        <f t="shared" si="1241"/>
        <v>0</v>
      </c>
      <c r="K1449" s="10">
        <f t="shared" si="1242"/>
        <v>0</v>
      </c>
      <c r="L1449" s="10">
        <f t="shared" si="1243"/>
        <v>0</v>
      </c>
      <c r="M1449" s="10">
        <f t="shared" si="1245"/>
        <v>1200</v>
      </c>
      <c r="N1449" s="10">
        <f t="shared" si="1246"/>
        <v>1200</v>
      </c>
      <c r="O1449" s="10">
        <f t="shared" si="1247"/>
        <v>1200</v>
      </c>
      <c r="P1449" s="10">
        <f t="shared" si="1244"/>
        <v>0</v>
      </c>
      <c r="Q1449" s="26"/>
      <c r="R1449" s="27"/>
    </row>
    <row r="1450" spans="1:19" x14ac:dyDescent="0.3">
      <c r="A1450" s="24" t="s">
        <v>474</v>
      </c>
      <c r="B1450" s="24" t="s">
        <v>101</v>
      </c>
      <c r="C1450" s="24" t="s">
        <v>240</v>
      </c>
      <c r="D1450" s="24" t="s">
        <v>424</v>
      </c>
      <c r="E1450" s="24" t="s">
        <v>34</v>
      </c>
      <c r="F1450" s="25" t="s">
        <v>35</v>
      </c>
      <c r="G1450" s="10">
        <v>1200</v>
      </c>
      <c r="H1450" s="10">
        <v>1200</v>
      </c>
      <c r="I1450" s="10">
        <v>1200</v>
      </c>
      <c r="J1450" s="10"/>
      <c r="K1450" s="10"/>
      <c r="L1450" s="10"/>
      <c r="M1450" s="10">
        <f t="shared" si="1245"/>
        <v>1200</v>
      </c>
      <c r="N1450" s="10">
        <f t="shared" si="1246"/>
        <v>1200</v>
      </c>
      <c r="O1450" s="10">
        <f t="shared" si="1247"/>
        <v>1200</v>
      </c>
      <c r="P1450" s="10"/>
      <c r="Q1450" s="26"/>
      <c r="R1450" s="27"/>
    </row>
    <row r="1451" spans="1:19" s="12" customFormat="1" ht="16.2" x14ac:dyDescent="0.3">
      <c r="A1451" s="13" t="s">
        <v>474</v>
      </c>
      <c r="B1451" s="32" t="s">
        <v>131</v>
      </c>
      <c r="C1451" s="32"/>
      <c r="D1451" s="13"/>
      <c r="E1451" s="13"/>
      <c r="F1451" s="14" t="s">
        <v>150</v>
      </c>
      <c r="G1451" s="15">
        <f t="shared" si="1238"/>
        <v>4727.5</v>
      </c>
      <c r="H1451" s="15">
        <f t="shared" si="1239"/>
        <v>2709.1</v>
      </c>
      <c r="I1451" s="15">
        <f t="shared" si="1240"/>
        <v>2703.4</v>
      </c>
      <c r="J1451" s="15">
        <f t="shared" si="1241"/>
        <v>0</v>
      </c>
      <c r="K1451" s="15">
        <f t="shared" si="1242"/>
        <v>0</v>
      </c>
      <c r="L1451" s="15">
        <f t="shared" si="1243"/>
        <v>0</v>
      </c>
      <c r="M1451" s="15">
        <f t="shared" si="1245"/>
        <v>4727.5</v>
      </c>
      <c r="N1451" s="15">
        <f t="shared" si="1246"/>
        <v>2709.1</v>
      </c>
      <c r="O1451" s="15">
        <f t="shared" si="1247"/>
        <v>2703.4</v>
      </c>
      <c r="P1451" s="15">
        <f t="shared" si="1244"/>
        <v>0</v>
      </c>
      <c r="Q1451" s="16"/>
      <c r="R1451" s="17"/>
    </row>
    <row r="1452" spans="1:19" s="18" customFormat="1" x14ac:dyDescent="0.3">
      <c r="A1452" s="19" t="s">
        <v>474</v>
      </c>
      <c r="B1452" s="19" t="s">
        <v>131</v>
      </c>
      <c r="C1452" s="19" t="s">
        <v>125</v>
      </c>
      <c r="D1452" s="19"/>
      <c r="E1452" s="19"/>
      <c r="F1452" s="20" t="s">
        <v>151</v>
      </c>
      <c r="G1452" s="21">
        <f t="shared" ref="G1452:L1452" si="1248">G1453+G1458</f>
        <v>4727.5</v>
      </c>
      <c r="H1452" s="21">
        <f t="shared" si="1248"/>
        <v>2709.1</v>
      </c>
      <c r="I1452" s="21">
        <f t="shared" si="1248"/>
        <v>2703.4</v>
      </c>
      <c r="J1452" s="21">
        <f t="shared" si="1248"/>
        <v>0</v>
      </c>
      <c r="K1452" s="21">
        <f t="shared" si="1248"/>
        <v>0</v>
      </c>
      <c r="L1452" s="21">
        <f t="shared" si="1248"/>
        <v>0</v>
      </c>
      <c r="M1452" s="21">
        <f t="shared" si="1245"/>
        <v>4727.5</v>
      </c>
      <c r="N1452" s="21">
        <f t="shared" si="1246"/>
        <v>2709.1</v>
      </c>
      <c r="O1452" s="21">
        <f t="shared" si="1247"/>
        <v>2703.4</v>
      </c>
      <c r="P1452" s="21">
        <f>P1453+P1458</f>
        <v>0</v>
      </c>
      <c r="Q1452" s="22"/>
      <c r="R1452" s="23"/>
    </row>
    <row r="1453" spans="1:19" ht="31.2" x14ac:dyDescent="0.3">
      <c r="A1453" s="24" t="s">
        <v>474</v>
      </c>
      <c r="B1453" s="24" t="s">
        <v>131</v>
      </c>
      <c r="C1453" s="24" t="s">
        <v>125</v>
      </c>
      <c r="D1453" s="24" t="s">
        <v>412</v>
      </c>
      <c r="E1453" s="28"/>
      <c r="F1453" s="25" t="s">
        <v>413</v>
      </c>
      <c r="G1453" s="10">
        <f t="shared" si="1238"/>
        <v>68.8</v>
      </c>
      <c r="H1453" s="10">
        <f t="shared" si="1239"/>
        <v>58.2</v>
      </c>
      <c r="I1453" s="10">
        <f t="shared" ref="I1453:I1489" si="1249">I1454</f>
        <v>52.5</v>
      </c>
      <c r="J1453" s="10">
        <f t="shared" ref="J1453:J1489" si="1250">J1454</f>
        <v>0</v>
      </c>
      <c r="K1453" s="10">
        <f t="shared" ref="K1453:K1489" si="1251">K1454</f>
        <v>0</v>
      </c>
      <c r="L1453" s="10">
        <f t="shared" ref="L1453:L1489" si="1252">L1454</f>
        <v>0</v>
      </c>
      <c r="M1453" s="10">
        <f t="shared" si="1245"/>
        <v>68.8</v>
      </c>
      <c r="N1453" s="10">
        <f t="shared" si="1246"/>
        <v>58.2</v>
      </c>
      <c r="O1453" s="10">
        <f t="shared" si="1247"/>
        <v>52.5</v>
      </c>
      <c r="P1453" s="10">
        <f t="shared" ref="P1453:P1489" si="1253">P1454</f>
        <v>0</v>
      </c>
      <c r="Q1453" s="26"/>
      <c r="R1453" s="27"/>
    </row>
    <row r="1454" spans="1:19" hidden="1" x14ac:dyDescent="0.3">
      <c r="A1454" s="24" t="s">
        <v>474</v>
      </c>
      <c r="B1454" s="24" t="s">
        <v>131</v>
      </c>
      <c r="C1454" s="24" t="s">
        <v>125</v>
      </c>
      <c r="D1454" s="24" t="s">
        <v>414</v>
      </c>
      <c r="E1454" s="9"/>
      <c r="F1454" s="25" t="s">
        <v>27</v>
      </c>
      <c r="G1454" s="10">
        <f t="shared" si="1238"/>
        <v>68.8</v>
      </c>
      <c r="H1454" s="10">
        <f t="shared" si="1239"/>
        <v>58.2</v>
      </c>
      <c r="I1454" s="10">
        <f t="shared" si="1249"/>
        <v>52.5</v>
      </c>
      <c r="J1454" s="10">
        <f t="shared" si="1250"/>
        <v>0</v>
      </c>
      <c r="K1454" s="10">
        <f t="shared" si="1251"/>
        <v>0</v>
      </c>
      <c r="L1454" s="10">
        <f t="shared" si="1252"/>
        <v>0</v>
      </c>
      <c r="M1454" s="10">
        <f t="shared" si="1245"/>
        <v>68.8</v>
      </c>
      <c r="N1454" s="10">
        <f t="shared" si="1246"/>
        <v>58.2</v>
      </c>
      <c r="O1454" s="10">
        <f t="shared" si="1247"/>
        <v>52.5</v>
      </c>
      <c r="P1454" s="10">
        <f t="shared" si="1253"/>
        <v>0</v>
      </c>
      <c r="Q1454" s="26">
        <v>0</v>
      </c>
      <c r="R1454" s="27"/>
      <c r="S1454" s="1" t="s">
        <v>386</v>
      </c>
    </row>
    <row r="1455" spans="1:19" ht="31.2" x14ac:dyDescent="0.3">
      <c r="A1455" s="24" t="s">
        <v>474</v>
      </c>
      <c r="B1455" s="24" t="s">
        <v>131</v>
      </c>
      <c r="C1455" s="24" t="s">
        <v>125</v>
      </c>
      <c r="D1455" s="24" t="s">
        <v>428</v>
      </c>
      <c r="E1455" s="9"/>
      <c r="F1455" s="25" t="s">
        <v>429</v>
      </c>
      <c r="G1455" s="10">
        <f t="shared" si="1238"/>
        <v>68.8</v>
      </c>
      <c r="H1455" s="10">
        <f t="shared" si="1239"/>
        <v>58.2</v>
      </c>
      <c r="I1455" s="10">
        <f t="shared" si="1249"/>
        <v>52.5</v>
      </c>
      <c r="J1455" s="10">
        <f t="shared" si="1250"/>
        <v>0</v>
      </c>
      <c r="K1455" s="10">
        <f t="shared" si="1251"/>
        <v>0</v>
      </c>
      <c r="L1455" s="10">
        <f t="shared" si="1252"/>
        <v>0</v>
      </c>
      <c r="M1455" s="10">
        <f t="shared" si="1245"/>
        <v>68.8</v>
      </c>
      <c r="N1455" s="10">
        <f t="shared" si="1246"/>
        <v>58.2</v>
      </c>
      <c r="O1455" s="10">
        <f t="shared" si="1247"/>
        <v>52.5</v>
      </c>
      <c r="P1455" s="10">
        <f t="shared" si="1253"/>
        <v>0</v>
      </c>
      <c r="Q1455" s="26"/>
      <c r="R1455" s="27"/>
    </row>
    <row r="1456" spans="1:19" ht="31.2" x14ac:dyDescent="0.3">
      <c r="A1456" s="24" t="s">
        <v>474</v>
      </c>
      <c r="B1456" s="24" t="s">
        <v>131</v>
      </c>
      <c r="C1456" s="24" t="s">
        <v>125</v>
      </c>
      <c r="D1456" s="24" t="s">
        <v>430</v>
      </c>
      <c r="E1456" s="9"/>
      <c r="F1456" s="25" t="s">
        <v>431</v>
      </c>
      <c r="G1456" s="10">
        <f t="shared" si="1238"/>
        <v>68.8</v>
      </c>
      <c r="H1456" s="10">
        <f t="shared" si="1239"/>
        <v>58.2</v>
      </c>
      <c r="I1456" s="10">
        <f t="shared" si="1249"/>
        <v>52.5</v>
      </c>
      <c r="J1456" s="10">
        <f t="shared" si="1250"/>
        <v>0</v>
      </c>
      <c r="K1456" s="10">
        <f t="shared" si="1251"/>
        <v>0</v>
      </c>
      <c r="L1456" s="10">
        <f t="shared" si="1252"/>
        <v>0</v>
      </c>
      <c r="M1456" s="10">
        <f t="shared" si="1245"/>
        <v>68.8</v>
      </c>
      <c r="N1456" s="10">
        <f t="shared" si="1246"/>
        <v>58.2</v>
      </c>
      <c r="O1456" s="10">
        <f t="shared" si="1247"/>
        <v>52.5</v>
      </c>
      <c r="P1456" s="10">
        <f t="shared" si="1253"/>
        <v>0</v>
      </c>
      <c r="Q1456" s="26"/>
      <c r="R1456" s="27"/>
    </row>
    <row r="1457" spans="1:19" ht="31.2" x14ac:dyDescent="0.3">
      <c r="A1457" s="24" t="s">
        <v>474</v>
      </c>
      <c r="B1457" s="24" t="s">
        <v>131</v>
      </c>
      <c r="C1457" s="24" t="s">
        <v>125</v>
      </c>
      <c r="D1457" s="24" t="s">
        <v>430</v>
      </c>
      <c r="E1457" s="8" t="s">
        <v>32</v>
      </c>
      <c r="F1457" s="25" t="s">
        <v>33</v>
      </c>
      <c r="G1457" s="10">
        <v>68.8</v>
      </c>
      <c r="H1457" s="10">
        <v>58.2</v>
      </c>
      <c r="I1457" s="10">
        <v>52.5</v>
      </c>
      <c r="J1457" s="10"/>
      <c r="K1457" s="10"/>
      <c r="L1457" s="10"/>
      <c r="M1457" s="10">
        <f t="shared" si="1245"/>
        <v>68.8</v>
      </c>
      <c r="N1457" s="10">
        <f t="shared" si="1246"/>
        <v>58.2</v>
      </c>
      <c r="O1457" s="10">
        <f t="shared" si="1247"/>
        <v>52.5</v>
      </c>
      <c r="P1457" s="10"/>
      <c r="Q1457" s="26"/>
      <c r="R1457" s="27"/>
    </row>
    <row r="1458" spans="1:19" ht="31.2" x14ac:dyDescent="0.3">
      <c r="A1458" s="24" t="s">
        <v>474</v>
      </c>
      <c r="B1458" s="24" t="s">
        <v>131</v>
      </c>
      <c r="C1458" s="24" t="s">
        <v>125</v>
      </c>
      <c r="D1458" s="24" t="s">
        <v>419</v>
      </c>
      <c r="E1458" s="9"/>
      <c r="F1458" s="25" t="s">
        <v>420</v>
      </c>
      <c r="G1458" s="10">
        <f t="shared" si="1238"/>
        <v>4658.7</v>
      </c>
      <c r="H1458" s="10">
        <f t="shared" si="1239"/>
        <v>2650.9</v>
      </c>
      <c r="I1458" s="10">
        <f t="shared" si="1249"/>
        <v>2650.9</v>
      </c>
      <c r="J1458" s="10">
        <f t="shared" si="1250"/>
        <v>0</v>
      </c>
      <c r="K1458" s="10">
        <f t="shared" si="1251"/>
        <v>0</v>
      </c>
      <c r="L1458" s="10">
        <f t="shared" si="1252"/>
        <v>0</v>
      </c>
      <c r="M1458" s="10">
        <f t="shared" si="1245"/>
        <v>4658.7</v>
      </c>
      <c r="N1458" s="10">
        <f t="shared" si="1246"/>
        <v>2650.9</v>
      </c>
      <c r="O1458" s="10">
        <f t="shared" si="1247"/>
        <v>2650.9</v>
      </c>
      <c r="P1458" s="10">
        <f t="shared" si="1253"/>
        <v>0</v>
      </c>
      <c r="Q1458" s="26"/>
      <c r="R1458" s="27"/>
    </row>
    <row r="1459" spans="1:19" hidden="1" x14ac:dyDescent="0.3">
      <c r="A1459" s="24" t="s">
        <v>474</v>
      </c>
      <c r="B1459" s="24" t="s">
        <v>131</v>
      </c>
      <c r="C1459" s="24" t="s">
        <v>125</v>
      </c>
      <c r="D1459" s="24" t="s">
        <v>434</v>
      </c>
      <c r="E1459" s="9"/>
      <c r="F1459" s="25" t="s">
        <v>27</v>
      </c>
      <c r="G1459" s="10">
        <f t="shared" si="1238"/>
        <v>4658.7</v>
      </c>
      <c r="H1459" s="10">
        <f t="shared" si="1239"/>
        <v>2650.9</v>
      </c>
      <c r="I1459" s="10">
        <f t="shared" si="1249"/>
        <v>2650.9</v>
      </c>
      <c r="J1459" s="10">
        <f t="shared" si="1250"/>
        <v>0</v>
      </c>
      <c r="K1459" s="10">
        <f t="shared" si="1251"/>
        <v>0</v>
      </c>
      <c r="L1459" s="10">
        <f t="shared" si="1252"/>
        <v>0</v>
      </c>
      <c r="M1459" s="10">
        <f t="shared" si="1245"/>
        <v>4658.7</v>
      </c>
      <c r="N1459" s="10">
        <f t="shared" si="1246"/>
        <v>2650.9</v>
      </c>
      <c r="O1459" s="10">
        <f t="shared" si="1247"/>
        <v>2650.9</v>
      </c>
      <c r="P1459" s="10">
        <f t="shared" si="1253"/>
        <v>0</v>
      </c>
      <c r="Q1459" s="26">
        <v>0</v>
      </c>
      <c r="R1459" s="27"/>
      <c r="S1459" s="1" t="s">
        <v>386</v>
      </c>
    </row>
    <row r="1460" spans="1:19" ht="46.8" x14ac:dyDescent="0.3">
      <c r="A1460" s="24" t="s">
        <v>474</v>
      </c>
      <c r="B1460" s="24" t="s">
        <v>131</v>
      </c>
      <c r="C1460" s="24" t="s">
        <v>125</v>
      </c>
      <c r="D1460" s="24" t="s">
        <v>435</v>
      </c>
      <c r="E1460" s="9"/>
      <c r="F1460" s="25" t="s">
        <v>436</v>
      </c>
      <c r="G1460" s="10">
        <f t="shared" si="1238"/>
        <v>4658.7</v>
      </c>
      <c r="H1460" s="10">
        <f t="shared" si="1239"/>
        <v>2650.9</v>
      </c>
      <c r="I1460" s="10">
        <f t="shared" si="1249"/>
        <v>2650.9</v>
      </c>
      <c r="J1460" s="10">
        <f t="shared" si="1250"/>
        <v>0</v>
      </c>
      <c r="K1460" s="10">
        <f t="shared" si="1251"/>
        <v>0</v>
      </c>
      <c r="L1460" s="10">
        <f t="shared" si="1252"/>
        <v>0</v>
      </c>
      <c r="M1460" s="10">
        <f t="shared" si="1245"/>
        <v>4658.7</v>
      </c>
      <c r="N1460" s="10">
        <f t="shared" si="1246"/>
        <v>2650.9</v>
      </c>
      <c r="O1460" s="10">
        <f t="shared" si="1247"/>
        <v>2650.9</v>
      </c>
      <c r="P1460" s="10">
        <f t="shared" si="1253"/>
        <v>0</v>
      </c>
      <c r="Q1460" s="26"/>
      <c r="R1460" s="27"/>
    </row>
    <row r="1461" spans="1:19" ht="31.2" x14ac:dyDescent="0.3">
      <c r="A1461" s="24" t="s">
        <v>474</v>
      </c>
      <c r="B1461" s="24" t="s">
        <v>131</v>
      </c>
      <c r="C1461" s="24" t="s">
        <v>125</v>
      </c>
      <c r="D1461" s="24" t="s">
        <v>437</v>
      </c>
      <c r="E1461" s="9"/>
      <c r="F1461" s="25" t="s">
        <v>438</v>
      </c>
      <c r="G1461" s="10">
        <f t="shared" si="1238"/>
        <v>4658.7</v>
      </c>
      <c r="H1461" s="10">
        <f t="shared" si="1239"/>
        <v>2650.9</v>
      </c>
      <c r="I1461" s="10">
        <f t="shared" si="1249"/>
        <v>2650.9</v>
      </c>
      <c r="J1461" s="10">
        <f t="shared" si="1250"/>
        <v>0</v>
      </c>
      <c r="K1461" s="10">
        <f t="shared" si="1251"/>
        <v>0</v>
      </c>
      <c r="L1461" s="10">
        <f t="shared" si="1252"/>
        <v>0</v>
      </c>
      <c r="M1461" s="10">
        <f t="shared" si="1245"/>
        <v>4658.7</v>
      </c>
      <c r="N1461" s="10">
        <f t="shared" si="1246"/>
        <v>2650.9</v>
      </c>
      <c r="O1461" s="10">
        <f t="shared" si="1247"/>
        <v>2650.9</v>
      </c>
      <c r="P1461" s="10">
        <f t="shared" si="1253"/>
        <v>0</v>
      </c>
      <c r="Q1461" s="26"/>
      <c r="R1461" s="27"/>
    </row>
    <row r="1462" spans="1:19" ht="31.2" x14ac:dyDescent="0.3">
      <c r="A1462" s="24" t="s">
        <v>474</v>
      </c>
      <c r="B1462" s="24" t="s">
        <v>131</v>
      </c>
      <c r="C1462" s="24" t="s">
        <v>125</v>
      </c>
      <c r="D1462" s="24" t="s">
        <v>437</v>
      </c>
      <c r="E1462" s="8" t="s">
        <v>32</v>
      </c>
      <c r="F1462" s="25" t="s">
        <v>33</v>
      </c>
      <c r="G1462" s="10">
        <v>4658.7</v>
      </c>
      <c r="H1462" s="10">
        <v>2650.9</v>
      </c>
      <c r="I1462" s="10">
        <v>2650.9</v>
      </c>
      <c r="J1462" s="10"/>
      <c r="K1462" s="10"/>
      <c r="L1462" s="10"/>
      <c r="M1462" s="10">
        <f t="shared" si="1245"/>
        <v>4658.7</v>
      </c>
      <c r="N1462" s="10">
        <f t="shared" si="1246"/>
        <v>2650.9</v>
      </c>
      <c r="O1462" s="10">
        <f t="shared" si="1247"/>
        <v>2650.9</v>
      </c>
      <c r="P1462" s="10"/>
      <c r="Q1462" s="26"/>
      <c r="R1462" s="27"/>
    </row>
    <row r="1463" spans="1:19" s="12" customFormat="1" x14ac:dyDescent="0.3">
      <c r="A1463" s="13" t="s">
        <v>474</v>
      </c>
      <c r="B1463" s="13" t="s">
        <v>69</v>
      </c>
      <c r="C1463" s="13"/>
      <c r="D1463" s="13"/>
      <c r="E1463" s="35"/>
      <c r="F1463" s="14" t="s">
        <v>172</v>
      </c>
      <c r="G1463" s="15">
        <f t="shared" si="1238"/>
        <v>314.8</v>
      </c>
      <c r="H1463" s="15">
        <f t="shared" si="1239"/>
        <v>314.8</v>
      </c>
      <c r="I1463" s="15">
        <f t="shared" si="1249"/>
        <v>314.7</v>
      </c>
      <c r="J1463" s="15">
        <f t="shared" si="1250"/>
        <v>0</v>
      </c>
      <c r="K1463" s="15">
        <f t="shared" si="1251"/>
        <v>0</v>
      </c>
      <c r="L1463" s="15">
        <f t="shared" si="1252"/>
        <v>0</v>
      </c>
      <c r="M1463" s="15">
        <f t="shared" si="1245"/>
        <v>314.8</v>
      </c>
      <c r="N1463" s="15">
        <f t="shared" si="1246"/>
        <v>314.8</v>
      </c>
      <c r="O1463" s="15">
        <f t="shared" si="1247"/>
        <v>314.7</v>
      </c>
      <c r="P1463" s="15">
        <f t="shared" si="1253"/>
        <v>0</v>
      </c>
      <c r="Q1463" s="16"/>
      <c r="R1463" s="17"/>
    </row>
    <row r="1464" spans="1:19" s="18" customFormat="1" ht="31.2" x14ac:dyDescent="0.3">
      <c r="A1464" s="19" t="s">
        <v>474</v>
      </c>
      <c r="B1464" s="19" t="s">
        <v>69</v>
      </c>
      <c r="C1464" s="19" t="s">
        <v>125</v>
      </c>
      <c r="D1464" s="19"/>
      <c r="E1464" s="36"/>
      <c r="F1464" s="20" t="s">
        <v>173</v>
      </c>
      <c r="G1464" s="21">
        <f t="shared" si="1238"/>
        <v>314.8</v>
      </c>
      <c r="H1464" s="21">
        <f t="shared" si="1239"/>
        <v>314.8</v>
      </c>
      <c r="I1464" s="21">
        <f t="shared" si="1249"/>
        <v>314.7</v>
      </c>
      <c r="J1464" s="21">
        <f t="shared" si="1250"/>
        <v>0</v>
      </c>
      <c r="K1464" s="21">
        <f t="shared" si="1251"/>
        <v>0</v>
      </c>
      <c r="L1464" s="21">
        <f t="shared" si="1252"/>
        <v>0</v>
      </c>
      <c r="M1464" s="21">
        <f t="shared" si="1245"/>
        <v>314.8</v>
      </c>
      <c r="N1464" s="21">
        <f t="shared" si="1246"/>
        <v>314.8</v>
      </c>
      <c r="O1464" s="21">
        <f t="shared" si="1247"/>
        <v>314.7</v>
      </c>
      <c r="P1464" s="21">
        <f t="shared" si="1253"/>
        <v>0</v>
      </c>
      <c r="Q1464" s="22"/>
      <c r="R1464" s="23"/>
    </row>
    <row r="1465" spans="1:19" ht="31.2" x14ac:dyDescent="0.3">
      <c r="A1465" s="24" t="s">
        <v>474</v>
      </c>
      <c r="B1465" s="24" t="s">
        <v>69</v>
      </c>
      <c r="C1465" s="24" t="s">
        <v>125</v>
      </c>
      <c r="D1465" s="24" t="s">
        <v>133</v>
      </c>
      <c r="E1465" s="9"/>
      <c r="F1465" s="25" t="s">
        <v>134</v>
      </c>
      <c r="G1465" s="10">
        <f t="shared" si="1238"/>
        <v>314.8</v>
      </c>
      <c r="H1465" s="10">
        <f t="shared" si="1239"/>
        <v>314.8</v>
      </c>
      <c r="I1465" s="10">
        <f t="shared" si="1249"/>
        <v>314.7</v>
      </c>
      <c r="J1465" s="10">
        <f t="shared" si="1250"/>
        <v>0</v>
      </c>
      <c r="K1465" s="10">
        <f t="shared" si="1251"/>
        <v>0</v>
      </c>
      <c r="L1465" s="10">
        <f t="shared" si="1252"/>
        <v>0</v>
      </c>
      <c r="M1465" s="10">
        <f t="shared" si="1245"/>
        <v>314.8</v>
      </c>
      <c r="N1465" s="10">
        <f t="shared" si="1246"/>
        <v>314.8</v>
      </c>
      <c r="O1465" s="10">
        <f t="shared" si="1247"/>
        <v>314.7</v>
      </c>
      <c r="P1465" s="10">
        <f t="shared" si="1253"/>
        <v>0</v>
      </c>
      <c r="Q1465" s="26"/>
      <c r="R1465" s="27"/>
    </row>
    <row r="1466" spans="1:19" hidden="1" x14ac:dyDescent="0.3">
      <c r="A1466" s="24" t="s">
        <v>474</v>
      </c>
      <c r="B1466" s="24" t="s">
        <v>69</v>
      </c>
      <c r="C1466" s="24" t="s">
        <v>125</v>
      </c>
      <c r="D1466" s="24" t="s">
        <v>135</v>
      </c>
      <c r="E1466" s="9"/>
      <c r="F1466" s="25" t="s">
        <v>27</v>
      </c>
      <c r="G1466" s="10">
        <f t="shared" si="1238"/>
        <v>314.8</v>
      </c>
      <c r="H1466" s="10">
        <f t="shared" si="1239"/>
        <v>314.8</v>
      </c>
      <c r="I1466" s="10">
        <f t="shared" si="1249"/>
        <v>314.7</v>
      </c>
      <c r="J1466" s="10">
        <f t="shared" si="1250"/>
        <v>0</v>
      </c>
      <c r="K1466" s="10">
        <f t="shared" si="1251"/>
        <v>0</v>
      </c>
      <c r="L1466" s="10">
        <f t="shared" si="1252"/>
        <v>0</v>
      </c>
      <c r="M1466" s="10">
        <f t="shared" si="1245"/>
        <v>314.8</v>
      </c>
      <c r="N1466" s="10">
        <f t="shared" si="1246"/>
        <v>314.8</v>
      </c>
      <c r="O1466" s="10">
        <f t="shared" si="1247"/>
        <v>314.7</v>
      </c>
      <c r="P1466" s="10">
        <f t="shared" si="1253"/>
        <v>0</v>
      </c>
      <c r="Q1466" s="26">
        <v>0</v>
      </c>
      <c r="R1466" s="27"/>
      <c r="S1466" s="1" t="s">
        <v>386</v>
      </c>
    </row>
    <row r="1467" spans="1:19" ht="46.8" x14ac:dyDescent="0.3">
      <c r="A1467" s="24" t="s">
        <v>474</v>
      </c>
      <c r="B1467" s="24" t="s">
        <v>69</v>
      </c>
      <c r="C1467" s="24" t="s">
        <v>125</v>
      </c>
      <c r="D1467" s="24" t="s">
        <v>158</v>
      </c>
      <c r="E1467" s="9"/>
      <c r="F1467" s="25" t="s">
        <v>159</v>
      </c>
      <c r="G1467" s="10">
        <f t="shared" si="1238"/>
        <v>314.8</v>
      </c>
      <c r="H1467" s="10">
        <f t="shared" si="1239"/>
        <v>314.8</v>
      </c>
      <c r="I1467" s="10">
        <f t="shared" si="1249"/>
        <v>314.7</v>
      </c>
      <c r="J1467" s="10">
        <f t="shared" si="1250"/>
        <v>0</v>
      </c>
      <c r="K1467" s="10">
        <f t="shared" si="1251"/>
        <v>0</v>
      </c>
      <c r="L1467" s="10">
        <f t="shared" si="1252"/>
        <v>0</v>
      </c>
      <c r="M1467" s="10">
        <f t="shared" si="1245"/>
        <v>314.8</v>
      </c>
      <c r="N1467" s="10">
        <f t="shared" si="1246"/>
        <v>314.8</v>
      </c>
      <c r="O1467" s="10">
        <f t="shared" si="1247"/>
        <v>314.7</v>
      </c>
      <c r="P1467" s="10">
        <f t="shared" si="1253"/>
        <v>0</v>
      </c>
      <c r="Q1467" s="26"/>
      <c r="R1467" s="27"/>
    </row>
    <row r="1468" spans="1:19" x14ac:dyDescent="0.3">
      <c r="A1468" s="24" t="s">
        <v>474</v>
      </c>
      <c r="B1468" s="24" t="s">
        <v>69</v>
      </c>
      <c r="C1468" s="24" t="s">
        <v>125</v>
      </c>
      <c r="D1468" s="24" t="s">
        <v>174</v>
      </c>
      <c r="E1468" s="9"/>
      <c r="F1468" s="25" t="s">
        <v>175</v>
      </c>
      <c r="G1468" s="10">
        <f t="shared" si="1238"/>
        <v>314.8</v>
      </c>
      <c r="H1468" s="10">
        <f t="shared" si="1239"/>
        <v>314.8</v>
      </c>
      <c r="I1468" s="10">
        <f t="shared" si="1249"/>
        <v>314.7</v>
      </c>
      <c r="J1468" s="10">
        <f t="shared" si="1250"/>
        <v>0</v>
      </c>
      <c r="K1468" s="10">
        <f t="shared" si="1251"/>
        <v>0</v>
      </c>
      <c r="L1468" s="10">
        <f t="shared" si="1252"/>
        <v>0</v>
      </c>
      <c r="M1468" s="10">
        <f t="shared" si="1245"/>
        <v>314.8</v>
      </c>
      <c r="N1468" s="10">
        <f t="shared" si="1246"/>
        <v>314.8</v>
      </c>
      <c r="O1468" s="10">
        <f t="shared" si="1247"/>
        <v>314.7</v>
      </c>
      <c r="P1468" s="10">
        <f t="shared" si="1253"/>
        <v>0</v>
      </c>
      <c r="Q1468" s="26"/>
      <c r="R1468" s="27"/>
    </row>
    <row r="1469" spans="1:19" ht="31.2" x14ac:dyDescent="0.3">
      <c r="A1469" s="24" t="s">
        <v>474</v>
      </c>
      <c r="B1469" s="24" t="s">
        <v>69</v>
      </c>
      <c r="C1469" s="24" t="s">
        <v>125</v>
      </c>
      <c r="D1469" s="24" t="s">
        <v>174</v>
      </c>
      <c r="E1469" s="8" t="s">
        <v>32</v>
      </c>
      <c r="F1469" s="25" t="s">
        <v>33</v>
      </c>
      <c r="G1469" s="37">
        <v>314.8</v>
      </c>
      <c r="H1469" s="37">
        <v>314.8</v>
      </c>
      <c r="I1469" s="37">
        <v>314.7</v>
      </c>
      <c r="J1469" s="37"/>
      <c r="K1469" s="37"/>
      <c r="L1469" s="37"/>
      <c r="M1469" s="37">
        <f t="shared" si="1245"/>
        <v>314.8</v>
      </c>
      <c r="N1469" s="37">
        <f t="shared" si="1246"/>
        <v>314.8</v>
      </c>
      <c r="O1469" s="37">
        <f t="shared" si="1247"/>
        <v>314.7</v>
      </c>
      <c r="P1469" s="37"/>
      <c r="Q1469" s="38"/>
      <c r="R1469" s="39"/>
    </row>
    <row r="1470" spans="1:19" s="12" customFormat="1" x14ac:dyDescent="0.3">
      <c r="A1470" s="13" t="s">
        <v>474</v>
      </c>
      <c r="B1470" s="13" t="s">
        <v>143</v>
      </c>
      <c r="C1470" s="13"/>
      <c r="D1470" s="13"/>
      <c r="E1470" s="35"/>
      <c r="F1470" s="14" t="s">
        <v>184</v>
      </c>
      <c r="G1470" s="15">
        <f t="shared" si="1238"/>
        <v>310.39999999999998</v>
      </c>
      <c r="H1470" s="15">
        <f t="shared" si="1239"/>
        <v>310.39999999999998</v>
      </c>
      <c r="I1470" s="15">
        <f t="shared" si="1249"/>
        <v>310.39999999999998</v>
      </c>
      <c r="J1470" s="15">
        <f t="shared" si="1250"/>
        <v>0</v>
      </c>
      <c r="K1470" s="15">
        <f t="shared" si="1251"/>
        <v>0</v>
      </c>
      <c r="L1470" s="15">
        <f t="shared" si="1252"/>
        <v>0</v>
      </c>
      <c r="M1470" s="15">
        <f t="shared" si="1245"/>
        <v>310.39999999999998</v>
      </c>
      <c r="N1470" s="15">
        <f t="shared" si="1246"/>
        <v>310.39999999999998</v>
      </c>
      <c r="O1470" s="15">
        <f t="shared" si="1247"/>
        <v>310.39999999999998</v>
      </c>
      <c r="P1470" s="15">
        <f t="shared" si="1253"/>
        <v>0</v>
      </c>
      <c r="Q1470" s="16"/>
      <c r="R1470" s="17"/>
    </row>
    <row r="1471" spans="1:19" s="18" customFormat="1" x14ac:dyDescent="0.3">
      <c r="A1471" s="19" t="s">
        <v>474</v>
      </c>
      <c r="B1471" s="19" t="s">
        <v>143</v>
      </c>
      <c r="C1471" s="19" t="s">
        <v>143</v>
      </c>
      <c r="D1471" s="19"/>
      <c r="E1471" s="36"/>
      <c r="F1471" s="20" t="s">
        <v>209</v>
      </c>
      <c r="G1471" s="21">
        <f t="shared" si="1238"/>
        <v>310.39999999999998</v>
      </c>
      <c r="H1471" s="21">
        <f t="shared" si="1239"/>
        <v>310.39999999999998</v>
      </c>
      <c r="I1471" s="21">
        <f t="shared" si="1249"/>
        <v>310.39999999999998</v>
      </c>
      <c r="J1471" s="21">
        <f t="shared" si="1250"/>
        <v>0</v>
      </c>
      <c r="K1471" s="21">
        <f t="shared" si="1251"/>
        <v>0</v>
      </c>
      <c r="L1471" s="21">
        <f t="shared" si="1252"/>
        <v>0</v>
      </c>
      <c r="M1471" s="21">
        <f t="shared" si="1245"/>
        <v>310.39999999999998</v>
      </c>
      <c r="N1471" s="21">
        <f t="shared" si="1246"/>
        <v>310.39999999999998</v>
      </c>
      <c r="O1471" s="21">
        <f t="shared" si="1247"/>
        <v>310.39999999999998</v>
      </c>
      <c r="P1471" s="21">
        <f t="shared" si="1253"/>
        <v>0</v>
      </c>
      <c r="Q1471" s="22"/>
      <c r="R1471" s="23"/>
    </row>
    <row r="1472" spans="1:19" ht="31.2" x14ac:dyDescent="0.3">
      <c r="A1472" s="24" t="s">
        <v>474</v>
      </c>
      <c r="B1472" s="24" t="s">
        <v>143</v>
      </c>
      <c r="C1472" s="24" t="s">
        <v>143</v>
      </c>
      <c r="D1472" s="24" t="s">
        <v>57</v>
      </c>
      <c r="E1472" s="28"/>
      <c r="F1472" s="25" t="s">
        <v>58</v>
      </c>
      <c r="G1472" s="10">
        <f t="shared" si="1238"/>
        <v>310.39999999999998</v>
      </c>
      <c r="H1472" s="10">
        <f t="shared" si="1239"/>
        <v>310.39999999999998</v>
      </c>
      <c r="I1472" s="10">
        <f t="shared" si="1249"/>
        <v>310.39999999999998</v>
      </c>
      <c r="J1472" s="10">
        <f t="shared" si="1250"/>
        <v>0</v>
      </c>
      <c r="K1472" s="10">
        <f t="shared" si="1251"/>
        <v>0</v>
      </c>
      <c r="L1472" s="10">
        <f t="shared" si="1252"/>
        <v>0</v>
      </c>
      <c r="M1472" s="10">
        <f t="shared" si="1245"/>
        <v>310.39999999999998</v>
      </c>
      <c r="N1472" s="10">
        <f t="shared" si="1246"/>
        <v>310.39999999999998</v>
      </c>
      <c r="O1472" s="10">
        <f t="shared" si="1247"/>
        <v>310.39999999999998</v>
      </c>
      <c r="P1472" s="10">
        <f t="shared" si="1253"/>
        <v>0</v>
      </c>
      <c r="Q1472" s="26"/>
      <c r="R1472" s="27"/>
    </row>
    <row r="1473" spans="1:19" hidden="1" x14ac:dyDescent="0.3">
      <c r="A1473" s="24" t="s">
        <v>474</v>
      </c>
      <c r="B1473" s="24" t="s">
        <v>143</v>
      </c>
      <c r="C1473" s="24" t="s">
        <v>143</v>
      </c>
      <c r="D1473" s="24" t="s">
        <v>186</v>
      </c>
      <c r="E1473" s="28"/>
      <c r="F1473" s="25" t="s">
        <v>27</v>
      </c>
      <c r="G1473" s="10">
        <f t="shared" si="1238"/>
        <v>310.39999999999998</v>
      </c>
      <c r="H1473" s="10">
        <f t="shared" si="1239"/>
        <v>310.39999999999998</v>
      </c>
      <c r="I1473" s="10">
        <f t="shared" si="1249"/>
        <v>310.39999999999998</v>
      </c>
      <c r="J1473" s="10">
        <f t="shared" si="1250"/>
        <v>0</v>
      </c>
      <c r="K1473" s="10">
        <f t="shared" si="1251"/>
        <v>0</v>
      </c>
      <c r="L1473" s="10">
        <f t="shared" si="1252"/>
        <v>0</v>
      </c>
      <c r="M1473" s="10">
        <f t="shared" si="1245"/>
        <v>310.39999999999998</v>
      </c>
      <c r="N1473" s="10">
        <f t="shared" si="1246"/>
        <v>310.39999999999998</v>
      </c>
      <c r="O1473" s="10">
        <f t="shared" si="1247"/>
        <v>310.39999999999998</v>
      </c>
      <c r="P1473" s="10">
        <f t="shared" si="1253"/>
        <v>0</v>
      </c>
      <c r="Q1473" s="26">
        <v>0</v>
      </c>
      <c r="R1473" s="27"/>
      <c r="S1473" s="1" t="s">
        <v>386</v>
      </c>
    </row>
    <row r="1474" spans="1:19" ht="46.8" x14ac:dyDescent="0.3">
      <c r="A1474" s="24" t="s">
        <v>474</v>
      </c>
      <c r="B1474" s="24" t="s">
        <v>143</v>
      </c>
      <c r="C1474" s="24" t="s">
        <v>143</v>
      </c>
      <c r="D1474" s="24" t="s">
        <v>226</v>
      </c>
      <c r="E1474" s="28"/>
      <c r="F1474" s="25" t="s">
        <v>227</v>
      </c>
      <c r="G1474" s="10">
        <f t="shared" si="1238"/>
        <v>310.39999999999998</v>
      </c>
      <c r="H1474" s="10">
        <f t="shared" si="1239"/>
        <v>310.39999999999998</v>
      </c>
      <c r="I1474" s="10">
        <f t="shared" si="1249"/>
        <v>310.39999999999998</v>
      </c>
      <c r="J1474" s="10">
        <f t="shared" si="1250"/>
        <v>0</v>
      </c>
      <c r="K1474" s="10">
        <f t="shared" si="1251"/>
        <v>0</v>
      </c>
      <c r="L1474" s="10">
        <f t="shared" si="1252"/>
        <v>0</v>
      </c>
      <c r="M1474" s="10">
        <f t="shared" si="1245"/>
        <v>310.39999999999998</v>
      </c>
      <c r="N1474" s="10">
        <f t="shared" si="1246"/>
        <v>310.39999999999998</v>
      </c>
      <c r="O1474" s="10">
        <f t="shared" si="1247"/>
        <v>310.39999999999998</v>
      </c>
      <c r="P1474" s="10">
        <f t="shared" si="1253"/>
        <v>0</v>
      </c>
      <c r="Q1474" s="26"/>
      <c r="R1474" s="27"/>
    </row>
    <row r="1475" spans="1:19" ht="62.4" x14ac:dyDescent="0.3">
      <c r="A1475" s="24" t="s">
        <v>474</v>
      </c>
      <c r="B1475" s="24" t="s">
        <v>143</v>
      </c>
      <c r="C1475" s="24" t="s">
        <v>143</v>
      </c>
      <c r="D1475" s="24" t="s">
        <v>441</v>
      </c>
      <c r="E1475" s="28"/>
      <c r="F1475" s="25" t="s">
        <v>442</v>
      </c>
      <c r="G1475" s="10">
        <f t="shared" si="1238"/>
        <v>310.39999999999998</v>
      </c>
      <c r="H1475" s="10">
        <f t="shared" si="1239"/>
        <v>310.39999999999998</v>
      </c>
      <c r="I1475" s="10">
        <f t="shared" si="1249"/>
        <v>310.39999999999998</v>
      </c>
      <c r="J1475" s="10">
        <f t="shared" si="1250"/>
        <v>0</v>
      </c>
      <c r="K1475" s="10">
        <f t="shared" si="1251"/>
        <v>0</v>
      </c>
      <c r="L1475" s="10">
        <f t="shared" si="1252"/>
        <v>0</v>
      </c>
      <c r="M1475" s="10">
        <f t="shared" si="1245"/>
        <v>310.39999999999998</v>
      </c>
      <c r="N1475" s="10">
        <f t="shared" si="1246"/>
        <v>310.39999999999998</v>
      </c>
      <c r="O1475" s="10">
        <f t="shared" si="1247"/>
        <v>310.39999999999998</v>
      </c>
      <c r="P1475" s="10">
        <f t="shared" si="1253"/>
        <v>0</v>
      </c>
      <c r="Q1475" s="26"/>
      <c r="R1475" s="27"/>
    </row>
    <row r="1476" spans="1:19" ht="31.2" x14ac:dyDescent="0.3">
      <c r="A1476" s="24" t="s">
        <v>474</v>
      </c>
      <c r="B1476" s="24" t="s">
        <v>143</v>
      </c>
      <c r="C1476" s="24" t="s">
        <v>143</v>
      </c>
      <c r="D1476" s="24" t="s">
        <v>441</v>
      </c>
      <c r="E1476" s="24" t="s">
        <v>114</v>
      </c>
      <c r="F1476" s="25" t="s">
        <v>115</v>
      </c>
      <c r="G1476" s="10">
        <v>310.39999999999998</v>
      </c>
      <c r="H1476" s="10">
        <v>310.39999999999998</v>
      </c>
      <c r="I1476" s="10">
        <v>310.39999999999998</v>
      </c>
      <c r="J1476" s="10"/>
      <c r="K1476" s="10"/>
      <c r="L1476" s="10"/>
      <c r="M1476" s="10">
        <f t="shared" si="1245"/>
        <v>310.39999999999998</v>
      </c>
      <c r="N1476" s="10">
        <f t="shared" si="1246"/>
        <v>310.39999999999998</v>
      </c>
      <c r="O1476" s="10">
        <f t="shared" si="1247"/>
        <v>310.39999999999998</v>
      </c>
      <c r="P1476" s="10"/>
      <c r="Q1476" s="26"/>
      <c r="R1476" s="27"/>
    </row>
    <row r="1477" spans="1:19" s="12" customFormat="1" x14ac:dyDescent="0.3">
      <c r="A1477" s="13" t="s">
        <v>474</v>
      </c>
      <c r="B1477" s="13" t="s">
        <v>54</v>
      </c>
      <c r="C1477" s="13"/>
      <c r="D1477" s="13"/>
      <c r="E1477" s="13"/>
      <c r="F1477" s="14" t="s">
        <v>55</v>
      </c>
      <c r="G1477" s="15">
        <f t="shared" si="1238"/>
        <v>1427.2</v>
      </c>
      <c r="H1477" s="15">
        <f t="shared" si="1239"/>
        <v>1427.2</v>
      </c>
      <c r="I1477" s="15">
        <f t="shared" si="1249"/>
        <v>1427.2</v>
      </c>
      <c r="J1477" s="15">
        <f t="shared" si="1250"/>
        <v>0</v>
      </c>
      <c r="K1477" s="15">
        <f t="shared" si="1251"/>
        <v>0</v>
      </c>
      <c r="L1477" s="15">
        <f t="shared" si="1252"/>
        <v>0</v>
      </c>
      <c r="M1477" s="15">
        <f t="shared" si="1245"/>
        <v>1427.2</v>
      </c>
      <c r="N1477" s="15">
        <f t="shared" si="1246"/>
        <v>1427.2</v>
      </c>
      <c r="O1477" s="15">
        <f t="shared" si="1247"/>
        <v>1427.2</v>
      </c>
      <c r="P1477" s="15">
        <f t="shared" si="1253"/>
        <v>0</v>
      </c>
      <c r="Q1477" s="16"/>
      <c r="R1477" s="17"/>
    </row>
    <row r="1478" spans="1:19" s="18" customFormat="1" x14ac:dyDescent="0.3">
      <c r="A1478" s="19" t="s">
        <v>474</v>
      </c>
      <c r="B1478" s="19" t="s">
        <v>54</v>
      </c>
      <c r="C1478" s="19" t="s">
        <v>20</v>
      </c>
      <c r="D1478" s="19"/>
      <c r="E1478" s="19"/>
      <c r="F1478" s="20" t="s">
        <v>56</v>
      </c>
      <c r="G1478" s="21">
        <f t="shared" si="1238"/>
        <v>1427.2</v>
      </c>
      <c r="H1478" s="21">
        <f t="shared" si="1239"/>
        <v>1427.2</v>
      </c>
      <c r="I1478" s="21">
        <f t="shared" si="1249"/>
        <v>1427.2</v>
      </c>
      <c r="J1478" s="21">
        <f t="shared" si="1250"/>
        <v>0</v>
      </c>
      <c r="K1478" s="21">
        <f t="shared" si="1251"/>
        <v>0</v>
      </c>
      <c r="L1478" s="21">
        <f t="shared" si="1252"/>
        <v>0</v>
      </c>
      <c r="M1478" s="21">
        <f t="shared" si="1245"/>
        <v>1427.2</v>
      </c>
      <c r="N1478" s="21">
        <f t="shared" si="1246"/>
        <v>1427.2</v>
      </c>
      <c r="O1478" s="21">
        <f t="shared" si="1247"/>
        <v>1427.2</v>
      </c>
      <c r="P1478" s="21">
        <f t="shared" si="1253"/>
        <v>0</v>
      </c>
      <c r="Q1478" s="22"/>
      <c r="R1478" s="23"/>
    </row>
    <row r="1479" spans="1:19" ht="31.2" x14ac:dyDescent="0.3">
      <c r="A1479" s="24" t="s">
        <v>474</v>
      </c>
      <c r="B1479" s="24" t="s">
        <v>54</v>
      </c>
      <c r="C1479" s="24" t="s">
        <v>20</v>
      </c>
      <c r="D1479" s="24" t="s">
        <v>57</v>
      </c>
      <c r="E1479" s="28"/>
      <c r="F1479" s="25" t="s">
        <v>58</v>
      </c>
      <c r="G1479" s="10">
        <f t="shared" si="1238"/>
        <v>1427.2</v>
      </c>
      <c r="H1479" s="10">
        <f t="shared" si="1239"/>
        <v>1427.2</v>
      </c>
      <c r="I1479" s="10">
        <f t="shared" si="1249"/>
        <v>1427.2</v>
      </c>
      <c r="J1479" s="10">
        <f t="shared" si="1250"/>
        <v>0</v>
      </c>
      <c r="K1479" s="10">
        <f t="shared" si="1251"/>
        <v>0</v>
      </c>
      <c r="L1479" s="10">
        <f t="shared" si="1252"/>
        <v>0</v>
      </c>
      <c r="M1479" s="10">
        <f t="shared" si="1245"/>
        <v>1427.2</v>
      </c>
      <c r="N1479" s="10">
        <f t="shared" si="1246"/>
        <v>1427.2</v>
      </c>
      <c r="O1479" s="10">
        <f t="shared" si="1247"/>
        <v>1427.2</v>
      </c>
      <c r="P1479" s="10">
        <f t="shared" si="1253"/>
        <v>0</v>
      </c>
      <c r="Q1479" s="26"/>
      <c r="R1479" s="27"/>
    </row>
    <row r="1480" spans="1:19" hidden="1" x14ac:dyDescent="0.3">
      <c r="A1480" s="24" t="s">
        <v>474</v>
      </c>
      <c r="B1480" s="24" t="s">
        <v>54</v>
      </c>
      <c r="C1480" s="24" t="s">
        <v>20</v>
      </c>
      <c r="D1480" s="24" t="s">
        <v>186</v>
      </c>
      <c r="E1480" s="28"/>
      <c r="F1480" s="25" t="s">
        <v>27</v>
      </c>
      <c r="G1480" s="10">
        <f t="shared" si="1238"/>
        <v>1427.2</v>
      </c>
      <c r="H1480" s="10">
        <f t="shared" si="1239"/>
        <v>1427.2</v>
      </c>
      <c r="I1480" s="10">
        <f t="shared" si="1249"/>
        <v>1427.2</v>
      </c>
      <c r="J1480" s="10">
        <f t="shared" si="1250"/>
        <v>0</v>
      </c>
      <c r="K1480" s="10">
        <f t="shared" si="1251"/>
        <v>0</v>
      </c>
      <c r="L1480" s="10">
        <f t="shared" si="1252"/>
        <v>0</v>
      </c>
      <c r="M1480" s="10">
        <f t="shared" si="1245"/>
        <v>1427.2</v>
      </c>
      <c r="N1480" s="10">
        <f t="shared" si="1246"/>
        <v>1427.2</v>
      </c>
      <c r="O1480" s="10">
        <f t="shared" si="1247"/>
        <v>1427.2</v>
      </c>
      <c r="P1480" s="10">
        <f t="shared" si="1253"/>
        <v>0</v>
      </c>
      <c r="Q1480" s="26">
        <v>0</v>
      </c>
      <c r="R1480" s="27"/>
      <c r="S1480" s="1" t="s">
        <v>386</v>
      </c>
    </row>
    <row r="1481" spans="1:19" ht="31.2" x14ac:dyDescent="0.3">
      <c r="A1481" s="24" t="s">
        <v>474</v>
      </c>
      <c r="B1481" s="24" t="s">
        <v>54</v>
      </c>
      <c r="C1481" s="24" t="s">
        <v>20</v>
      </c>
      <c r="D1481" s="24" t="s">
        <v>248</v>
      </c>
      <c r="E1481" s="28"/>
      <c r="F1481" s="25" t="s">
        <v>249</v>
      </c>
      <c r="G1481" s="10">
        <f t="shared" si="1238"/>
        <v>1427.2</v>
      </c>
      <c r="H1481" s="10">
        <f t="shared" si="1239"/>
        <v>1427.2</v>
      </c>
      <c r="I1481" s="10">
        <f t="shared" si="1249"/>
        <v>1427.2</v>
      </c>
      <c r="J1481" s="10">
        <f t="shared" si="1250"/>
        <v>0</v>
      </c>
      <c r="K1481" s="10">
        <f t="shared" si="1251"/>
        <v>0</v>
      </c>
      <c r="L1481" s="10">
        <f t="shared" si="1252"/>
        <v>0</v>
      </c>
      <c r="M1481" s="10">
        <f t="shared" si="1245"/>
        <v>1427.2</v>
      </c>
      <c r="N1481" s="10">
        <f t="shared" si="1246"/>
        <v>1427.2</v>
      </c>
      <c r="O1481" s="10">
        <f t="shared" si="1247"/>
        <v>1427.2</v>
      </c>
      <c r="P1481" s="10">
        <f t="shared" si="1253"/>
        <v>0</v>
      </c>
      <c r="Q1481" s="26"/>
      <c r="R1481" s="27"/>
    </row>
    <row r="1482" spans="1:19" ht="46.8" x14ac:dyDescent="0.3">
      <c r="A1482" s="24" t="s">
        <v>474</v>
      </c>
      <c r="B1482" s="24" t="s">
        <v>54</v>
      </c>
      <c r="C1482" s="24" t="s">
        <v>20</v>
      </c>
      <c r="D1482" s="24" t="s">
        <v>251</v>
      </c>
      <c r="E1482" s="28"/>
      <c r="F1482" s="25" t="s">
        <v>252</v>
      </c>
      <c r="G1482" s="10">
        <f t="shared" si="1238"/>
        <v>1427.2</v>
      </c>
      <c r="H1482" s="10">
        <f t="shared" si="1239"/>
        <v>1427.2</v>
      </c>
      <c r="I1482" s="10">
        <f t="shared" si="1249"/>
        <v>1427.2</v>
      </c>
      <c r="J1482" s="10">
        <f t="shared" si="1250"/>
        <v>0</v>
      </c>
      <c r="K1482" s="10">
        <f t="shared" si="1251"/>
        <v>0</v>
      </c>
      <c r="L1482" s="10">
        <f t="shared" si="1252"/>
        <v>0</v>
      </c>
      <c r="M1482" s="10">
        <f t="shared" si="1245"/>
        <v>1427.2</v>
      </c>
      <c r="N1482" s="10">
        <f t="shared" si="1246"/>
        <v>1427.2</v>
      </c>
      <c r="O1482" s="10">
        <f t="shared" si="1247"/>
        <v>1427.2</v>
      </c>
      <c r="P1482" s="10">
        <f t="shared" si="1253"/>
        <v>0</v>
      </c>
      <c r="Q1482" s="26"/>
      <c r="R1482" s="27"/>
    </row>
    <row r="1483" spans="1:19" ht="31.2" x14ac:dyDescent="0.3">
      <c r="A1483" s="24" t="s">
        <v>474</v>
      </c>
      <c r="B1483" s="24" t="s">
        <v>54</v>
      </c>
      <c r="C1483" s="24" t="s">
        <v>20</v>
      </c>
      <c r="D1483" s="24" t="s">
        <v>251</v>
      </c>
      <c r="E1483" s="24" t="s">
        <v>32</v>
      </c>
      <c r="F1483" s="25" t="s">
        <v>33</v>
      </c>
      <c r="G1483" s="10">
        <v>1427.2</v>
      </c>
      <c r="H1483" s="10">
        <v>1427.2</v>
      </c>
      <c r="I1483" s="10">
        <v>1427.2</v>
      </c>
      <c r="J1483" s="10"/>
      <c r="K1483" s="10"/>
      <c r="L1483" s="10"/>
      <c r="M1483" s="10">
        <f t="shared" si="1245"/>
        <v>1427.2</v>
      </c>
      <c r="N1483" s="10">
        <f t="shared" si="1246"/>
        <v>1427.2</v>
      </c>
      <c r="O1483" s="10">
        <f t="shared" si="1247"/>
        <v>1427.2</v>
      </c>
      <c r="P1483" s="10"/>
      <c r="Q1483" s="26"/>
      <c r="R1483" s="27"/>
    </row>
    <row r="1484" spans="1:19" s="12" customFormat="1" x14ac:dyDescent="0.3">
      <c r="A1484" s="13" t="s">
        <v>474</v>
      </c>
      <c r="B1484" s="13" t="s">
        <v>76</v>
      </c>
      <c r="C1484" s="13"/>
      <c r="D1484" s="13"/>
      <c r="E1484" s="29"/>
      <c r="F1484" s="14" t="s">
        <v>374</v>
      </c>
      <c r="G1484" s="15">
        <f t="shared" si="1238"/>
        <v>332.8</v>
      </c>
      <c r="H1484" s="15">
        <f t="shared" si="1239"/>
        <v>332.8</v>
      </c>
      <c r="I1484" s="15">
        <f t="shared" si="1249"/>
        <v>332.8</v>
      </c>
      <c r="J1484" s="15">
        <f t="shared" si="1250"/>
        <v>0</v>
      </c>
      <c r="K1484" s="15">
        <f t="shared" si="1251"/>
        <v>0</v>
      </c>
      <c r="L1484" s="15">
        <f t="shared" si="1252"/>
        <v>0</v>
      </c>
      <c r="M1484" s="15">
        <f t="shared" si="1245"/>
        <v>332.8</v>
      </c>
      <c r="N1484" s="15">
        <f t="shared" si="1246"/>
        <v>332.8</v>
      </c>
      <c r="O1484" s="15">
        <f t="shared" si="1247"/>
        <v>332.8</v>
      </c>
      <c r="P1484" s="15">
        <f t="shared" si="1253"/>
        <v>0</v>
      </c>
      <c r="Q1484" s="16"/>
      <c r="R1484" s="17"/>
    </row>
    <row r="1485" spans="1:19" s="18" customFormat="1" x14ac:dyDescent="0.3">
      <c r="A1485" s="19" t="s">
        <v>474</v>
      </c>
      <c r="B1485" s="19" t="s">
        <v>76</v>
      </c>
      <c r="C1485" s="19" t="s">
        <v>20</v>
      </c>
      <c r="D1485" s="19"/>
      <c r="E1485" s="30"/>
      <c r="F1485" s="20" t="s">
        <v>445</v>
      </c>
      <c r="G1485" s="21">
        <f t="shared" si="1238"/>
        <v>332.8</v>
      </c>
      <c r="H1485" s="21">
        <f t="shared" si="1239"/>
        <v>332.8</v>
      </c>
      <c r="I1485" s="21">
        <f t="shared" si="1249"/>
        <v>332.8</v>
      </c>
      <c r="J1485" s="21">
        <f t="shared" si="1250"/>
        <v>0</v>
      </c>
      <c r="K1485" s="21">
        <f t="shared" si="1251"/>
        <v>0</v>
      </c>
      <c r="L1485" s="21">
        <f t="shared" si="1252"/>
        <v>0</v>
      </c>
      <c r="M1485" s="21">
        <f t="shared" si="1245"/>
        <v>332.8</v>
      </c>
      <c r="N1485" s="21">
        <f t="shared" si="1246"/>
        <v>332.8</v>
      </c>
      <c r="O1485" s="21">
        <f t="shared" si="1247"/>
        <v>332.8</v>
      </c>
      <c r="P1485" s="21">
        <f t="shared" si="1253"/>
        <v>0</v>
      </c>
      <c r="Q1485" s="22"/>
      <c r="R1485" s="23"/>
    </row>
    <row r="1486" spans="1:19" ht="31.2" x14ac:dyDescent="0.3">
      <c r="A1486" s="24" t="s">
        <v>474</v>
      </c>
      <c r="B1486" s="24" t="s">
        <v>76</v>
      </c>
      <c r="C1486" s="24" t="s">
        <v>20</v>
      </c>
      <c r="D1486" s="24" t="s">
        <v>376</v>
      </c>
      <c r="E1486" s="28"/>
      <c r="F1486" s="25" t="s">
        <v>377</v>
      </c>
      <c r="G1486" s="10">
        <f t="shared" si="1238"/>
        <v>332.8</v>
      </c>
      <c r="H1486" s="10">
        <f t="shared" si="1239"/>
        <v>332.8</v>
      </c>
      <c r="I1486" s="10">
        <f t="shared" si="1249"/>
        <v>332.8</v>
      </c>
      <c r="J1486" s="10">
        <f t="shared" si="1250"/>
        <v>0</v>
      </c>
      <c r="K1486" s="10">
        <f t="shared" si="1251"/>
        <v>0</v>
      </c>
      <c r="L1486" s="10">
        <f t="shared" si="1252"/>
        <v>0</v>
      </c>
      <c r="M1486" s="10">
        <f t="shared" si="1245"/>
        <v>332.8</v>
      </c>
      <c r="N1486" s="10">
        <f t="shared" si="1246"/>
        <v>332.8</v>
      </c>
      <c r="O1486" s="10">
        <f t="shared" si="1247"/>
        <v>332.8</v>
      </c>
      <c r="P1486" s="10">
        <f t="shared" si="1253"/>
        <v>0</v>
      </c>
      <c r="Q1486" s="26"/>
      <c r="R1486" s="27"/>
    </row>
    <row r="1487" spans="1:19" hidden="1" x14ac:dyDescent="0.3">
      <c r="A1487" s="24" t="s">
        <v>474</v>
      </c>
      <c r="B1487" s="24" t="s">
        <v>76</v>
      </c>
      <c r="C1487" s="24" t="s">
        <v>20</v>
      </c>
      <c r="D1487" s="24" t="s">
        <v>378</v>
      </c>
      <c r="E1487" s="28"/>
      <c r="F1487" s="25" t="s">
        <v>27</v>
      </c>
      <c r="G1487" s="10">
        <f t="shared" si="1238"/>
        <v>332.8</v>
      </c>
      <c r="H1487" s="10">
        <f t="shared" si="1239"/>
        <v>332.8</v>
      </c>
      <c r="I1487" s="10">
        <f t="shared" si="1249"/>
        <v>332.8</v>
      </c>
      <c r="J1487" s="10">
        <f t="shared" si="1250"/>
        <v>0</v>
      </c>
      <c r="K1487" s="10">
        <f t="shared" si="1251"/>
        <v>0</v>
      </c>
      <c r="L1487" s="10">
        <f t="shared" si="1252"/>
        <v>0</v>
      </c>
      <c r="M1487" s="10">
        <f t="shared" si="1245"/>
        <v>332.8</v>
      </c>
      <c r="N1487" s="10">
        <f t="shared" si="1246"/>
        <v>332.8</v>
      </c>
      <c r="O1487" s="10">
        <f t="shared" si="1247"/>
        <v>332.8</v>
      </c>
      <c r="P1487" s="10">
        <f t="shared" si="1253"/>
        <v>0</v>
      </c>
      <c r="Q1487" s="26">
        <v>0</v>
      </c>
      <c r="R1487" s="27"/>
      <c r="S1487" s="1" t="s">
        <v>386</v>
      </c>
    </row>
    <row r="1488" spans="1:19" ht="46.8" x14ac:dyDescent="0.3">
      <c r="A1488" s="24" t="s">
        <v>474</v>
      </c>
      <c r="B1488" s="24" t="s">
        <v>76</v>
      </c>
      <c r="C1488" s="24" t="s">
        <v>20</v>
      </c>
      <c r="D1488" s="24" t="s">
        <v>446</v>
      </c>
      <c r="E1488" s="28"/>
      <c r="F1488" s="25" t="s">
        <v>447</v>
      </c>
      <c r="G1488" s="10">
        <f t="shared" si="1238"/>
        <v>332.8</v>
      </c>
      <c r="H1488" s="10">
        <f t="shared" si="1239"/>
        <v>332.8</v>
      </c>
      <c r="I1488" s="10">
        <f t="shared" si="1249"/>
        <v>332.8</v>
      </c>
      <c r="J1488" s="10">
        <f t="shared" si="1250"/>
        <v>0</v>
      </c>
      <c r="K1488" s="10">
        <f t="shared" si="1251"/>
        <v>0</v>
      </c>
      <c r="L1488" s="10">
        <f t="shared" si="1252"/>
        <v>0</v>
      </c>
      <c r="M1488" s="10">
        <f t="shared" si="1245"/>
        <v>332.8</v>
      </c>
      <c r="N1488" s="10">
        <f t="shared" si="1246"/>
        <v>332.8</v>
      </c>
      <c r="O1488" s="10">
        <f t="shared" si="1247"/>
        <v>332.8</v>
      </c>
      <c r="P1488" s="10">
        <f t="shared" si="1253"/>
        <v>0</v>
      </c>
      <c r="Q1488" s="26"/>
      <c r="R1488" s="27"/>
    </row>
    <row r="1489" spans="1:18" ht="46.8" x14ac:dyDescent="0.3">
      <c r="A1489" s="24" t="s">
        <v>474</v>
      </c>
      <c r="B1489" s="24" t="s">
        <v>76</v>
      </c>
      <c r="C1489" s="24" t="s">
        <v>20</v>
      </c>
      <c r="D1489" s="24" t="s">
        <v>448</v>
      </c>
      <c r="E1489" s="28"/>
      <c r="F1489" s="25" t="s">
        <v>449</v>
      </c>
      <c r="G1489" s="10">
        <f t="shared" si="1238"/>
        <v>332.8</v>
      </c>
      <c r="H1489" s="10">
        <f t="shared" si="1239"/>
        <v>332.8</v>
      </c>
      <c r="I1489" s="10">
        <f t="shared" si="1249"/>
        <v>332.8</v>
      </c>
      <c r="J1489" s="10">
        <f t="shared" si="1250"/>
        <v>0</v>
      </c>
      <c r="K1489" s="10">
        <f t="shared" si="1251"/>
        <v>0</v>
      </c>
      <c r="L1489" s="10">
        <f t="shared" si="1252"/>
        <v>0</v>
      </c>
      <c r="M1489" s="10">
        <f t="shared" si="1245"/>
        <v>332.8</v>
      </c>
      <c r="N1489" s="10">
        <f t="shared" si="1246"/>
        <v>332.8</v>
      </c>
      <c r="O1489" s="10">
        <f t="shared" si="1247"/>
        <v>332.8</v>
      </c>
      <c r="P1489" s="10">
        <f t="shared" si="1253"/>
        <v>0</v>
      </c>
      <c r="Q1489" s="26"/>
      <c r="R1489" s="27"/>
    </row>
    <row r="1490" spans="1:18" ht="31.2" x14ac:dyDescent="0.3">
      <c r="A1490" s="24" t="s">
        <v>474</v>
      </c>
      <c r="B1490" s="24" t="s">
        <v>76</v>
      </c>
      <c r="C1490" s="24" t="s">
        <v>20</v>
      </c>
      <c r="D1490" s="24" t="s">
        <v>448</v>
      </c>
      <c r="E1490" s="24" t="s">
        <v>32</v>
      </c>
      <c r="F1490" s="25" t="s">
        <v>33</v>
      </c>
      <c r="G1490" s="10">
        <v>332.8</v>
      </c>
      <c r="H1490" s="10">
        <v>332.8</v>
      </c>
      <c r="I1490" s="10">
        <v>332.8</v>
      </c>
      <c r="J1490" s="10"/>
      <c r="K1490" s="10"/>
      <c r="L1490" s="10"/>
      <c r="M1490" s="10">
        <f t="shared" si="1245"/>
        <v>332.8</v>
      </c>
      <c r="N1490" s="10">
        <f t="shared" si="1246"/>
        <v>332.8</v>
      </c>
      <c r="O1490" s="10">
        <f t="shared" si="1247"/>
        <v>332.8</v>
      </c>
      <c r="P1490" s="10"/>
      <c r="Q1490" s="26"/>
      <c r="R1490" s="27"/>
    </row>
    <row r="1491" spans="1:18" s="12" customFormat="1" ht="31.2" x14ac:dyDescent="0.3">
      <c r="A1491" s="13" t="s">
        <v>478</v>
      </c>
      <c r="B1491" s="13"/>
      <c r="C1491" s="13"/>
      <c r="D1491" s="13"/>
      <c r="E1491" s="13"/>
      <c r="F1491" s="14" t="s">
        <v>479</v>
      </c>
      <c r="G1491" s="15">
        <f t="shared" ref="G1491:L1491" si="1254">G1568+G1492+G1501</f>
        <v>1477359.7</v>
      </c>
      <c r="H1491" s="15">
        <f t="shared" si="1254"/>
        <v>1375320.2</v>
      </c>
      <c r="I1491" s="15">
        <f t="shared" si="1254"/>
        <v>1193543.8</v>
      </c>
      <c r="J1491" s="15">
        <f t="shared" si="1254"/>
        <v>46272.1</v>
      </c>
      <c r="K1491" s="15">
        <f t="shared" si="1254"/>
        <v>55697.8</v>
      </c>
      <c r="L1491" s="15">
        <f t="shared" si="1254"/>
        <v>58416.5</v>
      </c>
      <c r="M1491" s="15">
        <f t="shared" si="1245"/>
        <v>1523631.8</v>
      </c>
      <c r="N1491" s="15">
        <f t="shared" si="1246"/>
        <v>1431018</v>
      </c>
      <c r="O1491" s="15">
        <f t="shared" si="1247"/>
        <v>1251960.3</v>
      </c>
      <c r="P1491" s="15">
        <f>P1568+P1492+P1501</f>
        <v>0</v>
      </c>
      <c r="Q1491" s="16"/>
      <c r="R1491" s="17"/>
    </row>
    <row r="1492" spans="1:18" s="12" customFormat="1" x14ac:dyDescent="0.3">
      <c r="A1492" s="13" t="s">
        <v>478</v>
      </c>
      <c r="B1492" s="13" t="s">
        <v>101</v>
      </c>
      <c r="C1492" s="13"/>
      <c r="D1492" s="13"/>
      <c r="E1492" s="13"/>
      <c r="F1492" s="14" t="s">
        <v>102</v>
      </c>
      <c r="G1492" s="15">
        <f t="shared" ref="G1492:G1495" si="1255">G1493</f>
        <v>100039.3</v>
      </c>
      <c r="H1492" s="15">
        <f t="shared" ref="H1492:H1495" si="1256">H1493</f>
        <v>100213.4</v>
      </c>
      <c r="I1492" s="15">
        <f t="shared" ref="I1492:I1495" si="1257">I1493</f>
        <v>100213.4</v>
      </c>
      <c r="J1492" s="15">
        <f t="shared" ref="J1492:J1495" si="1258">J1493</f>
        <v>0</v>
      </c>
      <c r="K1492" s="15">
        <f t="shared" ref="K1492:K1495" si="1259">K1493</f>
        <v>0</v>
      </c>
      <c r="L1492" s="15">
        <f t="shared" ref="L1492:L1495" si="1260">L1493</f>
        <v>0</v>
      </c>
      <c r="M1492" s="15">
        <f t="shared" si="1245"/>
        <v>100039.3</v>
      </c>
      <c r="N1492" s="15">
        <f t="shared" si="1246"/>
        <v>100213.4</v>
      </c>
      <c r="O1492" s="15">
        <f t="shared" si="1247"/>
        <v>100213.4</v>
      </c>
      <c r="P1492" s="15">
        <f t="shared" ref="P1492:P1495" si="1261">P1493</f>
        <v>0</v>
      </c>
      <c r="Q1492" s="16"/>
      <c r="R1492" s="17"/>
    </row>
    <row r="1493" spans="1:18" s="18" customFormat="1" x14ac:dyDescent="0.3">
      <c r="A1493" s="19" t="s">
        <v>478</v>
      </c>
      <c r="B1493" s="19" t="s">
        <v>101</v>
      </c>
      <c r="C1493" s="19" t="s">
        <v>240</v>
      </c>
      <c r="D1493" s="19"/>
      <c r="E1493" s="19"/>
      <c r="F1493" s="20" t="s">
        <v>411</v>
      </c>
      <c r="G1493" s="21">
        <f t="shared" si="1255"/>
        <v>100039.3</v>
      </c>
      <c r="H1493" s="21">
        <f t="shared" si="1256"/>
        <v>100213.4</v>
      </c>
      <c r="I1493" s="21">
        <f t="shared" si="1257"/>
        <v>100213.4</v>
      </c>
      <c r="J1493" s="21">
        <f t="shared" si="1258"/>
        <v>0</v>
      </c>
      <c r="K1493" s="21">
        <f t="shared" si="1259"/>
        <v>0</v>
      </c>
      <c r="L1493" s="21">
        <f t="shared" si="1260"/>
        <v>0</v>
      </c>
      <c r="M1493" s="21">
        <f t="shared" si="1245"/>
        <v>100039.3</v>
      </c>
      <c r="N1493" s="21">
        <f t="shared" si="1246"/>
        <v>100213.4</v>
      </c>
      <c r="O1493" s="21">
        <f t="shared" si="1247"/>
        <v>100213.4</v>
      </c>
      <c r="P1493" s="21">
        <f t="shared" si="1261"/>
        <v>0</v>
      </c>
      <c r="Q1493" s="22"/>
      <c r="R1493" s="23"/>
    </row>
    <row r="1494" spans="1:18" ht="31.2" x14ac:dyDescent="0.3">
      <c r="A1494" s="24" t="s">
        <v>478</v>
      </c>
      <c r="B1494" s="24" t="s">
        <v>101</v>
      </c>
      <c r="C1494" s="24" t="s">
        <v>240</v>
      </c>
      <c r="D1494" s="24" t="s">
        <v>419</v>
      </c>
      <c r="E1494" s="24"/>
      <c r="F1494" s="25" t="s">
        <v>420</v>
      </c>
      <c r="G1494" s="10">
        <f t="shared" si="1255"/>
        <v>100039.3</v>
      </c>
      <c r="H1494" s="10">
        <f t="shared" si="1256"/>
        <v>100213.4</v>
      </c>
      <c r="I1494" s="10">
        <f t="shared" si="1257"/>
        <v>100213.4</v>
      </c>
      <c r="J1494" s="10">
        <f t="shared" si="1258"/>
        <v>0</v>
      </c>
      <c r="K1494" s="10">
        <f t="shared" si="1259"/>
        <v>0</v>
      </c>
      <c r="L1494" s="10">
        <f t="shared" si="1260"/>
        <v>0</v>
      </c>
      <c r="M1494" s="10">
        <f t="shared" si="1245"/>
        <v>100039.3</v>
      </c>
      <c r="N1494" s="10">
        <f t="shared" si="1246"/>
        <v>100213.4</v>
      </c>
      <c r="O1494" s="10">
        <f t="shared" si="1247"/>
        <v>100213.4</v>
      </c>
      <c r="P1494" s="10">
        <f t="shared" si="1261"/>
        <v>0</v>
      </c>
      <c r="Q1494" s="26"/>
      <c r="R1494" s="27"/>
    </row>
    <row r="1495" spans="1:18" x14ac:dyDescent="0.3">
      <c r="A1495" s="24" t="s">
        <v>478</v>
      </c>
      <c r="B1495" s="24" t="s">
        <v>101</v>
      </c>
      <c r="C1495" s="24" t="s">
        <v>240</v>
      </c>
      <c r="D1495" s="24" t="s">
        <v>434</v>
      </c>
      <c r="E1495" s="24"/>
      <c r="F1495" s="25" t="s">
        <v>27</v>
      </c>
      <c r="G1495" s="10">
        <f t="shared" si="1255"/>
        <v>100039.3</v>
      </c>
      <c r="H1495" s="10">
        <f t="shared" si="1256"/>
        <v>100213.4</v>
      </c>
      <c r="I1495" s="10">
        <f t="shared" si="1257"/>
        <v>100213.4</v>
      </c>
      <c r="J1495" s="10">
        <f t="shared" si="1258"/>
        <v>0</v>
      </c>
      <c r="K1495" s="10">
        <f t="shared" si="1259"/>
        <v>0</v>
      </c>
      <c r="L1495" s="10">
        <f t="shared" si="1260"/>
        <v>0</v>
      </c>
      <c r="M1495" s="10">
        <f t="shared" si="1245"/>
        <v>100039.3</v>
      </c>
      <c r="N1495" s="10">
        <f t="shared" si="1246"/>
        <v>100213.4</v>
      </c>
      <c r="O1495" s="10">
        <f t="shared" si="1247"/>
        <v>100213.4</v>
      </c>
      <c r="P1495" s="10">
        <f t="shared" si="1261"/>
        <v>0</v>
      </c>
      <c r="Q1495" s="26"/>
      <c r="R1495" s="27"/>
    </row>
    <row r="1496" spans="1:18" ht="31.2" x14ac:dyDescent="0.3">
      <c r="A1496" s="24" t="s">
        <v>478</v>
      </c>
      <c r="B1496" s="24" t="s">
        <v>101</v>
      </c>
      <c r="C1496" s="24" t="s">
        <v>240</v>
      </c>
      <c r="D1496" s="24" t="s">
        <v>480</v>
      </c>
      <c r="E1496" s="24"/>
      <c r="F1496" s="25" t="s">
        <v>481</v>
      </c>
      <c r="G1496" s="10">
        <f t="shared" ref="G1496:L1496" si="1262">G1497+G1499</f>
        <v>100039.3</v>
      </c>
      <c r="H1496" s="10">
        <f t="shared" si="1262"/>
        <v>100213.4</v>
      </c>
      <c r="I1496" s="10">
        <f t="shared" si="1262"/>
        <v>100213.4</v>
      </c>
      <c r="J1496" s="10">
        <f t="shared" si="1262"/>
        <v>0</v>
      </c>
      <c r="K1496" s="10">
        <f t="shared" si="1262"/>
        <v>0</v>
      </c>
      <c r="L1496" s="10">
        <f t="shared" si="1262"/>
        <v>0</v>
      </c>
      <c r="M1496" s="10">
        <f t="shared" si="1245"/>
        <v>100039.3</v>
      </c>
      <c r="N1496" s="10">
        <f t="shared" si="1246"/>
        <v>100213.4</v>
      </c>
      <c r="O1496" s="10">
        <f t="shared" si="1247"/>
        <v>100213.4</v>
      </c>
      <c r="P1496" s="10">
        <f>P1497+P1499</f>
        <v>0</v>
      </c>
      <c r="Q1496" s="26"/>
      <c r="R1496" s="27"/>
    </row>
    <row r="1497" spans="1:18" ht="31.2" x14ac:dyDescent="0.3">
      <c r="A1497" s="24" t="s">
        <v>478</v>
      </c>
      <c r="B1497" s="24" t="s">
        <v>101</v>
      </c>
      <c r="C1497" s="24" t="s">
        <v>240</v>
      </c>
      <c r="D1497" s="24" t="s">
        <v>482</v>
      </c>
      <c r="E1497" s="24"/>
      <c r="F1497" s="25" t="s">
        <v>483</v>
      </c>
      <c r="G1497" s="10">
        <f t="shared" ref="G1497:L1497" si="1263">G1498</f>
        <v>99805.3</v>
      </c>
      <c r="H1497" s="10">
        <f t="shared" si="1263"/>
        <v>100213.4</v>
      </c>
      <c r="I1497" s="10">
        <f t="shared" si="1263"/>
        <v>100213.4</v>
      </c>
      <c r="J1497" s="10">
        <f t="shared" si="1263"/>
        <v>0</v>
      </c>
      <c r="K1497" s="10">
        <f t="shared" si="1263"/>
        <v>0</v>
      </c>
      <c r="L1497" s="10">
        <f t="shared" si="1263"/>
        <v>0</v>
      </c>
      <c r="M1497" s="10">
        <f t="shared" si="1245"/>
        <v>99805.3</v>
      </c>
      <c r="N1497" s="10">
        <f t="shared" si="1246"/>
        <v>100213.4</v>
      </c>
      <c r="O1497" s="10">
        <f t="shared" si="1247"/>
        <v>100213.4</v>
      </c>
      <c r="P1497" s="10">
        <f>P1498</f>
        <v>0</v>
      </c>
      <c r="Q1497" s="26"/>
      <c r="R1497" s="27"/>
    </row>
    <row r="1498" spans="1:18" ht="31.2" x14ac:dyDescent="0.3">
      <c r="A1498" s="24" t="s">
        <v>478</v>
      </c>
      <c r="B1498" s="24" t="s">
        <v>101</v>
      </c>
      <c r="C1498" s="24" t="s">
        <v>240</v>
      </c>
      <c r="D1498" s="24" t="s">
        <v>482</v>
      </c>
      <c r="E1498" s="24" t="s">
        <v>114</v>
      </c>
      <c r="F1498" s="25" t="s">
        <v>115</v>
      </c>
      <c r="G1498" s="10">
        <f>98817.3+988</f>
        <v>99805.3</v>
      </c>
      <c r="H1498" s="10">
        <f>99225.4+988</f>
        <v>100213.4</v>
      </c>
      <c r="I1498" s="10">
        <f>99225.4+988</f>
        <v>100213.4</v>
      </c>
      <c r="J1498" s="10"/>
      <c r="K1498" s="10"/>
      <c r="L1498" s="10"/>
      <c r="M1498" s="10">
        <f t="shared" si="1245"/>
        <v>99805.3</v>
      </c>
      <c r="N1498" s="10">
        <f t="shared" si="1246"/>
        <v>100213.4</v>
      </c>
      <c r="O1498" s="10">
        <f t="shared" si="1247"/>
        <v>100213.4</v>
      </c>
      <c r="P1498" s="10"/>
      <c r="Q1498" s="26"/>
      <c r="R1498" s="27"/>
    </row>
    <row r="1499" spans="1:18" x14ac:dyDescent="0.3">
      <c r="A1499" s="24" t="s">
        <v>478</v>
      </c>
      <c r="B1499" s="24" t="s">
        <v>101</v>
      </c>
      <c r="C1499" s="24" t="s">
        <v>240</v>
      </c>
      <c r="D1499" s="24" t="s">
        <v>484</v>
      </c>
      <c r="E1499" s="24"/>
      <c r="F1499" s="25" t="s">
        <v>199</v>
      </c>
      <c r="G1499" s="10">
        <f t="shared" ref="G1499:L1499" si="1264">G1500</f>
        <v>234</v>
      </c>
      <c r="H1499" s="10">
        <f t="shared" si="1264"/>
        <v>0</v>
      </c>
      <c r="I1499" s="10">
        <f t="shared" si="1264"/>
        <v>0</v>
      </c>
      <c r="J1499" s="10">
        <f t="shared" si="1264"/>
        <v>0</v>
      </c>
      <c r="K1499" s="10">
        <f t="shared" si="1264"/>
        <v>0</v>
      </c>
      <c r="L1499" s="10">
        <f t="shared" si="1264"/>
        <v>0</v>
      </c>
      <c r="M1499" s="10">
        <f t="shared" si="1245"/>
        <v>234</v>
      </c>
      <c r="N1499" s="10">
        <f t="shared" si="1246"/>
        <v>0</v>
      </c>
      <c r="O1499" s="10">
        <f t="shared" si="1247"/>
        <v>0</v>
      </c>
      <c r="P1499" s="10">
        <f>P1500</f>
        <v>0</v>
      </c>
      <c r="Q1499" s="26"/>
      <c r="R1499" s="27"/>
    </row>
    <row r="1500" spans="1:18" ht="31.2" x14ac:dyDescent="0.3">
      <c r="A1500" s="24" t="s">
        <v>478</v>
      </c>
      <c r="B1500" s="24" t="s">
        <v>101</v>
      </c>
      <c r="C1500" s="24" t="s">
        <v>240</v>
      </c>
      <c r="D1500" s="24" t="s">
        <v>484</v>
      </c>
      <c r="E1500" s="24" t="s">
        <v>114</v>
      </c>
      <c r="F1500" s="25" t="s">
        <v>115</v>
      </c>
      <c r="G1500" s="10">
        <v>234</v>
      </c>
      <c r="H1500" s="10">
        <v>0</v>
      </c>
      <c r="I1500" s="10">
        <v>0</v>
      </c>
      <c r="J1500" s="10"/>
      <c r="K1500" s="10"/>
      <c r="L1500" s="10"/>
      <c r="M1500" s="10">
        <f t="shared" si="1245"/>
        <v>234</v>
      </c>
      <c r="N1500" s="10">
        <f t="shared" si="1246"/>
        <v>0</v>
      </c>
      <c r="O1500" s="10">
        <f t="shared" si="1247"/>
        <v>0</v>
      </c>
      <c r="P1500" s="10"/>
      <c r="Q1500" s="26"/>
      <c r="R1500" s="27"/>
    </row>
    <row r="1501" spans="1:18" s="12" customFormat="1" x14ac:dyDescent="0.3">
      <c r="A1501" s="13" t="s">
        <v>478</v>
      </c>
      <c r="B1501" s="13" t="s">
        <v>131</v>
      </c>
      <c r="C1501" s="13"/>
      <c r="D1501" s="13"/>
      <c r="E1501" s="13"/>
      <c r="F1501" s="14" t="s">
        <v>150</v>
      </c>
      <c r="G1501" s="15">
        <f t="shared" ref="G1501:L1501" si="1265">G1502+G1523+G1539+G1550+G1556</f>
        <v>1373191.2</v>
      </c>
      <c r="H1501" s="15">
        <f t="shared" si="1265"/>
        <v>1269435.8999999999</v>
      </c>
      <c r="I1501" s="15">
        <f t="shared" si="1265"/>
        <v>1086812</v>
      </c>
      <c r="J1501" s="15">
        <f t="shared" si="1265"/>
        <v>46272.1</v>
      </c>
      <c r="K1501" s="15">
        <f t="shared" si="1265"/>
        <v>55697.8</v>
      </c>
      <c r="L1501" s="15">
        <f t="shared" si="1265"/>
        <v>58416.5</v>
      </c>
      <c r="M1501" s="15">
        <f t="shared" si="1245"/>
        <v>1419463.3</v>
      </c>
      <c r="N1501" s="15">
        <f t="shared" si="1246"/>
        <v>1325133.7</v>
      </c>
      <c r="O1501" s="15">
        <f t="shared" si="1247"/>
        <v>1145228.5</v>
      </c>
      <c r="P1501" s="15">
        <f>P1502+P1523+P1539+P1550+P1556</f>
        <v>0</v>
      </c>
      <c r="Q1501" s="16"/>
      <c r="R1501" s="17"/>
    </row>
    <row r="1502" spans="1:18" s="18" customFormat="1" x14ac:dyDescent="0.3">
      <c r="A1502" s="19" t="s">
        <v>478</v>
      </c>
      <c r="B1502" s="19" t="s">
        <v>131</v>
      </c>
      <c r="C1502" s="19" t="s">
        <v>20</v>
      </c>
      <c r="D1502" s="19"/>
      <c r="E1502" s="19"/>
      <c r="F1502" s="20" t="s">
        <v>485</v>
      </c>
      <c r="G1502" s="21">
        <f t="shared" ref="G1502:L1502" si="1266">G1503</f>
        <v>1171586.2</v>
      </c>
      <c r="H1502" s="21">
        <f t="shared" si="1266"/>
        <v>1054452.3999999999</v>
      </c>
      <c r="I1502" s="21">
        <f t="shared" si="1266"/>
        <v>882356.3</v>
      </c>
      <c r="J1502" s="21">
        <f t="shared" si="1266"/>
        <v>0</v>
      </c>
      <c r="K1502" s="21">
        <f t="shared" si="1266"/>
        <v>0</v>
      </c>
      <c r="L1502" s="21">
        <f t="shared" si="1266"/>
        <v>0</v>
      </c>
      <c r="M1502" s="21">
        <f t="shared" si="1245"/>
        <v>1171586.2</v>
      </c>
      <c r="N1502" s="21">
        <f t="shared" si="1246"/>
        <v>1054452.3999999999</v>
      </c>
      <c r="O1502" s="21">
        <f t="shared" si="1247"/>
        <v>882356.3</v>
      </c>
      <c r="P1502" s="21">
        <f>P1503</f>
        <v>0</v>
      </c>
      <c r="Q1502" s="22"/>
      <c r="R1502" s="23"/>
    </row>
    <row r="1503" spans="1:18" ht="31.2" x14ac:dyDescent="0.3">
      <c r="A1503" s="24" t="s">
        <v>478</v>
      </c>
      <c r="B1503" s="24" t="s">
        <v>131</v>
      </c>
      <c r="C1503" s="24" t="s">
        <v>20</v>
      </c>
      <c r="D1503" s="24" t="s">
        <v>419</v>
      </c>
      <c r="E1503" s="24"/>
      <c r="F1503" s="25" t="s">
        <v>420</v>
      </c>
      <c r="G1503" s="10">
        <f t="shared" ref="G1503:L1503" si="1267">G1504+G1510</f>
        <v>1171586.2</v>
      </c>
      <c r="H1503" s="10">
        <f t="shared" si="1267"/>
        <v>1054452.3999999999</v>
      </c>
      <c r="I1503" s="10">
        <f t="shared" si="1267"/>
        <v>882356.3</v>
      </c>
      <c r="J1503" s="10">
        <f t="shared" si="1267"/>
        <v>0</v>
      </c>
      <c r="K1503" s="10">
        <f t="shared" si="1267"/>
        <v>0</v>
      </c>
      <c r="L1503" s="10">
        <f t="shared" si="1267"/>
        <v>0</v>
      </c>
      <c r="M1503" s="10">
        <f t="shared" si="1245"/>
        <v>1171586.2</v>
      </c>
      <c r="N1503" s="10">
        <f t="shared" si="1246"/>
        <v>1054452.3999999999</v>
      </c>
      <c r="O1503" s="10">
        <f t="shared" si="1247"/>
        <v>882356.3</v>
      </c>
      <c r="P1503" s="10">
        <f>P1504+P1510</f>
        <v>0</v>
      </c>
      <c r="Q1503" s="26"/>
      <c r="R1503" s="27"/>
    </row>
    <row r="1504" spans="1:18" ht="31.2" x14ac:dyDescent="0.3">
      <c r="A1504" s="24" t="s">
        <v>478</v>
      </c>
      <c r="B1504" s="24" t="s">
        <v>131</v>
      </c>
      <c r="C1504" s="24" t="s">
        <v>20</v>
      </c>
      <c r="D1504" s="24" t="s">
        <v>486</v>
      </c>
      <c r="E1504" s="24"/>
      <c r="F1504" s="25" t="s">
        <v>153</v>
      </c>
      <c r="G1504" s="10">
        <f t="shared" ref="G1504:L1504" si="1268">G1505</f>
        <v>750000</v>
      </c>
      <c r="H1504" s="10">
        <f t="shared" si="1268"/>
        <v>400000</v>
      </c>
      <c r="I1504" s="10">
        <f t="shared" si="1268"/>
        <v>200000</v>
      </c>
      <c r="J1504" s="10">
        <f t="shared" si="1268"/>
        <v>0</v>
      </c>
      <c r="K1504" s="10">
        <f t="shared" si="1268"/>
        <v>0</v>
      </c>
      <c r="L1504" s="10">
        <f t="shared" si="1268"/>
        <v>0</v>
      </c>
      <c r="M1504" s="10">
        <f t="shared" si="1245"/>
        <v>750000</v>
      </c>
      <c r="N1504" s="10">
        <f t="shared" si="1246"/>
        <v>400000</v>
      </c>
      <c r="O1504" s="10">
        <f t="shared" si="1247"/>
        <v>200000</v>
      </c>
      <c r="P1504" s="10">
        <f>P1505</f>
        <v>0</v>
      </c>
      <c r="Q1504" s="26"/>
      <c r="R1504" s="27"/>
    </row>
    <row r="1505" spans="1:18" ht="31.2" x14ac:dyDescent="0.3">
      <c r="A1505" s="24" t="s">
        <v>478</v>
      </c>
      <c r="B1505" s="24" t="s">
        <v>131</v>
      </c>
      <c r="C1505" s="24" t="s">
        <v>20</v>
      </c>
      <c r="D1505" s="24" t="s">
        <v>487</v>
      </c>
      <c r="E1505" s="24"/>
      <c r="F1505" s="25" t="s">
        <v>155</v>
      </c>
      <c r="G1505" s="10">
        <f t="shared" ref="G1505:L1505" si="1269">G1508+G1506</f>
        <v>750000</v>
      </c>
      <c r="H1505" s="10">
        <f t="shared" si="1269"/>
        <v>400000</v>
      </c>
      <c r="I1505" s="10">
        <f t="shared" si="1269"/>
        <v>200000</v>
      </c>
      <c r="J1505" s="10">
        <f t="shared" si="1269"/>
        <v>0</v>
      </c>
      <c r="K1505" s="10">
        <f t="shared" si="1269"/>
        <v>0</v>
      </c>
      <c r="L1505" s="10">
        <f t="shared" si="1269"/>
        <v>0</v>
      </c>
      <c r="M1505" s="10">
        <f t="shared" si="1245"/>
        <v>750000</v>
      </c>
      <c r="N1505" s="10">
        <f t="shared" si="1246"/>
        <v>400000</v>
      </c>
      <c r="O1505" s="10">
        <f t="shared" si="1247"/>
        <v>200000</v>
      </c>
      <c r="P1505" s="10">
        <f>P1508+P1506</f>
        <v>0</v>
      </c>
      <c r="Q1505" s="26"/>
      <c r="R1505" s="27"/>
    </row>
    <row r="1506" spans="1:18" ht="46.8" x14ac:dyDescent="0.3">
      <c r="A1506" s="24" t="s">
        <v>478</v>
      </c>
      <c r="B1506" s="24" t="s">
        <v>131</v>
      </c>
      <c r="C1506" s="24" t="s">
        <v>20</v>
      </c>
      <c r="D1506" s="24" t="s">
        <v>488</v>
      </c>
      <c r="E1506" s="24"/>
      <c r="F1506" s="25" t="s">
        <v>489</v>
      </c>
      <c r="G1506" s="10">
        <f t="shared" ref="G1506:L1506" si="1270">G1507</f>
        <v>50000</v>
      </c>
      <c r="H1506" s="10">
        <f t="shared" si="1270"/>
        <v>0</v>
      </c>
      <c r="I1506" s="10">
        <f t="shared" si="1270"/>
        <v>200000</v>
      </c>
      <c r="J1506" s="10">
        <f t="shared" si="1270"/>
        <v>0</v>
      </c>
      <c r="K1506" s="10">
        <f t="shared" si="1270"/>
        <v>0</v>
      </c>
      <c r="L1506" s="10">
        <f t="shared" si="1270"/>
        <v>0</v>
      </c>
      <c r="M1506" s="10">
        <f t="shared" si="1245"/>
        <v>50000</v>
      </c>
      <c r="N1506" s="10">
        <f t="shared" si="1246"/>
        <v>0</v>
      </c>
      <c r="O1506" s="10">
        <f t="shared" si="1247"/>
        <v>200000</v>
      </c>
      <c r="P1506" s="10">
        <f>P1507</f>
        <v>0</v>
      </c>
      <c r="Q1506" s="26"/>
      <c r="R1506" s="27"/>
    </row>
    <row r="1507" spans="1:18" ht="31.2" x14ac:dyDescent="0.3">
      <c r="A1507" s="24" t="s">
        <v>478</v>
      </c>
      <c r="B1507" s="24" t="s">
        <v>131</v>
      </c>
      <c r="C1507" s="24" t="s">
        <v>20</v>
      </c>
      <c r="D1507" s="24" t="s">
        <v>488</v>
      </c>
      <c r="E1507" s="24" t="s">
        <v>114</v>
      </c>
      <c r="F1507" s="25" t="s">
        <v>115</v>
      </c>
      <c r="G1507" s="10">
        <v>50000</v>
      </c>
      <c r="H1507" s="10">
        <v>0</v>
      </c>
      <c r="I1507" s="10">
        <v>200000</v>
      </c>
      <c r="J1507" s="10"/>
      <c r="K1507" s="10"/>
      <c r="L1507" s="10"/>
      <c r="M1507" s="10">
        <f t="shared" si="1245"/>
        <v>50000</v>
      </c>
      <c r="N1507" s="10">
        <f t="shared" si="1246"/>
        <v>0</v>
      </c>
      <c r="O1507" s="10">
        <f t="shared" si="1247"/>
        <v>200000</v>
      </c>
      <c r="P1507" s="10"/>
      <c r="Q1507" s="26"/>
      <c r="R1507" s="27"/>
    </row>
    <row r="1508" spans="1:18" ht="31.2" x14ac:dyDescent="0.3">
      <c r="A1508" s="24" t="s">
        <v>478</v>
      </c>
      <c r="B1508" s="24" t="s">
        <v>131</v>
      </c>
      <c r="C1508" s="24" t="s">
        <v>20</v>
      </c>
      <c r="D1508" s="24" t="s">
        <v>490</v>
      </c>
      <c r="E1508" s="24"/>
      <c r="F1508" s="25" t="s">
        <v>491</v>
      </c>
      <c r="G1508" s="10">
        <f t="shared" ref="G1508:L1508" si="1271">G1509</f>
        <v>700000</v>
      </c>
      <c r="H1508" s="10">
        <f t="shared" si="1271"/>
        <v>400000</v>
      </c>
      <c r="I1508" s="10">
        <f t="shared" si="1271"/>
        <v>0</v>
      </c>
      <c r="J1508" s="10">
        <f t="shared" si="1271"/>
        <v>0</v>
      </c>
      <c r="K1508" s="10">
        <f t="shared" si="1271"/>
        <v>0</v>
      </c>
      <c r="L1508" s="10">
        <f t="shared" si="1271"/>
        <v>0</v>
      </c>
      <c r="M1508" s="10">
        <f t="shared" si="1245"/>
        <v>700000</v>
      </c>
      <c r="N1508" s="10">
        <f t="shared" si="1246"/>
        <v>400000</v>
      </c>
      <c r="O1508" s="10">
        <f t="shared" si="1247"/>
        <v>0</v>
      </c>
      <c r="P1508" s="10">
        <f>P1509</f>
        <v>0</v>
      </c>
      <c r="Q1508" s="26"/>
      <c r="R1508" s="27"/>
    </row>
    <row r="1509" spans="1:18" ht="31.2" x14ac:dyDescent="0.3">
      <c r="A1509" s="24" t="s">
        <v>478</v>
      </c>
      <c r="B1509" s="24" t="s">
        <v>131</v>
      </c>
      <c r="C1509" s="24" t="s">
        <v>20</v>
      </c>
      <c r="D1509" s="24" t="s">
        <v>490</v>
      </c>
      <c r="E1509" s="24" t="s">
        <v>114</v>
      </c>
      <c r="F1509" s="25" t="s">
        <v>115</v>
      </c>
      <c r="G1509" s="10">
        <v>700000</v>
      </c>
      <c r="H1509" s="10">
        <v>400000</v>
      </c>
      <c r="I1509" s="10">
        <v>0</v>
      </c>
      <c r="J1509" s="10"/>
      <c r="K1509" s="10"/>
      <c r="L1509" s="10"/>
      <c r="M1509" s="10">
        <f t="shared" si="1245"/>
        <v>700000</v>
      </c>
      <c r="N1509" s="10">
        <f t="shared" si="1246"/>
        <v>400000</v>
      </c>
      <c r="O1509" s="10">
        <f t="shared" si="1247"/>
        <v>0</v>
      </c>
      <c r="P1509" s="10"/>
      <c r="Q1509" s="26"/>
      <c r="R1509" s="27"/>
    </row>
    <row r="1510" spans="1:18" x14ac:dyDescent="0.3">
      <c r="A1510" s="24" t="s">
        <v>478</v>
      </c>
      <c r="B1510" s="24" t="s">
        <v>131</v>
      </c>
      <c r="C1510" s="24" t="s">
        <v>20</v>
      </c>
      <c r="D1510" s="24" t="s">
        <v>434</v>
      </c>
      <c r="E1510" s="24"/>
      <c r="F1510" s="25" t="s">
        <v>27</v>
      </c>
      <c r="G1510" s="10">
        <f t="shared" ref="G1510:L1510" si="1272">G1511+G1516</f>
        <v>421586.2</v>
      </c>
      <c r="H1510" s="10">
        <f t="shared" si="1272"/>
        <v>654452.4</v>
      </c>
      <c r="I1510" s="10">
        <f t="shared" si="1272"/>
        <v>682356.3</v>
      </c>
      <c r="J1510" s="10">
        <f t="shared" si="1272"/>
        <v>0</v>
      </c>
      <c r="K1510" s="10">
        <f t="shared" si="1272"/>
        <v>0</v>
      </c>
      <c r="L1510" s="10">
        <f t="shared" si="1272"/>
        <v>0</v>
      </c>
      <c r="M1510" s="10">
        <f t="shared" si="1245"/>
        <v>421586.2</v>
      </c>
      <c r="N1510" s="10">
        <f t="shared" si="1246"/>
        <v>654452.4</v>
      </c>
      <c r="O1510" s="10">
        <f t="shared" si="1247"/>
        <v>682356.3</v>
      </c>
      <c r="P1510" s="10">
        <f>P1511+P1516</f>
        <v>0</v>
      </c>
      <c r="Q1510" s="26"/>
      <c r="R1510" s="27"/>
    </row>
    <row r="1511" spans="1:18" ht="62.4" x14ac:dyDescent="0.3">
      <c r="A1511" s="24" t="s">
        <v>478</v>
      </c>
      <c r="B1511" s="24" t="s">
        <v>131</v>
      </c>
      <c r="C1511" s="24" t="s">
        <v>20</v>
      </c>
      <c r="D1511" s="24" t="s">
        <v>492</v>
      </c>
      <c r="E1511" s="24"/>
      <c r="F1511" s="25" t="s">
        <v>493</v>
      </c>
      <c r="G1511" s="10">
        <f t="shared" ref="G1511:L1511" si="1273">G1512+G1514</f>
        <v>340138.4</v>
      </c>
      <c r="H1511" s="10">
        <f t="shared" si="1273"/>
        <v>572602</v>
      </c>
      <c r="I1511" s="10">
        <f t="shared" si="1273"/>
        <v>600505.9</v>
      </c>
      <c r="J1511" s="10">
        <f t="shared" si="1273"/>
        <v>0</v>
      </c>
      <c r="K1511" s="10">
        <f t="shared" si="1273"/>
        <v>0</v>
      </c>
      <c r="L1511" s="10">
        <f t="shared" si="1273"/>
        <v>0</v>
      </c>
      <c r="M1511" s="10">
        <f t="shared" si="1245"/>
        <v>340138.4</v>
      </c>
      <c r="N1511" s="10">
        <f t="shared" si="1246"/>
        <v>572602</v>
      </c>
      <c r="O1511" s="10">
        <f t="shared" si="1247"/>
        <v>600505.9</v>
      </c>
      <c r="P1511" s="10">
        <f>P1512+P1514</f>
        <v>0</v>
      </c>
      <c r="Q1511" s="26"/>
      <c r="R1511" s="27"/>
    </row>
    <row r="1512" spans="1:18" ht="46.8" x14ac:dyDescent="0.3">
      <c r="A1512" s="24" t="s">
        <v>478</v>
      </c>
      <c r="B1512" s="24" t="s">
        <v>131</v>
      </c>
      <c r="C1512" s="24" t="s">
        <v>20</v>
      </c>
      <c r="D1512" s="24" t="s">
        <v>494</v>
      </c>
      <c r="E1512" s="24"/>
      <c r="F1512" s="25" t="s">
        <v>495</v>
      </c>
      <c r="G1512" s="10">
        <f t="shared" ref="G1512:L1512" si="1274">G1513</f>
        <v>59090.5</v>
      </c>
      <c r="H1512" s="10">
        <f t="shared" si="1274"/>
        <v>505.9</v>
      </c>
      <c r="I1512" s="10">
        <f t="shared" si="1274"/>
        <v>505.9</v>
      </c>
      <c r="J1512" s="10">
        <f t="shared" si="1274"/>
        <v>0</v>
      </c>
      <c r="K1512" s="10">
        <f t="shared" si="1274"/>
        <v>0</v>
      </c>
      <c r="L1512" s="10">
        <f t="shared" si="1274"/>
        <v>0</v>
      </c>
      <c r="M1512" s="10">
        <f t="shared" ref="M1512:M1575" si="1275">G1512+J1512</f>
        <v>59090.5</v>
      </c>
      <c r="N1512" s="10">
        <f t="shared" ref="N1512:N1575" si="1276">H1512+K1512</f>
        <v>505.9</v>
      </c>
      <c r="O1512" s="10">
        <f t="shared" ref="O1512:O1575" si="1277">I1512+L1512</f>
        <v>505.9</v>
      </c>
      <c r="P1512" s="10">
        <f>P1513</f>
        <v>0</v>
      </c>
      <c r="Q1512" s="26"/>
      <c r="R1512" s="27"/>
    </row>
    <row r="1513" spans="1:18" ht="31.2" x14ac:dyDescent="0.3">
      <c r="A1513" s="24" t="s">
        <v>478</v>
      </c>
      <c r="B1513" s="24" t="s">
        <v>131</v>
      </c>
      <c r="C1513" s="24" t="s">
        <v>20</v>
      </c>
      <c r="D1513" s="24" t="s">
        <v>494</v>
      </c>
      <c r="E1513" s="24" t="s">
        <v>32</v>
      </c>
      <c r="F1513" s="25" t="s">
        <v>33</v>
      </c>
      <c r="G1513" s="10">
        <f>58584.6+505.9</f>
        <v>59090.5</v>
      </c>
      <c r="H1513" s="10">
        <v>505.9</v>
      </c>
      <c r="I1513" s="10">
        <v>505.9</v>
      </c>
      <c r="J1513" s="10"/>
      <c r="K1513" s="10"/>
      <c r="L1513" s="10"/>
      <c r="M1513" s="10">
        <f t="shared" si="1275"/>
        <v>59090.5</v>
      </c>
      <c r="N1513" s="10">
        <f t="shared" si="1276"/>
        <v>505.9</v>
      </c>
      <c r="O1513" s="10">
        <f t="shared" si="1277"/>
        <v>505.9</v>
      </c>
      <c r="P1513" s="10"/>
      <c r="Q1513" s="26"/>
      <c r="R1513" s="27"/>
    </row>
    <row r="1514" spans="1:18" ht="46.8" x14ac:dyDescent="0.3">
      <c r="A1514" s="24" t="s">
        <v>478</v>
      </c>
      <c r="B1514" s="24" t="s">
        <v>131</v>
      </c>
      <c r="C1514" s="24" t="s">
        <v>20</v>
      </c>
      <c r="D1514" s="24" t="s">
        <v>496</v>
      </c>
      <c r="E1514" s="24"/>
      <c r="F1514" s="25" t="s">
        <v>497</v>
      </c>
      <c r="G1514" s="10">
        <f t="shared" ref="G1514:L1514" si="1278">G1515</f>
        <v>281047.90000000002</v>
      </c>
      <c r="H1514" s="10">
        <f t="shared" si="1278"/>
        <v>572096.1</v>
      </c>
      <c r="I1514" s="10">
        <f t="shared" si="1278"/>
        <v>600000</v>
      </c>
      <c r="J1514" s="10">
        <f t="shared" si="1278"/>
        <v>0</v>
      </c>
      <c r="K1514" s="10">
        <f t="shared" si="1278"/>
        <v>0</v>
      </c>
      <c r="L1514" s="10">
        <f t="shared" si="1278"/>
        <v>0</v>
      </c>
      <c r="M1514" s="10">
        <f t="shared" si="1275"/>
        <v>281047.90000000002</v>
      </c>
      <c r="N1514" s="10">
        <f t="shared" si="1276"/>
        <v>572096.1</v>
      </c>
      <c r="O1514" s="10">
        <f t="shared" si="1277"/>
        <v>600000</v>
      </c>
      <c r="P1514" s="10">
        <f>P1515</f>
        <v>0</v>
      </c>
      <c r="Q1514" s="26"/>
      <c r="R1514" s="27"/>
    </row>
    <row r="1515" spans="1:18" ht="31.2" x14ac:dyDescent="0.3">
      <c r="A1515" s="24" t="s">
        <v>478</v>
      </c>
      <c r="B1515" s="24" t="s">
        <v>131</v>
      </c>
      <c r="C1515" s="24" t="s">
        <v>20</v>
      </c>
      <c r="D1515" s="24" t="s">
        <v>496</v>
      </c>
      <c r="E1515" s="24" t="s">
        <v>32</v>
      </c>
      <c r="F1515" s="25" t="s">
        <v>33</v>
      </c>
      <c r="G1515" s="10">
        <v>281047.90000000002</v>
      </c>
      <c r="H1515" s="10">
        <v>572096.1</v>
      </c>
      <c r="I1515" s="10">
        <v>600000</v>
      </c>
      <c r="J1515" s="10"/>
      <c r="K1515" s="10"/>
      <c r="L1515" s="10"/>
      <c r="M1515" s="10">
        <f t="shared" si="1275"/>
        <v>281047.90000000002</v>
      </c>
      <c r="N1515" s="10">
        <f t="shared" si="1276"/>
        <v>572096.1</v>
      </c>
      <c r="O1515" s="10">
        <f t="shared" si="1277"/>
        <v>600000</v>
      </c>
      <c r="P1515" s="10"/>
      <c r="Q1515" s="26"/>
      <c r="R1515" s="27"/>
    </row>
    <row r="1516" spans="1:18" ht="46.8" x14ac:dyDescent="0.3">
      <c r="A1516" s="24" t="s">
        <v>478</v>
      </c>
      <c r="B1516" s="24" t="s">
        <v>131</v>
      </c>
      <c r="C1516" s="24" t="s">
        <v>20</v>
      </c>
      <c r="D1516" s="24" t="s">
        <v>498</v>
      </c>
      <c r="E1516" s="24"/>
      <c r="F1516" s="25" t="s">
        <v>499</v>
      </c>
      <c r="G1516" s="10">
        <f t="shared" ref="G1516:L1516" si="1279">G1521+G1517+G1519</f>
        <v>81447.8</v>
      </c>
      <c r="H1516" s="10">
        <f t="shared" si="1279"/>
        <v>81850.399999999994</v>
      </c>
      <c r="I1516" s="10">
        <f t="shared" si="1279"/>
        <v>81850.399999999994</v>
      </c>
      <c r="J1516" s="10">
        <f t="shared" si="1279"/>
        <v>0</v>
      </c>
      <c r="K1516" s="10">
        <f t="shared" si="1279"/>
        <v>0</v>
      </c>
      <c r="L1516" s="10">
        <f t="shared" si="1279"/>
        <v>0</v>
      </c>
      <c r="M1516" s="10">
        <f t="shared" si="1275"/>
        <v>81447.8</v>
      </c>
      <c r="N1516" s="10">
        <f t="shared" si="1276"/>
        <v>81850.399999999994</v>
      </c>
      <c r="O1516" s="10">
        <f t="shared" si="1277"/>
        <v>81850.399999999994</v>
      </c>
      <c r="P1516" s="10">
        <f>P1521+P1517+P1519</f>
        <v>0</v>
      </c>
      <c r="Q1516" s="26"/>
      <c r="R1516" s="27"/>
    </row>
    <row r="1517" spans="1:18" x14ac:dyDescent="0.3">
      <c r="A1517" s="24" t="s">
        <v>478</v>
      </c>
      <c r="B1517" s="24" t="s">
        <v>131</v>
      </c>
      <c r="C1517" s="24" t="s">
        <v>20</v>
      </c>
      <c r="D1517" s="24" t="s">
        <v>500</v>
      </c>
      <c r="E1517" s="24"/>
      <c r="F1517" s="25" t="s">
        <v>199</v>
      </c>
      <c r="G1517" s="10">
        <f t="shared" ref="G1517:L1517" si="1280">G1518</f>
        <v>540.70000000000005</v>
      </c>
      <c r="H1517" s="10">
        <f t="shared" si="1280"/>
        <v>0</v>
      </c>
      <c r="I1517" s="10">
        <f t="shared" si="1280"/>
        <v>0</v>
      </c>
      <c r="J1517" s="10">
        <f t="shared" si="1280"/>
        <v>0</v>
      </c>
      <c r="K1517" s="10">
        <f t="shared" si="1280"/>
        <v>0</v>
      </c>
      <c r="L1517" s="10">
        <f t="shared" si="1280"/>
        <v>0</v>
      </c>
      <c r="M1517" s="10">
        <f t="shared" si="1275"/>
        <v>540.70000000000005</v>
      </c>
      <c r="N1517" s="10">
        <f t="shared" si="1276"/>
        <v>0</v>
      </c>
      <c r="O1517" s="10">
        <f t="shared" si="1277"/>
        <v>0</v>
      </c>
      <c r="P1517" s="10">
        <f>P1518</f>
        <v>0</v>
      </c>
      <c r="Q1517" s="26"/>
      <c r="R1517" s="27"/>
    </row>
    <row r="1518" spans="1:18" ht="31.2" x14ac:dyDescent="0.3">
      <c r="A1518" s="24" t="s">
        <v>478</v>
      </c>
      <c r="B1518" s="24" t="s">
        <v>131</v>
      </c>
      <c r="C1518" s="24" t="s">
        <v>20</v>
      </c>
      <c r="D1518" s="24" t="s">
        <v>500</v>
      </c>
      <c r="E1518" s="24" t="s">
        <v>114</v>
      </c>
      <c r="F1518" s="25" t="s">
        <v>115</v>
      </c>
      <c r="G1518" s="10">
        <v>540.70000000000005</v>
      </c>
      <c r="H1518" s="10">
        <v>0</v>
      </c>
      <c r="I1518" s="10">
        <v>0</v>
      </c>
      <c r="J1518" s="10"/>
      <c r="K1518" s="10"/>
      <c r="L1518" s="10"/>
      <c r="M1518" s="10">
        <f t="shared" si="1275"/>
        <v>540.70000000000005</v>
      </c>
      <c r="N1518" s="10">
        <f t="shared" si="1276"/>
        <v>0</v>
      </c>
      <c r="O1518" s="10">
        <f t="shared" si="1277"/>
        <v>0</v>
      </c>
      <c r="P1518" s="10"/>
      <c r="Q1518" s="26"/>
      <c r="R1518" s="27"/>
    </row>
    <row r="1519" spans="1:18" ht="46.8" x14ac:dyDescent="0.3">
      <c r="A1519" s="24" t="s">
        <v>478</v>
      </c>
      <c r="B1519" s="24" t="s">
        <v>131</v>
      </c>
      <c r="C1519" s="24" t="s">
        <v>20</v>
      </c>
      <c r="D1519" s="24" t="s">
        <v>501</v>
      </c>
      <c r="E1519" s="24"/>
      <c r="F1519" s="25" t="s">
        <v>502</v>
      </c>
      <c r="G1519" s="10">
        <f t="shared" ref="G1519:L1519" si="1281">G1520</f>
        <v>1248</v>
      </c>
      <c r="H1519" s="10">
        <f t="shared" si="1281"/>
        <v>1248</v>
      </c>
      <c r="I1519" s="10">
        <f t="shared" si="1281"/>
        <v>1248</v>
      </c>
      <c r="J1519" s="10">
        <f t="shared" si="1281"/>
        <v>0</v>
      </c>
      <c r="K1519" s="10">
        <f t="shared" si="1281"/>
        <v>0</v>
      </c>
      <c r="L1519" s="10">
        <f t="shared" si="1281"/>
        <v>0</v>
      </c>
      <c r="M1519" s="10">
        <f t="shared" si="1275"/>
        <v>1248</v>
      </c>
      <c r="N1519" s="10">
        <f t="shared" si="1276"/>
        <v>1248</v>
      </c>
      <c r="O1519" s="10">
        <f t="shared" si="1277"/>
        <v>1248</v>
      </c>
      <c r="P1519" s="10">
        <f>P1520</f>
        <v>0</v>
      </c>
      <c r="Q1519" s="26"/>
      <c r="R1519" s="27"/>
    </row>
    <row r="1520" spans="1:18" ht="31.2" x14ac:dyDescent="0.3">
      <c r="A1520" s="24" t="s">
        <v>478</v>
      </c>
      <c r="B1520" s="24" t="s">
        <v>131</v>
      </c>
      <c r="C1520" s="24" t="s">
        <v>20</v>
      </c>
      <c r="D1520" s="24" t="s">
        <v>501</v>
      </c>
      <c r="E1520" s="24" t="s">
        <v>32</v>
      </c>
      <c r="F1520" s="25" t="s">
        <v>33</v>
      </c>
      <c r="G1520" s="10">
        <v>1248</v>
      </c>
      <c r="H1520" s="10">
        <v>1248</v>
      </c>
      <c r="I1520" s="10">
        <v>1248</v>
      </c>
      <c r="J1520" s="10"/>
      <c r="K1520" s="10"/>
      <c r="L1520" s="10"/>
      <c r="M1520" s="10">
        <f t="shared" si="1275"/>
        <v>1248</v>
      </c>
      <c r="N1520" s="10">
        <f t="shared" si="1276"/>
        <v>1248</v>
      </c>
      <c r="O1520" s="10">
        <f t="shared" si="1277"/>
        <v>1248</v>
      </c>
      <c r="P1520" s="10"/>
      <c r="Q1520" s="26"/>
      <c r="R1520" s="27"/>
    </row>
    <row r="1521" spans="1:18" x14ac:dyDescent="0.3">
      <c r="A1521" s="24" t="s">
        <v>478</v>
      </c>
      <c r="B1521" s="24" t="s">
        <v>131</v>
      </c>
      <c r="C1521" s="24" t="s">
        <v>20</v>
      </c>
      <c r="D1521" s="24" t="s">
        <v>503</v>
      </c>
      <c r="E1521" s="24"/>
      <c r="F1521" s="25" t="s">
        <v>504</v>
      </c>
      <c r="G1521" s="10">
        <f t="shared" ref="G1521:L1521" si="1282">G1522</f>
        <v>79659.100000000006</v>
      </c>
      <c r="H1521" s="10">
        <f t="shared" si="1282"/>
        <v>80602.399999999994</v>
      </c>
      <c r="I1521" s="10">
        <f t="shared" si="1282"/>
        <v>80602.399999999994</v>
      </c>
      <c r="J1521" s="10">
        <f t="shared" si="1282"/>
        <v>0</v>
      </c>
      <c r="K1521" s="10">
        <f t="shared" si="1282"/>
        <v>0</v>
      </c>
      <c r="L1521" s="10">
        <f t="shared" si="1282"/>
        <v>0</v>
      </c>
      <c r="M1521" s="10">
        <f t="shared" si="1275"/>
        <v>79659.100000000006</v>
      </c>
      <c r="N1521" s="10">
        <f t="shared" si="1276"/>
        <v>80602.399999999994</v>
      </c>
      <c r="O1521" s="10">
        <f t="shared" si="1277"/>
        <v>80602.399999999994</v>
      </c>
      <c r="P1521" s="10">
        <f>P1522</f>
        <v>0</v>
      </c>
      <c r="Q1521" s="26"/>
      <c r="R1521" s="27"/>
    </row>
    <row r="1522" spans="1:18" ht="31.2" x14ac:dyDescent="0.3">
      <c r="A1522" s="24" t="s">
        <v>478</v>
      </c>
      <c r="B1522" s="24" t="s">
        <v>131</v>
      </c>
      <c r="C1522" s="24" t="s">
        <v>20</v>
      </c>
      <c r="D1522" s="24" t="s">
        <v>503</v>
      </c>
      <c r="E1522" s="24" t="s">
        <v>114</v>
      </c>
      <c r="F1522" s="25" t="s">
        <v>115</v>
      </c>
      <c r="G1522" s="10">
        <v>79659.100000000006</v>
      </c>
      <c r="H1522" s="10">
        <v>80602.399999999994</v>
      </c>
      <c r="I1522" s="10">
        <v>80602.399999999994</v>
      </c>
      <c r="J1522" s="10"/>
      <c r="K1522" s="10"/>
      <c r="L1522" s="10"/>
      <c r="M1522" s="10">
        <f t="shared" si="1275"/>
        <v>79659.100000000006</v>
      </c>
      <c r="N1522" s="10">
        <f t="shared" si="1276"/>
        <v>80602.399999999994</v>
      </c>
      <c r="O1522" s="10">
        <f t="shared" si="1277"/>
        <v>80602.399999999994</v>
      </c>
      <c r="P1522" s="10"/>
      <c r="Q1522" s="26"/>
      <c r="R1522" s="27"/>
    </row>
    <row r="1523" spans="1:18" s="18" customFormat="1" x14ac:dyDescent="0.3">
      <c r="A1523" s="19" t="s">
        <v>478</v>
      </c>
      <c r="B1523" s="19" t="s">
        <v>131</v>
      </c>
      <c r="C1523" s="19" t="s">
        <v>301</v>
      </c>
      <c r="D1523" s="19"/>
      <c r="E1523" s="19"/>
      <c r="F1523" s="20" t="s">
        <v>505</v>
      </c>
      <c r="G1523" s="21">
        <f t="shared" ref="G1523:L1523" si="1283">G1524</f>
        <v>74133.3</v>
      </c>
      <c r="H1523" s="21">
        <f t="shared" si="1283"/>
        <v>56592.1</v>
      </c>
      <c r="I1523" s="21">
        <f t="shared" si="1283"/>
        <v>72597.7</v>
      </c>
      <c r="J1523" s="21">
        <f t="shared" si="1283"/>
        <v>0</v>
      </c>
      <c r="K1523" s="21">
        <f t="shared" si="1283"/>
        <v>0</v>
      </c>
      <c r="L1523" s="21">
        <f t="shared" si="1283"/>
        <v>0</v>
      </c>
      <c r="M1523" s="21">
        <f t="shared" si="1275"/>
        <v>74133.3</v>
      </c>
      <c r="N1523" s="21">
        <f t="shared" si="1276"/>
        <v>56592.1</v>
      </c>
      <c r="O1523" s="21">
        <f t="shared" si="1277"/>
        <v>72597.7</v>
      </c>
      <c r="P1523" s="21">
        <f>P1524</f>
        <v>0</v>
      </c>
      <c r="Q1523" s="22"/>
      <c r="R1523" s="23"/>
    </row>
    <row r="1524" spans="1:18" ht="31.2" x14ac:dyDescent="0.3">
      <c r="A1524" s="24" t="s">
        <v>478</v>
      </c>
      <c r="B1524" s="24" t="s">
        <v>131</v>
      </c>
      <c r="C1524" s="24" t="s">
        <v>301</v>
      </c>
      <c r="D1524" s="24" t="s">
        <v>419</v>
      </c>
      <c r="E1524" s="24"/>
      <c r="F1524" s="25" t="s">
        <v>420</v>
      </c>
      <c r="G1524" s="10">
        <f t="shared" ref="G1524:L1524" si="1284">G1525+G1531</f>
        <v>74133.3</v>
      </c>
      <c r="H1524" s="10">
        <f t="shared" si="1284"/>
        <v>56592.1</v>
      </c>
      <c r="I1524" s="10">
        <f t="shared" si="1284"/>
        <v>72597.7</v>
      </c>
      <c r="J1524" s="10">
        <f t="shared" si="1284"/>
        <v>0</v>
      </c>
      <c r="K1524" s="10">
        <f t="shared" si="1284"/>
        <v>0</v>
      </c>
      <c r="L1524" s="10">
        <f t="shared" si="1284"/>
        <v>0</v>
      </c>
      <c r="M1524" s="10">
        <f t="shared" si="1275"/>
        <v>74133.3</v>
      </c>
      <c r="N1524" s="10">
        <f t="shared" si="1276"/>
        <v>56592.1</v>
      </c>
      <c r="O1524" s="10">
        <f t="shared" si="1277"/>
        <v>72597.7</v>
      </c>
      <c r="P1524" s="10">
        <f>P1525+P1531</f>
        <v>0</v>
      </c>
      <c r="Q1524" s="26"/>
      <c r="R1524" s="27"/>
    </row>
    <row r="1525" spans="1:18" x14ac:dyDescent="0.3">
      <c r="A1525" s="24" t="s">
        <v>478</v>
      </c>
      <c r="B1525" s="24" t="s">
        <v>131</v>
      </c>
      <c r="C1525" s="24" t="s">
        <v>301</v>
      </c>
      <c r="D1525" s="24" t="s">
        <v>421</v>
      </c>
      <c r="E1525" s="24"/>
      <c r="F1525" s="25" t="s">
        <v>60</v>
      </c>
      <c r="G1525" s="10">
        <f t="shared" ref="G1525:L1525" si="1285">G1526</f>
        <v>18191</v>
      </c>
      <c r="H1525" s="10">
        <f t="shared" si="1285"/>
        <v>0</v>
      </c>
      <c r="I1525" s="10">
        <f t="shared" si="1285"/>
        <v>0</v>
      </c>
      <c r="J1525" s="10">
        <f t="shared" si="1285"/>
        <v>0</v>
      </c>
      <c r="K1525" s="10">
        <f t="shared" si="1285"/>
        <v>0</v>
      </c>
      <c r="L1525" s="10">
        <f t="shared" si="1285"/>
        <v>0</v>
      </c>
      <c r="M1525" s="10">
        <f t="shared" si="1275"/>
        <v>18191</v>
      </c>
      <c r="N1525" s="10">
        <f t="shared" si="1276"/>
        <v>0</v>
      </c>
      <c r="O1525" s="10">
        <f t="shared" si="1277"/>
        <v>0</v>
      </c>
      <c r="P1525" s="10">
        <f>P1526</f>
        <v>0</v>
      </c>
      <c r="Q1525" s="26"/>
      <c r="R1525" s="27"/>
    </row>
    <row r="1526" spans="1:18" ht="46.8" x14ac:dyDescent="0.3">
      <c r="A1526" s="24" t="s">
        <v>478</v>
      </c>
      <c r="B1526" s="24" t="s">
        <v>131</v>
      </c>
      <c r="C1526" s="24" t="s">
        <v>301</v>
      </c>
      <c r="D1526" s="24" t="s">
        <v>506</v>
      </c>
      <c r="E1526" s="24"/>
      <c r="F1526" s="25" t="s">
        <v>507</v>
      </c>
      <c r="G1526" s="10">
        <f t="shared" ref="G1526:L1526" si="1286">G1527+G1529</f>
        <v>18191</v>
      </c>
      <c r="H1526" s="10">
        <f t="shared" si="1286"/>
        <v>0</v>
      </c>
      <c r="I1526" s="10">
        <f t="shared" si="1286"/>
        <v>0</v>
      </c>
      <c r="J1526" s="10">
        <f t="shared" si="1286"/>
        <v>0</v>
      </c>
      <c r="K1526" s="10">
        <f t="shared" si="1286"/>
        <v>0</v>
      </c>
      <c r="L1526" s="10">
        <f t="shared" si="1286"/>
        <v>0</v>
      </c>
      <c r="M1526" s="10">
        <f t="shared" si="1275"/>
        <v>18191</v>
      </c>
      <c r="N1526" s="10">
        <f t="shared" si="1276"/>
        <v>0</v>
      </c>
      <c r="O1526" s="10">
        <f t="shared" si="1277"/>
        <v>0</v>
      </c>
      <c r="P1526" s="10">
        <f>P1527+P1529</f>
        <v>0</v>
      </c>
      <c r="Q1526" s="26"/>
      <c r="R1526" s="27"/>
    </row>
    <row r="1527" spans="1:18" ht="46.8" x14ac:dyDescent="0.3">
      <c r="A1527" s="24" t="s">
        <v>478</v>
      </c>
      <c r="B1527" s="24" t="s">
        <v>131</v>
      </c>
      <c r="C1527" s="24" t="s">
        <v>301</v>
      </c>
      <c r="D1527" s="24" t="s">
        <v>508</v>
      </c>
      <c r="E1527" s="24"/>
      <c r="F1527" s="25" t="s">
        <v>509</v>
      </c>
      <c r="G1527" s="10">
        <f t="shared" ref="G1527:L1527" si="1287">G1528</f>
        <v>8990</v>
      </c>
      <c r="H1527" s="10">
        <f t="shared" si="1287"/>
        <v>0</v>
      </c>
      <c r="I1527" s="10">
        <f t="shared" si="1287"/>
        <v>0</v>
      </c>
      <c r="J1527" s="10">
        <f t="shared" si="1287"/>
        <v>0</v>
      </c>
      <c r="K1527" s="10">
        <f t="shared" si="1287"/>
        <v>0</v>
      </c>
      <c r="L1527" s="10">
        <f t="shared" si="1287"/>
        <v>0</v>
      </c>
      <c r="M1527" s="10">
        <f t="shared" si="1275"/>
        <v>8990</v>
      </c>
      <c r="N1527" s="10">
        <f t="shared" si="1276"/>
        <v>0</v>
      </c>
      <c r="O1527" s="10">
        <f t="shared" si="1277"/>
        <v>0</v>
      </c>
      <c r="P1527" s="10">
        <f>P1528</f>
        <v>0</v>
      </c>
      <c r="Q1527" s="26"/>
      <c r="R1527" s="27"/>
    </row>
    <row r="1528" spans="1:18" ht="31.2" x14ac:dyDescent="0.3">
      <c r="A1528" s="24" t="s">
        <v>478</v>
      </c>
      <c r="B1528" s="24" t="s">
        <v>131</v>
      </c>
      <c r="C1528" s="24" t="s">
        <v>301</v>
      </c>
      <c r="D1528" s="24" t="s">
        <v>508</v>
      </c>
      <c r="E1528" s="24" t="s">
        <v>65</v>
      </c>
      <c r="F1528" s="25" t="s">
        <v>66</v>
      </c>
      <c r="G1528" s="10">
        <v>8990</v>
      </c>
      <c r="H1528" s="10">
        <v>0</v>
      </c>
      <c r="I1528" s="10">
        <v>0</v>
      </c>
      <c r="J1528" s="10"/>
      <c r="K1528" s="10"/>
      <c r="L1528" s="10"/>
      <c r="M1528" s="10">
        <f t="shared" si="1275"/>
        <v>8990</v>
      </c>
      <c r="N1528" s="10">
        <f t="shared" si="1276"/>
        <v>0</v>
      </c>
      <c r="O1528" s="10">
        <f t="shared" si="1277"/>
        <v>0</v>
      </c>
      <c r="P1528" s="10"/>
      <c r="Q1528" s="26"/>
      <c r="R1528" s="27"/>
    </row>
    <row r="1529" spans="1:18" ht="31.2" x14ac:dyDescent="0.3">
      <c r="A1529" s="24" t="s">
        <v>478</v>
      </c>
      <c r="B1529" s="24" t="s">
        <v>131</v>
      </c>
      <c r="C1529" s="24" t="s">
        <v>301</v>
      </c>
      <c r="D1529" s="24" t="s">
        <v>510</v>
      </c>
      <c r="E1529" s="24"/>
      <c r="F1529" s="25" t="s">
        <v>511</v>
      </c>
      <c r="G1529" s="10">
        <f t="shared" ref="G1529:L1529" si="1288">G1530</f>
        <v>9201</v>
      </c>
      <c r="H1529" s="10">
        <f t="shared" si="1288"/>
        <v>0</v>
      </c>
      <c r="I1529" s="10">
        <f t="shared" si="1288"/>
        <v>0</v>
      </c>
      <c r="J1529" s="10">
        <f t="shared" si="1288"/>
        <v>0</v>
      </c>
      <c r="K1529" s="10">
        <f t="shared" si="1288"/>
        <v>0</v>
      </c>
      <c r="L1529" s="10">
        <f t="shared" si="1288"/>
        <v>0</v>
      </c>
      <c r="M1529" s="10">
        <f t="shared" si="1275"/>
        <v>9201</v>
      </c>
      <c r="N1529" s="10">
        <f t="shared" si="1276"/>
        <v>0</v>
      </c>
      <c r="O1529" s="10">
        <f t="shared" si="1277"/>
        <v>0</v>
      </c>
      <c r="P1529" s="10">
        <f>P1530</f>
        <v>0</v>
      </c>
      <c r="Q1529" s="26"/>
      <c r="R1529" s="27"/>
    </row>
    <row r="1530" spans="1:18" ht="31.2" x14ac:dyDescent="0.3">
      <c r="A1530" s="24" t="s">
        <v>478</v>
      </c>
      <c r="B1530" s="24" t="s">
        <v>131</v>
      </c>
      <c r="C1530" s="24" t="s">
        <v>301</v>
      </c>
      <c r="D1530" s="24" t="s">
        <v>510</v>
      </c>
      <c r="E1530" s="24" t="s">
        <v>65</v>
      </c>
      <c r="F1530" s="25" t="s">
        <v>66</v>
      </c>
      <c r="G1530" s="10">
        <v>9201</v>
      </c>
      <c r="H1530" s="10">
        <v>0</v>
      </c>
      <c r="I1530" s="10">
        <v>0</v>
      </c>
      <c r="J1530" s="10"/>
      <c r="K1530" s="10"/>
      <c r="L1530" s="10"/>
      <c r="M1530" s="10">
        <f t="shared" si="1275"/>
        <v>9201</v>
      </c>
      <c r="N1530" s="10">
        <f t="shared" si="1276"/>
        <v>0</v>
      </c>
      <c r="O1530" s="10">
        <f t="shared" si="1277"/>
        <v>0</v>
      </c>
      <c r="P1530" s="10"/>
      <c r="Q1530" s="26"/>
      <c r="R1530" s="27"/>
    </row>
    <row r="1531" spans="1:18" x14ac:dyDescent="0.3">
      <c r="A1531" s="24" t="s">
        <v>478</v>
      </c>
      <c r="B1531" s="24" t="s">
        <v>131</v>
      </c>
      <c r="C1531" s="24" t="s">
        <v>301</v>
      </c>
      <c r="D1531" s="24" t="s">
        <v>434</v>
      </c>
      <c r="E1531" s="24"/>
      <c r="F1531" s="25" t="s">
        <v>27</v>
      </c>
      <c r="G1531" s="10">
        <f t="shared" ref="G1531:L1531" si="1289">G1532</f>
        <v>55942.3</v>
      </c>
      <c r="H1531" s="10">
        <f t="shared" si="1289"/>
        <v>56592.1</v>
      </c>
      <c r="I1531" s="10">
        <f t="shared" si="1289"/>
        <v>72597.7</v>
      </c>
      <c r="J1531" s="10">
        <f t="shared" si="1289"/>
        <v>0</v>
      </c>
      <c r="K1531" s="10">
        <f t="shared" si="1289"/>
        <v>0</v>
      </c>
      <c r="L1531" s="10">
        <f t="shared" si="1289"/>
        <v>0</v>
      </c>
      <c r="M1531" s="10">
        <f t="shared" si="1275"/>
        <v>55942.3</v>
      </c>
      <c r="N1531" s="10">
        <f t="shared" si="1276"/>
        <v>56592.1</v>
      </c>
      <c r="O1531" s="10">
        <f t="shared" si="1277"/>
        <v>72597.7</v>
      </c>
      <c r="P1531" s="10">
        <f>P1532</f>
        <v>0</v>
      </c>
      <c r="Q1531" s="26"/>
      <c r="R1531" s="27"/>
    </row>
    <row r="1532" spans="1:18" ht="31.2" x14ac:dyDescent="0.3">
      <c r="A1532" s="24" t="s">
        <v>478</v>
      </c>
      <c r="B1532" s="24" t="s">
        <v>131</v>
      </c>
      <c r="C1532" s="24" t="s">
        <v>301</v>
      </c>
      <c r="D1532" s="24" t="s">
        <v>480</v>
      </c>
      <c r="E1532" s="24"/>
      <c r="F1532" s="25" t="s">
        <v>481</v>
      </c>
      <c r="G1532" s="10">
        <f t="shared" ref="G1532:L1532" si="1290">G1533+G1535+G1537</f>
        <v>55942.3</v>
      </c>
      <c r="H1532" s="10">
        <f t="shared" si="1290"/>
        <v>56592.1</v>
      </c>
      <c r="I1532" s="10">
        <f t="shared" si="1290"/>
        <v>72597.7</v>
      </c>
      <c r="J1532" s="10">
        <f t="shared" si="1290"/>
        <v>0</v>
      </c>
      <c r="K1532" s="10">
        <f t="shared" si="1290"/>
        <v>0</v>
      </c>
      <c r="L1532" s="10">
        <f t="shared" si="1290"/>
        <v>0</v>
      </c>
      <c r="M1532" s="10">
        <f t="shared" si="1275"/>
        <v>55942.3</v>
      </c>
      <c r="N1532" s="10">
        <f t="shared" si="1276"/>
        <v>56592.1</v>
      </c>
      <c r="O1532" s="10">
        <f t="shared" si="1277"/>
        <v>72597.7</v>
      </c>
      <c r="P1532" s="10">
        <f>P1533+P1535+P1537</f>
        <v>0</v>
      </c>
      <c r="Q1532" s="26"/>
      <c r="R1532" s="27"/>
    </row>
    <row r="1533" spans="1:18" x14ac:dyDescent="0.3">
      <c r="A1533" s="24" t="s">
        <v>478</v>
      </c>
      <c r="B1533" s="24" t="s">
        <v>131</v>
      </c>
      <c r="C1533" s="24" t="s">
        <v>301</v>
      </c>
      <c r="D1533" s="24" t="s">
        <v>512</v>
      </c>
      <c r="E1533" s="24"/>
      <c r="F1533" s="25" t="s">
        <v>513</v>
      </c>
      <c r="G1533" s="10">
        <f t="shared" ref="G1533:L1533" si="1291">G1534</f>
        <v>1045.5</v>
      </c>
      <c r="H1533" s="10">
        <f t="shared" si="1291"/>
        <v>1045.5</v>
      </c>
      <c r="I1533" s="10">
        <f t="shared" si="1291"/>
        <v>1045.5</v>
      </c>
      <c r="J1533" s="10">
        <f t="shared" si="1291"/>
        <v>0</v>
      </c>
      <c r="K1533" s="10">
        <f t="shared" si="1291"/>
        <v>0</v>
      </c>
      <c r="L1533" s="10">
        <f t="shared" si="1291"/>
        <v>0</v>
      </c>
      <c r="M1533" s="10">
        <f t="shared" si="1275"/>
        <v>1045.5</v>
      </c>
      <c r="N1533" s="10">
        <f t="shared" si="1276"/>
        <v>1045.5</v>
      </c>
      <c r="O1533" s="10">
        <f t="shared" si="1277"/>
        <v>1045.5</v>
      </c>
      <c r="P1533" s="10">
        <f>P1534</f>
        <v>0</v>
      </c>
      <c r="Q1533" s="26"/>
      <c r="R1533" s="27"/>
    </row>
    <row r="1534" spans="1:18" x14ac:dyDescent="0.3">
      <c r="A1534" s="24" t="s">
        <v>478</v>
      </c>
      <c r="B1534" s="24" t="s">
        <v>131</v>
      </c>
      <c r="C1534" s="24" t="s">
        <v>301</v>
      </c>
      <c r="D1534" s="24" t="s">
        <v>512</v>
      </c>
      <c r="E1534" s="24" t="s">
        <v>34</v>
      </c>
      <c r="F1534" s="25" t="s">
        <v>35</v>
      </c>
      <c r="G1534" s="10">
        <f>1551.4-505.9</f>
        <v>1045.5</v>
      </c>
      <c r="H1534" s="10">
        <f>1551.4-505.9</f>
        <v>1045.5</v>
      </c>
      <c r="I1534" s="10">
        <f>1551.4-505.9</f>
        <v>1045.5</v>
      </c>
      <c r="J1534" s="10"/>
      <c r="K1534" s="10"/>
      <c r="L1534" s="10"/>
      <c r="M1534" s="10">
        <f t="shared" si="1275"/>
        <v>1045.5</v>
      </c>
      <c r="N1534" s="10">
        <f t="shared" si="1276"/>
        <v>1045.5</v>
      </c>
      <c r="O1534" s="10">
        <f t="shared" si="1277"/>
        <v>1045.5</v>
      </c>
      <c r="P1534" s="10"/>
      <c r="Q1534" s="26"/>
      <c r="R1534" s="27"/>
    </row>
    <row r="1535" spans="1:18" ht="31.2" x14ac:dyDescent="0.3">
      <c r="A1535" s="24" t="s">
        <v>478</v>
      </c>
      <c r="B1535" s="24" t="s">
        <v>131</v>
      </c>
      <c r="C1535" s="24" t="s">
        <v>301</v>
      </c>
      <c r="D1535" s="24" t="s">
        <v>514</v>
      </c>
      <c r="E1535" s="24"/>
      <c r="F1535" s="25" t="s">
        <v>515</v>
      </c>
      <c r="G1535" s="10">
        <f t="shared" ref="G1535:L1535" si="1292">G1536</f>
        <v>35702.6</v>
      </c>
      <c r="H1535" s="10">
        <f t="shared" si="1292"/>
        <v>35702.6</v>
      </c>
      <c r="I1535" s="10">
        <f t="shared" si="1292"/>
        <v>35702.6</v>
      </c>
      <c r="J1535" s="10">
        <f t="shared" si="1292"/>
        <v>0</v>
      </c>
      <c r="K1535" s="10">
        <f t="shared" si="1292"/>
        <v>0</v>
      </c>
      <c r="L1535" s="10">
        <f t="shared" si="1292"/>
        <v>0</v>
      </c>
      <c r="M1535" s="10">
        <f t="shared" si="1275"/>
        <v>35702.6</v>
      </c>
      <c r="N1535" s="10">
        <f t="shared" si="1276"/>
        <v>35702.6</v>
      </c>
      <c r="O1535" s="10">
        <f t="shared" si="1277"/>
        <v>35702.6</v>
      </c>
      <c r="P1535" s="10">
        <f>P1536</f>
        <v>0</v>
      </c>
      <c r="Q1535" s="26"/>
      <c r="R1535" s="27"/>
    </row>
    <row r="1536" spans="1:18" ht="31.2" x14ac:dyDescent="0.3">
      <c r="A1536" s="24" t="s">
        <v>478</v>
      </c>
      <c r="B1536" s="24" t="s">
        <v>131</v>
      </c>
      <c r="C1536" s="24" t="s">
        <v>301</v>
      </c>
      <c r="D1536" s="24" t="s">
        <v>514</v>
      </c>
      <c r="E1536" s="24" t="s">
        <v>32</v>
      </c>
      <c r="F1536" s="25" t="s">
        <v>33</v>
      </c>
      <c r="G1536" s="10">
        <v>35702.6</v>
      </c>
      <c r="H1536" s="10">
        <v>35702.6</v>
      </c>
      <c r="I1536" s="10">
        <v>35702.6</v>
      </c>
      <c r="J1536" s="10"/>
      <c r="K1536" s="10"/>
      <c r="L1536" s="10"/>
      <c r="M1536" s="10">
        <f t="shared" si="1275"/>
        <v>35702.6</v>
      </c>
      <c r="N1536" s="10">
        <f t="shared" si="1276"/>
        <v>35702.6</v>
      </c>
      <c r="O1536" s="10">
        <f t="shared" si="1277"/>
        <v>35702.6</v>
      </c>
      <c r="P1536" s="10"/>
      <c r="Q1536" s="26"/>
      <c r="R1536" s="27"/>
    </row>
    <row r="1537" spans="1:19" ht="46.8" x14ac:dyDescent="0.3">
      <c r="A1537" s="24" t="s">
        <v>478</v>
      </c>
      <c r="B1537" s="24" t="s">
        <v>131</v>
      </c>
      <c r="C1537" s="24" t="s">
        <v>301</v>
      </c>
      <c r="D1537" s="24" t="s">
        <v>516</v>
      </c>
      <c r="E1537" s="24"/>
      <c r="F1537" s="25" t="s">
        <v>517</v>
      </c>
      <c r="G1537" s="10">
        <f t="shared" ref="G1537:L1537" si="1293">G1538</f>
        <v>19194.2</v>
      </c>
      <c r="H1537" s="10">
        <f t="shared" si="1293"/>
        <v>19844</v>
      </c>
      <c r="I1537" s="10">
        <f t="shared" si="1293"/>
        <v>35849.599999999999</v>
      </c>
      <c r="J1537" s="10">
        <f t="shared" si="1293"/>
        <v>0</v>
      </c>
      <c r="K1537" s="10">
        <f t="shared" si="1293"/>
        <v>0</v>
      </c>
      <c r="L1537" s="10">
        <f t="shared" si="1293"/>
        <v>0</v>
      </c>
      <c r="M1537" s="10">
        <f t="shared" si="1275"/>
        <v>19194.2</v>
      </c>
      <c r="N1537" s="10">
        <f t="shared" si="1276"/>
        <v>19844</v>
      </c>
      <c r="O1537" s="10">
        <f t="shared" si="1277"/>
        <v>35849.599999999999</v>
      </c>
      <c r="P1537" s="10">
        <f>P1538</f>
        <v>0</v>
      </c>
      <c r="Q1537" s="26"/>
      <c r="R1537" s="27"/>
    </row>
    <row r="1538" spans="1:19" x14ac:dyDescent="0.3">
      <c r="A1538" s="24" t="s">
        <v>478</v>
      </c>
      <c r="B1538" s="24" t="s">
        <v>131</v>
      </c>
      <c r="C1538" s="24" t="s">
        <v>301</v>
      </c>
      <c r="D1538" s="24" t="s">
        <v>516</v>
      </c>
      <c r="E1538" s="24" t="s">
        <v>34</v>
      </c>
      <c r="F1538" s="25" t="s">
        <v>35</v>
      </c>
      <c r="G1538" s="10">
        <v>19194.2</v>
      </c>
      <c r="H1538" s="10">
        <v>19844</v>
      </c>
      <c r="I1538" s="10">
        <v>35849.599999999999</v>
      </c>
      <c r="J1538" s="10"/>
      <c r="K1538" s="10"/>
      <c r="L1538" s="10"/>
      <c r="M1538" s="10">
        <f t="shared" si="1275"/>
        <v>19194.2</v>
      </c>
      <c r="N1538" s="10">
        <f t="shared" si="1276"/>
        <v>19844</v>
      </c>
      <c r="O1538" s="10">
        <f t="shared" si="1277"/>
        <v>35849.599999999999</v>
      </c>
      <c r="P1538" s="10"/>
      <c r="Q1538" s="26"/>
      <c r="R1538" s="27"/>
    </row>
    <row r="1539" spans="1:19" s="18" customFormat="1" x14ac:dyDescent="0.3">
      <c r="A1539" s="19" t="s">
        <v>478</v>
      </c>
      <c r="B1539" s="19" t="s">
        <v>131</v>
      </c>
      <c r="C1539" s="19" t="s">
        <v>125</v>
      </c>
      <c r="D1539" s="19"/>
      <c r="E1539" s="19"/>
      <c r="F1539" s="20" t="s">
        <v>151</v>
      </c>
      <c r="G1539" s="21">
        <f t="shared" ref="G1539:G1540" si="1294">G1540</f>
        <v>10626.300000000001</v>
      </c>
      <c r="H1539" s="21">
        <f t="shared" ref="H1539:H1540" si="1295">H1540</f>
        <v>10729.8</v>
      </c>
      <c r="I1539" s="21">
        <f t="shared" ref="I1539:I1540" si="1296">I1540</f>
        <v>10729.8</v>
      </c>
      <c r="J1539" s="21">
        <f t="shared" ref="J1539:J1540" si="1297">J1540</f>
        <v>46272.1</v>
      </c>
      <c r="K1539" s="21">
        <f t="shared" ref="K1539:K1540" si="1298">K1540</f>
        <v>55697.8</v>
      </c>
      <c r="L1539" s="21">
        <f t="shared" ref="L1539:L1540" si="1299">L1540</f>
        <v>58416.5</v>
      </c>
      <c r="M1539" s="21">
        <f t="shared" si="1275"/>
        <v>56898.400000000001</v>
      </c>
      <c r="N1539" s="21">
        <f t="shared" si="1276"/>
        <v>66427.600000000006</v>
      </c>
      <c r="O1539" s="21">
        <f t="shared" si="1277"/>
        <v>69146.3</v>
      </c>
      <c r="P1539" s="21">
        <f t="shared" ref="P1539:P1540" si="1300">P1540</f>
        <v>0</v>
      </c>
      <c r="Q1539" s="22"/>
      <c r="R1539" s="23"/>
    </row>
    <row r="1540" spans="1:19" ht="31.2" x14ac:dyDescent="0.3">
      <c r="A1540" s="24" t="s">
        <v>478</v>
      </c>
      <c r="B1540" s="24" t="s">
        <v>131</v>
      </c>
      <c r="C1540" s="24" t="s">
        <v>125</v>
      </c>
      <c r="D1540" s="24" t="s">
        <v>419</v>
      </c>
      <c r="E1540" s="24"/>
      <c r="F1540" s="25" t="s">
        <v>420</v>
      </c>
      <c r="G1540" s="10">
        <f t="shared" si="1294"/>
        <v>10626.300000000001</v>
      </c>
      <c r="H1540" s="10">
        <f t="shared" si="1295"/>
        <v>10729.8</v>
      </c>
      <c r="I1540" s="10">
        <f t="shared" si="1296"/>
        <v>10729.8</v>
      </c>
      <c r="J1540" s="10">
        <f t="shared" si="1297"/>
        <v>46272.1</v>
      </c>
      <c r="K1540" s="10">
        <f t="shared" si="1298"/>
        <v>55697.8</v>
      </c>
      <c r="L1540" s="10">
        <f t="shared" si="1299"/>
        <v>58416.5</v>
      </c>
      <c r="M1540" s="10">
        <f t="shared" si="1275"/>
        <v>56898.400000000001</v>
      </c>
      <c r="N1540" s="10">
        <f t="shared" si="1276"/>
        <v>66427.600000000006</v>
      </c>
      <c r="O1540" s="10">
        <f t="shared" si="1277"/>
        <v>69146.3</v>
      </c>
      <c r="P1540" s="10">
        <f t="shared" si="1300"/>
        <v>0</v>
      </c>
      <c r="Q1540" s="26"/>
      <c r="R1540" s="27"/>
    </row>
    <row r="1541" spans="1:19" hidden="1" x14ac:dyDescent="0.3">
      <c r="A1541" s="24" t="s">
        <v>478</v>
      </c>
      <c r="B1541" s="24" t="s">
        <v>131</v>
      </c>
      <c r="C1541" s="24" t="s">
        <v>125</v>
      </c>
      <c r="D1541" s="24" t="s">
        <v>434</v>
      </c>
      <c r="E1541" s="24"/>
      <c r="F1541" s="25" t="s">
        <v>27</v>
      </c>
      <c r="G1541" s="10">
        <f>G1545</f>
        <v>10626.300000000001</v>
      </c>
      <c r="H1541" s="10">
        <f>H1545</f>
        <v>10729.8</v>
      </c>
      <c r="I1541" s="10">
        <f>I1545</f>
        <v>10729.8</v>
      </c>
      <c r="J1541" s="10">
        <f>J1545+J1542</f>
        <v>46272.1</v>
      </c>
      <c r="K1541" s="10">
        <f>K1545+K1542</f>
        <v>55697.8</v>
      </c>
      <c r="L1541" s="10">
        <f>L1545+L1542</f>
        <v>58416.5</v>
      </c>
      <c r="M1541" s="10">
        <f t="shared" si="1275"/>
        <v>56898.400000000001</v>
      </c>
      <c r="N1541" s="10">
        <f t="shared" si="1276"/>
        <v>66427.600000000006</v>
      </c>
      <c r="O1541" s="10">
        <f t="shared" si="1277"/>
        <v>69146.3</v>
      </c>
      <c r="P1541" s="10">
        <f>P1545+P1542</f>
        <v>0</v>
      </c>
      <c r="Q1541" s="26">
        <v>0</v>
      </c>
      <c r="R1541" s="27"/>
      <c r="S1541" s="1" t="s">
        <v>386</v>
      </c>
    </row>
    <row r="1542" spans="1:19" ht="31.2" x14ac:dyDescent="0.3">
      <c r="A1542" s="24" t="s">
        <v>478</v>
      </c>
      <c r="B1542" s="24" t="s">
        <v>131</v>
      </c>
      <c r="C1542" s="24" t="s">
        <v>125</v>
      </c>
      <c r="D1542" s="24" t="s">
        <v>480</v>
      </c>
      <c r="E1542" s="24"/>
      <c r="F1542" s="25" t="s">
        <v>481</v>
      </c>
      <c r="G1542" s="10"/>
      <c r="H1542" s="10"/>
      <c r="I1542" s="10"/>
      <c r="J1542" s="10">
        <f t="shared" ref="J1542:J1543" si="1301">J1543</f>
        <v>46272.1</v>
      </c>
      <c r="K1542" s="10">
        <f t="shared" ref="K1542:K1543" si="1302">K1543</f>
        <v>55697.8</v>
      </c>
      <c r="L1542" s="10">
        <f t="shared" ref="L1542:L1543" si="1303">L1543</f>
        <v>58416.5</v>
      </c>
      <c r="M1542" s="10">
        <f t="shared" si="1275"/>
        <v>46272.1</v>
      </c>
      <c r="N1542" s="10">
        <f t="shared" si="1276"/>
        <v>55697.8</v>
      </c>
      <c r="O1542" s="10">
        <f t="shared" si="1277"/>
        <v>58416.5</v>
      </c>
      <c r="P1542" s="10">
        <f t="shared" ref="P1542:P1543" si="1304">P1543</f>
        <v>0</v>
      </c>
      <c r="Q1542" s="26"/>
      <c r="R1542" s="27"/>
    </row>
    <row r="1543" spans="1:19" ht="46.8" x14ac:dyDescent="0.3">
      <c r="A1543" s="24" t="s">
        <v>478</v>
      </c>
      <c r="B1543" s="24" t="s">
        <v>131</v>
      </c>
      <c r="C1543" s="24" t="s">
        <v>125</v>
      </c>
      <c r="D1543" s="24" t="s">
        <v>518</v>
      </c>
      <c r="E1543" s="24"/>
      <c r="F1543" s="25" t="s">
        <v>519</v>
      </c>
      <c r="G1543" s="10"/>
      <c r="H1543" s="10"/>
      <c r="I1543" s="10"/>
      <c r="J1543" s="10">
        <f t="shared" si="1301"/>
        <v>46272.1</v>
      </c>
      <c r="K1543" s="10">
        <f t="shared" si="1302"/>
        <v>55697.8</v>
      </c>
      <c r="L1543" s="10">
        <f t="shared" si="1303"/>
        <v>58416.5</v>
      </c>
      <c r="M1543" s="10">
        <f t="shared" si="1275"/>
        <v>46272.1</v>
      </c>
      <c r="N1543" s="10">
        <f t="shared" si="1276"/>
        <v>55697.8</v>
      </c>
      <c r="O1543" s="10">
        <f t="shared" si="1277"/>
        <v>58416.5</v>
      </c>
      <c r="P1543" s="10">
        <f t="shared" si="1304"/>
        <v>0</v>
      </c>
      <c r="Q1543" s="26"/>
      <c r="R1543" s="27"/>
    </row>
    <row r="1544" spans="1:19" x14ac:dyDescent="0.3">
      <c r="A1544" s="24" t="s">
        <v>478</v>
      </c>
      <c r="B1544" s="24" t="s">
        <v>131</v>
      </c>
      <c r="C1544" s="24" t="s">
        <v>125</v>
      </c>
      <c r="D1544" s="24" t="s">
        <v>518</v>
      </c>
      <c r="E1544" s="24" t="s">
        <v>34</v>
      </c>
      <c r="F1544" s="25" t="s">
        <v>35</v>
      </c>
      <c r="G1544" s="10"/>
      <c r="H1544" s="10"/>
      <c r="I1544" s="10"/>
      <c r="J1544" s="10">
        <v>46272.1</v>
      </c>
      <c r="K1544" s="10">
        <v>55697.8</v>
      </c>
      <c r="L1544" s="10">
        <v>58416.5</v>
      </c>
      <c r="M1544" s="10">
        <f t="shared" si="1275"/>
        <v>46272.1</v>
      </c>
      <c r="N1544" s="10">
        <f t="shared" si="1276"/>
        <v>55697.8</v>
      </c>
      <c r="O1544" s="10">
        <f t="shared" si="1277"/>
        <v>58416.5</v>
      </c>
      <c r="P1544" s="10"/>
      <c r="Q1544" s="26"/>
      <c r="R1544" s="27">
        <v>106</v>
      </c>
    </row>
    <row r="1545" spans="1:19" ht="46.8" x14ac:dyDescent="0.3">
      <c r="A1545" s="24" t="s">
        <v>478</v>
      </c>
      <c r="B1545" s="24" t="s">
        <v>131</v>
      </c>
      <c r="C1545" s="24" t="s">
        <v>125</v>
      </c>
      <c r="D1545" s="24" t="s">
        <v>435</v>
      </c>
      <c r="E1545" s="24"/>
      <c r="F1545" s="25" t="s">
        <v>436</v>
      </c>
      <c r="G1545" s="10">
        <f t="shared" ref="G1545:L1545" si="1305">G1548+G1546</f>
        <v>10626.300000000001</v>
      </c>
      <c r="H1545" s="10">
        <f t="shared" si="1305"/>
        <v>10729.8</v>
      </c>
      <c r="I1545" s="10">
        <f t="shared" si="1305"/>
        <v>10729.8</v>
      </c>
      <c r="J1545" s="10">
        <f t="shared" si="1305"/>
        <v>0</v>
      </c>
      <c r="K1545" s="10">
        <f t="shared" si="1305"/>
        <v>0</v>
      </c>
      <c r="L1545" s="10">
        <f t="shared" si="1305"/>
        <v>0</v>
      </c>
      <c r="M1545" s="10">
        <f t="shared" si="1275"/>
        <v>10626.300000000001</v>
      </c>
      <c r="N1545" s="10">
        <f t="shared" si="1276"/>
        <v>10729.8</v>
      </c>
      <c r="O1545" s="10">
        <f t="shared" si="1277"/>
        <v>10729.8</v>
      </c>
      <c r="P1545" s="10">
        <f>P1548+P1546</f>
        <v>0</v>
      </c>
      <c r="Q1545" s="26"/>
      <c r="R1545" s="27"/>
    </row>
    <row r="1546" spans="1:19" x14ac:dyDescent="0.3">
      <c r="A1546" s="24" t="s">
        <v>478</v>
      </c>
      <c r="B1546" s="24" t="s">
        <v>131</v>
      </c>
      <c r="C1546" s="24" t="s">
        <v>125</v>
      </c>
      <c r="D1546" s="24" t="s">
        <v>520</v>
      </c>
      <c r="E1546" s="24"/>
      <c r="F1546" s="25" t="s">
        <v>199</v>
      </c>
      <c r="G1546" s="10">
        <f t="shared" ref="G1546:L1546" si="1306">G1547</f>
        <v>139.19999999999999</v>
      </c>
      <c r="H1546" s="10">
        <f t="shared" si="1306"/>
        <v>0</v>
      </c>
      <c r="I1546" s="10">
        <f t="shared" si="1306"/>
        <v>0</v>
      </c>
      <c r="J1546" s="10">
        <f t="shared" si="1306"/>
        <v>0</v>
      </c>
      <c r="K1546" s="10">
        <f t="shared" si="1306"/>
        <v>0</v>
      </c>
      <c r="L1546" s="10">
        <f t="shared" si="1306"/>
        <v>0</v>
      </c>
      <c r="M1546" s="10">
        <f t="shared" si="1275"/>
        <v>139.19999999999999</v>
      </c>
      <c r="N1546" s="10">
        <f t="shared" si="1276"/>
        <v>0</v>
      </c>
      <c r="O1546" s="10">
        <f t="shared" si="1277"/>
        <v>0</v>
      </c>
      <c r="P1546" s="10">
        <f>P1547</f>
        <v>0</v>
      </c>
      <c r="Q1546" s="26"/>
      <c r="R1546" s="27"/>
    </row>
    <row r="1547" spans="1:19" ht="31.2" x14ac:dyDescent="0.3">
      <c r="A1547" s="24" t="s">
        <v>478</v>
      </c>
      <c r="B1547" s="24" t="s">
        <v>131</v>
      </c>
      <c r="C1547" s="24" t="s">
        <v>125</v>
      </c>
      <c r="D1547" s="24" t="s">
        <v>520</v>
      </c>
      <c r="E1547" s="24" t="s">
        <v>114</v>
      </c>
      <c r="F1547" s="25" t="s">
        <v>115</v>
      </c>
      <c r="G1547" s="10">
        <v>139.19999999999999</v>
      </c>
      <c r="H1547" s="10">
        <v>0</v>
      </c>
      <c r="I1547" s="10">
        <v>0</v>
      </c>
      <c r="J1547" s="10"/>
      <c r="K1547" s="10"/>
      <c r="L1547" s="10"/>
      <c r="M1547" s="10">
        <f t="shared" si="1275"/>
        <v>139.19999999999999</v>
      </c>
      <c r="N1547" s="10">
        <f t="shared" si="1276"/>
        <v>0</v>
      </c>
      <c r="O1547" s="10">
        <f t="shared" si="1277"/>
        <v>0</v>
      </c>
      <c r="P1547" s="10"/>
      <c r="Q1547" s="26"/>
      <c r="R1547" s="27"/>
    </row>
    <row r="1548" spans="1:19" x14ac:dyDescent="0.3">
      <c r="A1548" s="24" t="s">
        <v>478</v>
      </c>
      <c r="B1548" s="24" t="s">
        <v>131</v>
      </c>
      <c r="C1548" s="24" t="s">
        <v>125</v>
      </c>
      <c r="D1548" s="24" t="s">
        <v>521</v>
      </c>
      <c r="E1548" s="24"/>
      <c r="F1548" s="25" t="s">
        <v>522</v>
      </c>
      <c r="G1548" s="10">
        <f t="shared" ref="G1548:L1548" si="1307">G1549</f>
        <v>10487.1</v>
      </c>
      <c r="H1548" s="10">
        <f t="shared" si="1307"/>
        <v>10729.8</v>
      </c>
      <c r="I1548" s="10">
        <f t="shared" si="1307"/>
        <v>10729.8</v>
      </c>
      <c r="J1548" s="10">
        <f t="shared" si="1307"/>
        <v>0</v>
      </c>
      <c r="K1548" s="10">
        <f t="shared" si="1307"/>
        <v>0</v>
      </c>
      <c r="L1548" s="10">
        <f t="shared" si="1307"/>
        <v>0</v>
      </c>
      <c r="M1548" s="10">
        <f t="shared" si="1275"/>
        <v>10487.1</v>
      </c>
      <c r="N1548" s="10">
        <f t="shared" si="1276"/>
        <v>10729.8</v>
      </c>
      <c r="O1548" s="10">
        <f t="shared" si="1277"/>
        <v>10729.8</v>
      </c>
      <c r="P1548" s="10">
        <f>P1549</f>
        <v>0</v>
      </c>
      <c r="Q1548" s="26"/>
      <c r="R1548" s="27"/>
    </row>
    <row r="1549" spans="1:19" ht="31.2" x14ac:dyDescent="0.3">
      <c r="A1549" s="24" t="s">
        <v>478</v>
      </c>
      <c r="B1549" s="24" t="s">
        <v>131</v>
      </c>
      <c r="C1549" s="24" t="s">
        <v>125</v>
      </c>
      <c r="D1549" s="24" t="s">
        <v>521</v>
      </c>
      <c r="E1549" s="24" t="s">
        <v>114</v>
      </c>
      <c r="F1549" s="25" t="s">
        <v>115</v>
      </c>
      <c r="G1549" s="10">
        <v>10487.1</v>
      </c>
      <c r="H1549" s="10">
        <v>10729.8</v>
      </c>
      <c r="I1549" s="10">
        <v>10729.8</v>
      </c>
      <c r="J1549" s="10"/>
      <c r="K1549" s="10"/>
      <c r="L1549" s="10"/>
      <c r="M1549" s="10">
        <f t="shared" si="1275"/>
        <v>10487.1</v>
      </c>
      <c r="N1549" s="10">
        <f t="shared" si="1276"/>
        <v>10729.8</v>
      </c>
      <c r="O1549" s="10">
        <f t="shared" si="1277"/>
        <v>10729.8</v>
      </c>
      <c r="P1549" s="10"/>
      <c r="Q1549" s="26"/>
      <c r="R1549" s="27"/>
    </row>
    <row r="1550" spans="1:19" s="18" customFormat="1" ht="31.2" x14ac:dyDescent="0.3">
      <c r="A1550" s="19" t="s">
        <v>478</v>
      </c>
      <c r="B1550" s="19" t="s">
        <v>131</v>
      </c>
      <c r="C1550" s="19" t="s">
        <v>101</v>
      </c>
      <c r="D1550" s="19"/>
      <c r="E1550" s="19"/>
      <c r="F1550" s="20" t="s">
        <v>523</v>
      </c>
      <c r="G1550" s="21">
        <f t="shared" ref="G1550:G1559" si="1308">G1551</f>
        <v>0</v>
      </c>
      <c r="H1550" s="21">
        <f t="shared" ref="H1550:H1559" si="1309">H1551</f>
        <v>26533.4</v>
      </c>
      <c r="I1550" s="21">
        <f t="shared" ref="I1550:I1557" si="1310">I1551</f>
        <v>0</v>
      </c>
      <c r="J1550" s="21">
        <f t="shared" ref="J1550:J1557" si="1311">J1551</f>
        <v>0</v>
      </c>
      <c r="K1550" s="21">
        <f t="shared" ref="K1550:K1557" si="1312">K1551</f>
        <v>0</v>
      </c>
      <c r="L1550" s="21">
        <f t="shared" ref="L1550:L1557" si="1313">L1551</f>
        <v>0</v>
      </c>
      <c r="M1550" s="21">
        <f t="shared" si="1275"/>
        <v>0</v>
      </c>
      <c r="N1550" s="21">
        <f t="shared" si="1276"/>
        <v>26533.4</v>
      </c>
      <c r="O1550" s="21">
        <f t="shared" si="1277"/>
        <v>0</v>
      </c>
      <c r="P1550" s="21">
        <f t="shared" ref="P1550:P1557" si="1314">P1551</f>
        <v>0</v>
      </c>
      <c r="Q1550" s="22"/>
      <c r="R1550" s="23"/>
    </row>
    <row r="1551" spans="1:19" ht="31.2" x14ac:dyDescent="0.3">
      <c r="A1551" s="24" t="s">
        <v>478</v>
      </c>
      <c r="B1551" s="24" t="s">
        <v>131</v>
      </c>
      <c r="C1551" s="24" t="s">
        <v>101</v>
      </c>
      <c r="D1551" s="24" t="s">
        <v>419</v>
      </c>
      <c r="E1551" s="24"/>
      <c r="F1551" s="25" t="s">
        <v>420</v>
      </c>
      <c r="G1551" s="10">
        <f t="shared" si="1308"/>
        <v>0</v>
      </c>
      <c r="H1551" s="10">
        <f t="shared" si="1309"/>
        <v>26533.4</v>
      </c>
      <c r="I1551" s="10">
        <f t="shared" si="1310"/>
        <v>0</v>
      </c>
      <c r="J1551" s="10">
        <f t="shared" si="1311"/>
        <v>0</v>
      </c>
      <c r="K1551" s="10">
        <f t="shared" si="1312"/>
        <v>0</v>
      </c>
      <c r="L1551" s="10">
        <f t="shared" si="1313"/>
        <v>0</v>
      </c>
      <c r="M1551" s="10">
        <f t="shared" si="1275"/>
        <v>0</v>
      </c>
      <c r="N1551" s="10">
        <f t="shared" si="1276"/>
        <v>26533.4</v>
      </c>
      <c r="O1551" s="10">
        <f t="shared" si="1277"/>
        <v>0</v>
      </c>
      <c r="P1551" s="10">
        <f t="shared" si="1314"/>
        <v>0</v>
      </c>
      <c r="Q1551" s="26"/>
      <c r="R1551" s="27"/>
    </row>
    <row r="1552" spans="1:19" x14ac:dyDescent="0.3">
      <c r="A1552" s="24" t="s">
        <v>478</v>
      </c>
      <c r="B1552" s="24" t="s">
        <v>131</v>
      </c>
      <c r="C1552" s="24" t="s">
        <v>101</v>
      </c>
      <c r="D1552" s="24" t="s">
        <v>434</v>
      </c>
      <c r="E1552" s="24"/>
      <c r="F1552" s="25" t="s">
        <v>27</v>
      </c>
      <c r="G1552" s="10">
        <f t="shared" si="1308"/>
        <v>0</v>
      </c>
      <c r="H1552" s="10">
        <f t="shared" si="1309"/>
        <v>26533.4</v>
      </c>
      <c r="I1552" s="10">
        <f t="shared" si="1310"/>
        <v>0</v>
      </c>
      <c r="J1552" s="10">
        <f t="shared" si="1311"/>
        <v>0</v>
      </c>
      <c r="K1552" s="10">
        <f t="shared" si="1312"/>
        <v>0</v>
      </c>
      <c r="L1552" s="10">
        <f t="shared" si="1313"/>
        <v>0</v>
      </c>
      <c r="M1552" s="10">
        <f t="shared" si="1275"/>
        <v>0</v>
      </c>
      <c r="N1552" s="10">
        <f t="shared" si="1276"/>
        <v>26533.4</v>
      </c>
      <c r="O1552" s="10">
        <f t="shared" si="1277"/>
        <v>0</v>
      </c>
      <c r="P1552" s="10">
        <f t="shared" si="1314"/>
        <v>0</v>
      </c>
      <c r="Q1552" s="26"/>
      <c r="R1552" s="27"/>
    </row>
    <row r="1553" spans="1:18" ht="31.2" x14ac:dyDescent="0.3">
      <c r="A1553" s="24" t="s">
        <v>478</v>
      </c>
      <c r="B1553" s="24" t="s">
        <v>131</v>
      </c>
      <c r="C1553" s="24" t="s">
        <v>101</v>
      </c>
      <c r="D1553" s="24" t="s">
        <v>480</v>
      </c>
      <c r="E1553" s="24"/>
      <c r="F1553" s="25" t="s">
        <v>481</v>
      </c>
      <c r="G1553" s="10">
        <f t="shared" si="1308"/>
        <v>0</v>
      </c>
      <c r="H1553" s="10">
        <f t="shared" si="1309"/>
        <v>26533.4</v>
      </c>
      <c r="I1553" s="10">
        <f t="shared" si="1310"/>
        <v>0</v>
      </c>
      <c r="J1553" s="10">
        <f t="shared" si="1311"/>
        <v>0</v>
      </c>
      <c r="K1553" s="10">
        <f t="shared" si="1312"/>
        <v>0</v>
      </c>
      <c r="L1553" s="10">
        <f t="shared" si="1313"/>
        <v>0</v>
      </c>
      <c r="M1553" s="10">
        <f t="shared" si="1275"/>
        <v>0</v>
      </c>
      <c r="N1553" s="10">
        <f t="shared" si="1276"/>
        <v>26533.4</v>
      </c>
      <c r="O1553" s="10">
        <f t="shared" si="1277"/>
        <v>0</v>
      </c>
      <c r="P1553" s="10">
        <f t="shared" si="1314"/>
        <v>0</v>
      </c>
      <c r="Q1553" s="26"/>
      <c r="R1553" s="27"/>
    </row>
    <row r="1554" spans="1:18" x14ac:dyDescent="0.3">
      <c r="A1554" s="24" t="s">
        <v>478</v>
      </c>
      <c r="B1554" s="24" t="s">
        <v>131</v>
      </c>
      <c r="C1554" s="24" t="s">
        <v>101</v>
      </c>
      <c r="D1554" s="24" t="s">
        <v>512</v>
      </c>
      <c r="E1554" s="24"/>
      <c r="F1554" s="25" t="s">
        <v>513</v>
      </c>
      <c r="G1554" s="10">
        <f t="shared" si="1308"/>
        <v>0</v>
      </c>
      <c r="H1554" s="10">
        <f t="shared" si="1309"/>
        <v>26533.4</v>
      </c>
      <c r="I1554" s="10">
        <f t="shared" si="1310"/>
        <v>0</v>
      </c>
      <c r="J1554" s="10">
        <f t="shared" si="1311"/>
        <v>0</v>
      </c>
      <c r="K1554" s="10">
        <f t="shared" si="1312"/>
        <v>0</v>
      </c>
      <c r="L1554" s="10">
        <f t="shared" si="1313"/>
        <v>0</v>
      </c>
      <c r="M1554" s="10">
        <f t="shared" si="1275"/>
        <v>0</v>
      </c>
      <c r="N1554" s="10">
        <f t="shared" si="1276"/>
        <v>26533.4</v>
      </c>
      <c r="O1554" s="10">
        <f t="shared" si="1277"/>
        <v>0</v>
      </c>
      <c r="P1554" s="10">
        <f t="shared" si="1314"/>
        <v>0</v>
      </c>
      <c r="Q1554" s="26"/>
      <c r="R1554" s="27"/>
    </row>
    <row r="1555" spans="1:18" ht="31.2" x14ac:dyDescent="0.3">
      <c r="A1555" s="24" t="s">
        <v>478</v>
      </c>
      <c r="B1555" s="24" t="s">
        <v>131</v>
      </c>
      <c r="C1555" s="24" t="s">
        <v>101</v>
      </c>
      <c r="D1555" s="24" t="s">
        <v>512</v>
      </c>
      <c r="E1555" s="24" t="s">
        <v>32</v>
      </c>
      <c r="F1555" s="25" t="s">
        <v>33</v>
      </c>
      <c r="G1555" s="10">
        <v>0</v>
      </c>
      <c r="H1555" s="10">
        <v>26533.4</v>
      </c>
      <c r="I1555" s="10">
        <v>0</v>
      </c>
      <c r="J1555" s="10"/>
      <c r="K1555" s="10"/>
      <c r="L1555" s="10"/>
      <c r="M1555" s="10">
        <f t="shared" si="1275"/>
        <v>0</v>
      </c>
      <c r="N1555" s="10">
        <f t="shared" si="1276"/>
        <v>26533.4</v>
      </c>
      <c r="O1555" s="10">
        <f t="shared" si="1277"/>
        <v>0</v>
      </c>
      <c r="P1555" s="10"/>
      <c r="Q1555" s="26"/>
      <c r="R1555" s="27"/>
    </row>
    <row r="1556" spans="1:18" s="18" customFormat="1" ht="31.2" x14ac:dyDescent="0.3">
      <c r="A1556" s="19" t="s">
        <v>478</v>
      </c>
      <c r="B1556" s="19" t="s">
        <v>131</v>
      </c>
      <c r="C1556" s="19" t="s">
        <v>131</v>
      </c>
      <c r="D1556" s="19"/>
      <c r="E1556" s="19"/>
      <c r="F1556" s="20" t="s">
        <v>170</v>
      </c>
      <c r="G1556" s="21">
        <f t="shared" si="1308"/>
        <v>116845.40000000001</v>
      </c>
      <c r="H1556" s="21">
        <f t="shared" si="1309"/>
        <v>121128.2</v>
      </c>
      <c r="I1556" s="21">
        <f t="shared" si="1310"/>
        <v>121128.2</v>
      </c>
      <c r="J1556" s="21">
        <f t="shared" si="1311"/>
        <v>0</v>
      </c>
      <c r="K1556" s="21">
        <f t="shared" si="1312"/>
        <v>0</v>
      </c>
      <c r="L1556" s="21">
        <f t="shared" si="1313"/>
        <v>0</v>
      </c>
      <c r="M1556" s="21">
        <f t="shared" si="1275"/>
        <v>116845.40000000001</v>
      </c>
      <c r="N1556" s="21">
        <f t="shared" si="1276"/>
        <v>121128.2</v>
      </c>
      <c r="O1556" s="21">
        <f t="shared" si="1277"/>
        <v>121128.2</v>
      </c>
      <c r="P1556" s="21">
        <f t="shared" si="1314"/>
        <v>0</v>
      </c>
      <c r="Q1556" s="22"/>
      <c r="R1556" s="23"/>
    </row>
    <row r="1557" spans="1:18" ht="31.2" x14ac:dyDescent="0.3">
      <c r="A1557" s="24" t="s">
        <v>478</v>
      </c>
      <c r="B1557" s="24" t="s">
        <v>131</v>
      </c>
      <c r="C1557" s="24" t="s">
        <v>131</v>
      </c>
      <c r="D1557" s="24" t="s">
        <v>419</v>
      </c>
      <c r="E1557" s="24"/>
      <c r="F1557" s="25" t="s">
        <v>420</v>
      </c>
      <c r="G1557" s="10">
        <f t="shared" si="1308"/>
        <v>116845.40000000001</v>
      </c>
      <c r="H1557" s="10">
        <f t="shared" si="1309"/>
        <v>121128.2</v>
      </c>
      <c r="I1557" s="10">
        <f t="shared" si="1310"/>
        <v>121128.2</v>
      </c>
      <c r="J1557" s="10">
        <f t="shared" si="1311"/>
        <v>0</v>
      </c>
      <c r="K1557" s="10">
        <f t="shared" si="1312"/>
        <v>0</v>
      </c>
      <c r="L1557" s="10">
        <f t="shared" si="1313"/>
        <v>0</v>
      </c>
      <c r="M1557" s="10">
        <f t="shared" si="1275"/>
        <v>116845.40000000001</v>
      </c>
      <c r="N1557" s="10">
        <f t="shared" si="1276"/>
        <v>121128.2</v>
      </c>
      <c r="O1557" s="10">
        <f t="shared" si="1277"/>
        <v>121128.2</v>
      </c>
      <c r="P1557" s="10">
        <f t="shared" si="1314"/>
        <v>0</v>
      </c>
      <c r="Q1557" s="26"/>
      <c r="R1557" s="27"/>
    </row>
    <row r="1558" spans="1:18" x14ac:dyDescent="0.3">
      <c r="A1558" s="24" t="s">
        <v>478</v>
      </c>
      <c r="B1558" s="24" t="s">
        <v>131</v>
      </c>
      <c r="C1558" s="24" t="s">
        <v>131</v>
      </c>
      <c r="D1558" s="24" t="s">
        <v>434</v>
      </c>
      <c r="E1558" s="24"/>
      <c r="F1558" s="25" t="s">
        <v>27</v>
      </c>
      <c r="G1558" s="10">
        <f t="shared" ref="G1558:L1558" si="1315">G1559+G1564</f>
        <v>116845.40000000001</v>
      </c>
      <c r="H1558" s="10">
        <f t="shared" si="1315"/>
        <v>121128.2</v>
      </c>
      <c r="I1558" s="10">
        <f t="shared" si="1315"/>
        <v>121128.2</v>
      </c>
      <c r="J1558" s="10">
        <f t="shared" si="1315"/>
        <v>0</v>
      </c>
      <c r="K1558" s="10">
        <f t="shared" si="1315"/>
        <v>0</v>
      </c>
      <c r="L1558" s="10">
        <f t="shared" si="1315"/>
        <v>0</v>
      </c>
      <c r="M1558" s="10">
        <f t="shared" si="1275"/>
        <v>116845.40000000001</v>
      </c>
      <c r="N1558" s="10">
        <f t="shared" si="1276"/>
        <v>121128.2</v>
      </c>
      <c r="O1558" s="10">
        <f t="shared" si="1277"/>
        <v>121128.2</v>
      </c>
      <c r="P1558" s="10">
        <f>P1559+P1564</f>
        <v>0</v>
      </c>
      <c r="Q1558" s="26"/>
      <c r="R1558" s="27"/>
    </row>
    <row r="1559" spans="1:18" ht="31.2" x14ac:dyDescent="0.3">
      <c r="A1559" s="24" t="s">
        <v>478</v>
      </c>
      <c r="B1559" s="24" t="s">
        <v>131</v>
      </c>
      <c r="C1559" s="24" t="s">
        <v>131</v>
      </c>
      <c r="D1559" s="24" t="s">
        <v>480</v>
      </c>
      <c r="E1559" s="24"/>
      <c r="F1559" s="25" t="s">
        <v>481</v>
      </c>
      <c r="G1559" s="10">
        <f t="shared" si="1308"/>
        <v>28214.900000000005</v>
      </c>
      <c r="H1559" s="10">
        <f t="shared" si="1309"/>
        <v>29895.199999999997</v>
      </c>
      <c r="I1559" s="10">
        <f>I1560</f>
        <v>29895.199999999997</v>
      </c>
      <c r="J1559" s="10">
        <f>J1560</f>
        <v>0</v>
      </c>
      <c r="K1559" s="10">
        <f>K1560</f>
        <v>0</v>
      </c>
      <c r="L1559" s="10">
        <f>L1560</f>
        <v>0</v>
      </c>
      <c r="M1559" s="10">
        <f t="shared" si="1275"/>
        <v>28214.900000000005</v>
      </c>
      <c r="N1559" s="10">
        <f t="shared" si="1276"/>
        <v>29895.199999999997</v>
      </c>
      <c r="O1559" s="10">
        <f t="shared" si="1277"/>
        <v>29895.199999999997</v>
      </c>
      <c r="P1559" s="10">
        <f>P1560</f>
        <v>0</v>
      </c>
      <c r="Q1559" s="26"/>
      <c r="R1559" s="27"/>
    </row>
    <row r="1560" spans="1:18" ht="46.8" x14ac:dyDescent="0.3">
      <c r="A1560" s="24" t="s">
        <v>478</v>
      </c>
      <c r="B1560" s="24" t="s">
        <v>131</v>
      </c>
      <c r="C1560" s="24" t="s">
        <v>131</v>
      </c>
      <c r="D1560" s="24" t="s">
        <v>524</v>
      </c>
      <c r="E1560" s="24"/>
      <c r="F1560" s="25" t="s">
        <v>47</v>
      </c>
      <c r="G1560" s="10">
        <f t="shared" ref="G1560:L1560" si="1316">G1561+G1562+G1563</f>
        <v>28214.900000000005</v>
      </c>
      <c r="H1560" s="10">
        <f t="shared" si="1316"/>
        <v>29895.199999999997</v>
      </c>
      <c r="I1560" s="10">
        <f t="shared" si="1316"/>
        <v>29895.199999999997</v>
      </c>
      <c r="J1560" s="10">
        <f t="shared" si="1316"/>
        <v>0</v>
      </c>
      <c r="K1560" s="10">
        <f t="shared" si="1316"/>
        <v>0</v>
      </c>
      <c r="L1560" s="10">
        <f t="shared" si="1316"/>
        <v>0</v>
      </c>
      <c r="M1560" s="10">
        <f t="shared" si="1275"/>
        <v>28214.900000000005</v>
      </c>
      <c r="N1560" s="10">
        <f t="shared" si="1276"/>
        <v>29895.199999999997</v>
      </c>
      <c r="O1560" s="10">
        <f t="shared" si="1277"/>
        <v>29895.199999999997</v>
      </c>
      <c r="P1560" s="10">
        <f>P1561+P1562+P1563</f>
        <v>0</v>
      </c>
      <c r="Q1560" s="26"/>
      <c r="R1560" s="27"/>
    </row>
    <row r="1561" spans="1:18" ht="78" x14ac:dyDescent="0.3">
      <c r="A1561" s="24" t="s">
        <v>478</v>
      </c>
      <c r="B1561" s="24" t="s">
        <v>131</v>
      </c>
      <c r="C1561" s="24" t="s">
        <v>131</v>
      </c>
      <c r="D1561" s="24" t="s">
        <v>524</v>
      </c>
      <c r="E1561" s="24" t="s">
        <v>44</v>
      </c>
      <c r="F1561" s="25" t="s">
        <v>45</v>
      </c>
      <c r="G1561" s="10">
        <v>24600.300000000003</v>
      </c>
      <c r="H1561" s="10">
        <v>26280.6</v>
      </c>
      <c r="I1561" s="10">
        <v>26280.6</v>
      </c>
      <c r="J1561" s="10"/>
      <c r="K1561" s="10"/>
      <c r="L1561" s="10"/>
      <c r="M1561" s="10">
        <f t="shared" si="1275"/>
        <v>24600.300000000003</v>
      </c>
      <c r="N1561" s="10">
        <f t="shared" si="1276"/>
        <v>26280.6</v>
      </c>
      <c r="O1561" s="10">
        <f t="shared" si="1277"/>
        <v>26280.6</v>
      </c>
      <c r="P1561" s="10"/>
      <c r="Q1561" s="26"/>
      <c r="R1561" s="27"/>
    </row>
    <row r="1562" spans="1:18" ht="31.2" x14ac:dyDescent="0.3">
      <c r="A1562" s="24" t="s">
        <v>478</v>
      </c>
      <c r="B1562" s="24" t="s">
        <v>131</v>
      </c>
      <c r="C1562" s="24" t="s">
        <v>131</v>
      </c>
      <c r="D1562" s="24" t="s">
        <v>524</v>
      </c>
      <c r="E1562" s="24" t="s">
        <v>32</v>
      </c>
      <c r="F1562" s="25" t="s">
        <v>33</v>
      </c>
      <c r="G1562" s="10">
        <v>3600.7000000000003</v>
      </c>
      <c r="H1562" s="10">
        <v>3600.7999999999997</v>
      </c>
      <c r="I1562" s="10">
        <v>3600.7999999999997</v>
      </c>
      <c r="J1562" s="10"/>
      <c r="K1562" s="10"/>
      <c r="L1562" s="10"/>
      <c r="M1562" s="10">
        <f t="shared" si="1275"/>
        <v>3600.7000000000003</v>
      </c>
      <c r="N1562" s="10">
        <f t="shared" si="1276"/>
        <v>3600.7999999999997</v>
      </c>
      <c r="O1562" s="10">
        <f t="shared" si="1277"/>
        <v>3600.7999999999997</v>
      </c>
      <c r="P1562" s="10"/>
      <c r="Q1562" s="26"/>
      <c r="R1562" s="27"/>
    </row>
    <row r="1563" spans="1:18" x14ac:dyDescent="0.3">
      <c r="A1563" s="24" t="s">
        <v>478</v>
      </c>
      <c r="B1563" s="24" t="s">
        <v>131</v>
      </c>
      <c r="C1563" s="24" t="s">
        <v>131</v>
      </c>
      <c r="D1563" s="24" t="s">
        <v>524</v>
      </c>
      <c r="E1563" s="24" t="s">
        <v>34</v>
      </c>
      <c r="F1563" s="25" t="s">
        <v>35</v>
      </c>
      <c r="G1563" s="10">
        <v>13.9</v>
      </c>
      <c r="H1563" s="10">
        <v>13.8</v>
      </c>
      <c r="I1563" s="10">
        <v>13.8</v>
      </c>
      <c r="J1563" s="10"/>
      <c r="K1563" s="10"/>
      <c r="L1563" s="10"/>
      <c r="M1563" s="10">
        <f t="shared" si="1275"/>
        <v>13.9</v>
      </c>
      <c r="N1563" s="10">
        <f t="shared" si="1276"/>
        <v>13.8</v>
      </c>
      <c r="O1563" s="10">
        <f t="shared" si="1277"/>
        <v>13.8</v>
      </c>
      <c r="P1563" s="10"/>
      <c r="Q1563" s="26"/>
      <c r="R1563" s="27"/>
    </row>
    <row r="1564" spans="1:18" ht="46.8" x14ac:dyDescent="0.3">
      <c r="A1564" s="24" t="s">
        <v>478</v>
      </c>
      <c r="B1564" s="24" t="s">
        <v>131</v>
      </c>
      <c r="C1564" s="24" t="s">
        <v>131</v>
      </c>
      <c r="D1564" s="24" t="s">
        <v>525</v>
      </c>
      <c r="E1564" s="24"/>
      <c r="F1564" s="25" t="s">
        <v>526</v>
      </c>
      <c r="G1564" s="10">
        <f t="shared" ref="G1564:L1564" si="1317">G1565</f>
        <v>88630.5</v>
      </c>
      <c r="H1564" s="10">
        <f t="shared" si="1317"/>
        <v>91233</v>
      </c>
      <c r="I1564" s="10">
        <f t="shared" si="1317"/>
        <v>91233</v>
      </c>
      <c r="J1564" s="10">
        <f t="shared" si="1317"/>
        <v>0</v>
      </c>
      <c r="K1564" s="10">
        <f t="shared" si="1317"/>
        <v>0</v>
      </c>
      <c r="L1564" s="10">
        <f t="shared" si="1317"/>
        <v>0</v>
      </c>
      <c r="M1564" s="10">
        <f t="shared" si="1275"/>
        <v>88630.5</v>
      </c>
      <c r="N1564" s="10">
        <f t="shared" si="1276"/>
        <v>91233</v>
      </c>
      <c r="O1564" s="10">
        <f t="shared" si="1277"/>
        <v>91233</v>
      </c>
      <c r="P1564" s="10">
        <f>P1565</f>
        <v>0</v>
      </c>
      <c r="Q1564" s="26"/>
      <c r="R1564" s="27"/>
    </row>
    <row r="1565" spans="1:18" x14ac:dyDescent="0.3">
      <c r="A1565" s="24" t="s">
        <v>478</v>
      </c>
      <c r="B1565" s="24" t="s">
        <v>131</v>
      </c>
      <c r="C1565" s="24" t="s">
        <v>131</v>
      </c>
      <c r="D1565" s="24" t="s">
        <v>527</v>
      </c>
      <c r="E1565" s="24"/>
      <c r="F1565" s="25" t="s">
        <v>43</v>
      </c>
      <c r="G1565" s="10">
        <f t="shared" ref="G1565:L1565" si="1318">G1566+G1567</f>
        <v>88630.5</v>
      </c>
      <c r="H1565" s="10">
        <f t="shared" si="1318"/>
        <v>91233</v>
      </c>
      <c r="I1565" s="10">
        <f t="shared" si="1318"/>
        <v>91233</v>
      </c>
      <c r="J1565" s="10">
        <f t="shared" si="1318"/>
        <v>0</v>
      </c>
      <c r="K1565" s="10">
        <f t="shared" si="1318"/>
        <v>0</v>
      </c>
      <c r="L1565" s="10">
        <f t="shared" si="1318"/>
        <v>0</v>
      </c>
      <c r="M1565" s="10">
        <f t="shared" si="1275"/>
        <v>88630.5</v>
      </c>
      <c r="N1565" s="10">
        <f t="shared" si="1276"/>
        <v>91233</v>
      </c>
      <c r="O1565" s="10">
        <f t="shared" si="1277"/>
        <v>91233</v>
      </c>
      <c r="P1565" s="10">
        <f>P1566+P1567</f>
        <v>0</v>
      </c>
      <c r="Q1565" s="26"/>
      <c r="R1565" s="27"/>
    </row>
    <row r="1566" spans="1:18" ht="78" x14ac:dyDescent="0.3">
      <c r="A1566" s="24" t="s">
        <v>478</v>
      </c>
      <c r="B1566" s="24" t="s">
        <v>131</v>
      </c>
      <c r="C1566" s="24" t="s">
        <v>131</v>
      </c>
      <c r="D1566" s="24" t="s">
        <v>527</v>
      </c>
      <c r="E1566" s="24" t="s">
        <v>44</v>
      </c>
      <c r="F1566" s="25" t="s">
        <v>45</v>
      </c>
      <c r="G1566" s="10">
        <v>84660.4</v>
      </c>
      <c r="H1566" s="10">
        <v>87262.9</v>
      </c>
      <c r="I1566" s="10">
        <v>87262.9</v>
      </c>
      <c r="J1566" s="10"/>
      <c r="K1566" s="10"/>
      <c r="L1566" s="10"/>
      <c r="M1566" s="10">
        <f t="shared" si="1275"/>
        <v>84660.4</v>
      </c>
      <c r="N1566" s="10">
        <f t="shared" si="1276"/>
        <v>87262.9</v>
      </c>
      <c r="O1566" s="10">
        <f t="shared" si="1277"/>
        <v>87262.9</v>
      </c>
      <c r="P1566" s="10"/>
      <c r="Q1566" s="26"/>
      <c r="R1566" s="27"/>
    </row>
    <row r="1567" spans="1:18" ht="31.2" x14ac:dyDescent="0.3">
      <c r="A1567" s="24" t="s">
        <v>478</v>
      </c>
      <c r="B1567" s="24" t="s">
        <v>131</v>
      </c>
      <c r="C1567" s="24" t="s">
        <v>131</v>
      </c>
      <c r="D1567" s="24" t="s">
        <v>527</v>
      </c>
      <c r="E1567" s="24" t="s">
        <v>32</v>
      </c>
      <c r="F1567" s="25" t="s">
        <v>33</v>
      </c>
      <c r="G1567" s="10">
        <v>3970.1</v>
      </c>
      <c r="H1567" s="10">
        <v>3970.1</v>
      </c>
      <c r="I1567" s="10">
        <v>3970.1</v>
      </c>
      <c r="J1567" s="10"/>
      <c r="K1567" s="10"/>
      <c r="L1567" s="10"/>
      <c r="M1567" s="10">
        <f t="shared" si="1275"/>
        <v>3970.1</v>
      </c>
      <c r="N1567" s="10">
        <f t="shared" si="1276"/>
        <v>3970.1</v>
      </c>
      <c r="O1567" s="10">
        <f t="shared" si="1277"/>
        <v>3970.1</v>
      </c>
      <c r="P1567" s="10"/>
      <c r="Q1567" s="26"/>
      <c r="R1567" s="27"/>
    </row>
    <row r="1568" spans="1:18" s="12" customFormat="1" x14ac:dyDescent="0.3">
      <c r="A1568" s="13" t="s">
        <v>478</v>
      </c>
      <c r="B1568" s="13" t="s">
        <v>273</v>
      </c>
      <c r="C1568" s="13"/>
      <c r="D1568" s="13"/>
      <c r="E1568" s="13"/>
      <c r="F1568" s="14" t="s">
        <v>274</v>
      </c>
      <c r="G1568" s="15">
        <f t="shared" ref="G1568:G1573" si="1319">G1569</f>
        <v>4129.2</v>
      </c>
      <c r="H1568" s="15">
        <f t="shared" ref="H1568:H1573" si="1320">H1569</f>
        <v>5670.9</v>
      </c>
      <c r="I1568" s="15">
        <f t="shared" ref="I1568:I1573" si="1321">I1569</f>
        <v>6518.4</v>
      </c>
      <c r="J1568" s="15">
        <f t="shared" ref="J1568:J1573" si="1322">J1569</f>
        <v>0</v>
      </c>
      <c r="K1568" s="15">
        <f t="shared" ref="K1568:K1573" si="1323">K1569</f>
        <v>0</v>
      </c>
      <c r="L1568" s="15">
        <f t="shared" ref="L1568:L1573" si="1324">L1569</f>
        <v>0</v>
      </c>
      <c r="M1568" s="15">
        <f t="shared" si="1275"/>
        <v>4129.2</v>
      </c>
      <c r="N1568" s="15">
        <f t="shared" si="1276"/>
        <v>5670.9</v>
      </c>
      <c r="O1568" s="15">
        <f t="shared" si="1277"/>
        <v>6518.4</v>
      </c>
      <c r="P1568" s="15">
        <f t="shared" ref="P1568:P1573" si="1325">P1569</f>
        <v>0</v>
      </c>
      <c r="Q1568" s="16"/>
      <c r="R1568" s="17"/>
    </row>
    <row r="1569" spans="1:18" s="18" customFormat="1" x14ac:dyDescent="0.3">
      <c r="A1569" s="19" t="s">
        <v>478</v>
      </c>
      <c r="B1569" s="19" t="s">
        <v>273</v>
      </c>
      <c r="C1569" s="19" t="s">
        <v>69</v>
      </c>
      <c r="D1569" s="19"/>
      <c r="E1569" s="19"/>
      <c r="F1569" s="20" t="s">
        <v>363</v>
      </c>
      <c r="G1569" s="21">
        <f t="shared" si="1319"/>
        <v>4129.2</v>
      </c>
      <c r="H1569" s="21">
        <f t="shared" si="1320"/>
        <v>5670.9</v>
      </c>
      <c r="I1569" s="21">
        <f t="shared" si="1321"/>
        <v>6518.4</v>
      </c>
      <c r="J1569" s="21">
        <f t="shared" si="1322"/>
        <v>0</v>
      </c>
      <c r="K1569" s="21">
        <f t="shared" si="1323"/>
        <v>0</v>
      </c>
      <c r="L1569" s="21">
        <f t="shared" si="1324"/>
        <v>0</v>
      </c>
      <c r="M1569" s="21">
        <f t="shared" si="1275"/>
        <v>4129.2</v>
      </c>
      <c r="N1569" s="21">
        <f t="shared" si="1276"/>
        <v>5670.9</v>
      </c>
      <c r="O1569" s="21">
        <f t="shared" si="1277"/>
        <v>6518.4</v>
      </c>
      <c r="P1569" s="21">
        <f t="shared" si="1325"/>
        <v>0</v>
      </c>
      <c r="Q1569" s="22"/>
      <c r="R1569" s="23"/>
    </row>
    <row r="1570" spans="1:18" ht="31.2" x14ac:dyDescent="0.3">
      <c r="A1570" s="24" t="s">
        <v>478</v>
      </c>
      <c r="B1570" s="24" t="s">
        <v>273</v>
      </c>
      <c r="C1570" s="24" t="s">
        <v>69</v>
      </c>
      <c r="D1570" s="24" t="s">
        <v>528</v>
      </c>
      <c r="E1570" s="28"/>
      <c r="F1570" s="25" t="s">
        <v>529</v>
      </c>
      <c r="G1570" s="10">
        <f t="shared" si="1319"/>
        <v>4129.2</v>
      </c>
      <c r="H1570" s="10">
        <f t="shared" si="1320"/>
        <v>5670.9</v>
      </c>
      <c r="I1570" s="10">
        <f t="shared" si="1321"/>
        <v>6518.4</v>
      </c>
      <c r="J1570" s="10">
        <f t="shared" si="1322"/>
        <v>0</v>
      </c>
      <c r="K1570" s="10">
        <f t="shared" si="1323"/>
        <v>0</v>
      </c>
      <c r="L1570" s="10">
        <f t="shared" si="1324"/>
        <v>0</v>
      </c>
      <c r="M1570" s="10">
        <f t="shared" si="1275"/>
        <v>4129.2</v>
      </c>
      <c r="N1570" s="10">
        <f t="shared" si="1276"/>
        <v>5670.9</v>
      </c>
      <c r="O1570" s="10">
        <f t="shared" si="1277"/>
        <v>6518.4</v>
      </c>
      <c r="P1570" s="10">
        <f t="shared" si="1325"/>
        <v>0</v>
      </c>
      <c r="Q1570" s="26"/>
      <c r="R1570" s="27"/>
    </row>
    <row r="1571" spans="1:18" x14ac:dyDescent="0.3">
      <c r="A1571" s="24" t="s">
        <v>478</v>
      </c>
      <c r="B1571" s="24" t="s">
        <v>273</v>
      </c>
      <c r="C1571" s="24" t="s">
        <v>69</v>
      </c>
      <c r="D1571" s="24" t="s">
        <v>530</v>
      </c>
      <c r="E1571" s="28"/>
      <c r="F1571" s="25" t="s">
        <v>60</v>
      </c>
      <c r="G1571" s="10">
        <f t="shared" si="1319"/>
        <v>4129.2</v>
      </c>
      <c r="H1571" s="10">
        <f t="shared" si="1320"/>
        <v>5670.9</v>
      </c>
      <c r="I1571" s="10">
        <f t="shared" si="1321"/>
        <v>6518.4</v>
      </c>
      <c r="J1571" s="10">
        <f t="shared" si="1322"/>
        <v>0</v>
      </c>
      <c r="K1571" s="10">
        <f t="shared" si="1323"/>
        <v>0</v>
      </c>
      <c r="L1571" s="10">
        <f t="shared" si="1324"/>
        <v>0</v>
      </c>
      <c r="M1571" s="10">
        <f t="shared" si="1275"/>
        <v>4129.2</v>
      </c>
      <c r="N1571" s="10">
        <f t="shared" si="1276"/>
        <v>5670.9</v>
      </c>
      <c r="O1571" s="10">
        <f t="shared" si="1277"/>
        <v>6518.4</v>
      </c>
      <c r="P1571" s="10">
        <f t="shared" si="1325"/>
        <v>0</v>
      </c>
      <c r="Q1571" s="26"/>
      <c r="R1571" s="27"/>
    </row>
    <row r="1572" spans="1:18" ht="46.8" x14ac:dyDescent="0.3">
      <c r="A1572" s="24" t="s">
        <v>478</v>
      </c>
      <c r="B1572" s="24" t="s">
        <v>273</v>
      </c>
      <c r="C1572" s="24" t="s">
        <v>69</v>
      </c>
      <c r="D1572" s="24" t="s">
        <v>531</v>
      </c>
      <c r="E1572" s="28"/>
      <c r="F1572" s="25" t="s">
        <v>532</v>
      </c>
      <c r="G1572" s="10">
        <f t="shared" si="1319"/>
        <v>4129.2</v>
      </c>
      <c r="H1572" s="10">
        <f t="shared" si="1320"/>
        <v>5670.9</v>
      </c>
      <c r="I1572" s="10">
        <f t="shared" si="1321"/>
        <v>6518.4</v>
      </c>
      <c r="J1572" s="10">
        <f t="shared" si="1322"/>
        <v>0</v>
      </c>
      <c r="K1572" s="10">
        <f t="shared" si="1323"/>
        <v>0</v>
      </c>
      <c r="L1572" s="10">
        <f t="shared" si="1324"/>
        <v>0</v>
      </c>
      <c r="M1572" s="10">
        <f t="shared" si="1275"/>
        <v>4129.2</v>
      </c>
      <c r="N1572" s="10">
        <f t="shared" si="1276"/>
        <v>5670.9</v>
      </c>
      <c r="O1572" s="10">
        <f t="shared" si="1277"/>
        <v>6518.4</v>
      </c>
      <c r="P1572" s="10">
        <f t="shared" si="1325"/>
        <v>0</v>
      </c>
      <c r="Q1572" s="26"/>
      <c r="R1572" s="27"/>
    </row>
    <row r="1573" spans="1:18" ht="46.8" x14ac:dyDescent="0.3">
      <c r="A1573" s="24" t="s">
        <v>478</v>
      </c>
      <c r="B1573" s="24" t="s">
        <v>273</v>
      </c>
      <c r="C1573" s="24" t="s">
        <v>69</v>
      </c>
      <c r="D1573" s="24" t="s">
        <v>533</v>
      </c>
      <c r="E1573" s="28"/>
      <c r="F1573" s="25" t="s">
        <v>534</v>
      </c>
      <c r="G1573" s="10">
        <f t="shared" si="1319"/>
        <v>4129.2</v>
      </c>
      <c r="H1573" s="10">
        <f t="shared" si="1320"/>
        <v>5670.9</v>
      </c>
      <c r="I1573" s="10">
        <f t="shared" si="1321"/>
        <v>6518.4</v>
      </c>
      <c r="J1573" s="10">
        <f t="shared" si="1322"/>
        <v>0</v>
      </c>
      <c r="K1573" s="10">
        <f t="shared" si="1323"/>
        <v>0</v>
      </c>
      <c r="L1573" s="10">
        <f t="shared" si="1324"/>
        <v>0</v>
      </c>
      <c r="M1573" s="10">
        <f t="shared" si="1275"/>
        <v>4129.2</v>
      </c>
      <c r="N1573" s="10">
        <f t="shared" si="1276"/>
        <v>5670.9</v>
      </c>
      <c r="O1573" s="10">
        <f t="shared" si="1277"/>
        <v>6518.4</v>
      </c>
      <c r="P1573" s="10">
        <f t="shared" si="1325"/>
        <v>0</v>
      </c>
      <c r="Q1573" s="26"/>
      <c r="R1573" s="27"/>
    </row>
    <row r="1574" spans="1:18" ht="31.2" x14ac:dyDescent="0.3">
      <c r="A1574" s="24" t="s">
        <v>478</v>
      </c>
      <c r="B1574" s="24" t="s">
        <v>273</v>
      </c>
      <c r="C1574" s="24" t="s">
        <v>69</v>
      </c>
      <c r="D1574" s="24" t="s">
        <v>533</v>
      </c>
      <c r="E1574" s="24" t="s">
        <v>32</v>
      </c>
      <c r="F1574" s="25" t="s">
        <v>33</v>
      </c>
      <c r="G1574" s="10">
        <v>4129.2</v>
      </c>
      <c r="H1574" s="10">
        <v>5670.9</v>
      </c>
      <c r="I1574" s="10">
        <v>6518.4</v>
      </c>
      <c r="J1574" s="10"/>
      <c r="K1574" s="10"/>
      <c r="L1574" s="10"/>
      <c r="M1574" s="10">
        <f t="shared" si="1275"/>
        <v>4129.2</v>
      </c>
      <c r="N1574" s="10">
        <f t="shared" si="1276"/>
        <v>5670.9</v>
      </c>
      <c r="O1574" s="10">
        <f t="shared" si="1277"/>
        <v>6518.4</v>
      </c>
      <c r="P1574" s="10"/>
      <c r="Q1574" s="26"/>
      <c r="R1574" s="27"/>
    </row>
    <row r="1575" spans="1:18" s="12" customFormat="1" ht="31.2" x14ac:dyDescent="0.3">
      <c r="A1575" s="13" t="s">
        <v>535</v>
      </c>
      <c r="B1575" s="13"/>
      <c r="C1575" s="13"/>
      <c r="D1575" s="13"/>
      <c r="E1575" s="13"/>
      <c r="F1575" s="14" t="s">
        <v>536</v>
      </c>
      <c r="G1575" s="15">
        <f t="shared" ref="G1575:L1575" si="1326">G1576+G1642+G1608+G1696+G1675</f>
        <v>2847186.0999999996</v>
      </c>
      <c r="H1575" s="15">
        <f t="shared" si="1326"/>
        <v>2927147.6999999997</v>
      </c>
      <c r="I1575" s="15">
        <f t="shared" si="1326"/>
        <v>1751176.4</v>
      </c>
      <c r="J1575" s="15">
        <f t="shared" si="1326"/>
        <v>0</v>
      </c>
      <c r="K1575" s="15">
        <f t="shared" si="1326"/>
        <v>0</v>
      </c>
      <c r="L1575" s="15">
        <f t="shared" si="1326"/>
        <v>0</v>
      </c>
      <c r="M1575" s="15">
        <f t="shared" si="1275"/>
        <v>2847186.0999999996</v>
      </c>
      <c r="N1575" s="15">
        <f t="shared" si="1276"/>
        <v>2927147.6999999997</v>
      </c>
      <c r="O1575" s="15">
        <f t="shared" si="1277"/>
        <v>1751176.4</v>
      </c>
      <c r="P1575" s="15">
        <f>P1576+P1642+P1608+P1696+P1675</f>
        <v>0</v>
      </c>
      <c r="Q1575" s="16"/>
      <c r="R1575" s="17"/>
    </row>
    <row r="1576" spans="1:18" s="12" customFormat="1" x14ac:dyDescent="0.3">
      <c r="A1576" s="13" t="s">
        <v>535</v>
      </c>
      <c r="B1576" s="13" t="s">
        <v>20</v>
      </c>
      <c r="C1576" s="13"/>
      <c r="D1576" s="13"/>
      <c r="E1576" s="13"/>
      <c r="F1576" s="14" t="s">
        <v>21</v>
      </c>
      <c r="G1576" s="15">
        <f t="shared" ref="G1576:L1576" si="1327">G1577</f>
        <v>360249.60000000009</v>
      </c>
      <c r="H1576" s="15">
        <f t="shared" si="1327"/>
        <v>130171.3</v>
      </c>
      <c r="I1576" s="15">
        <f t="shared" si="1327"/>
        <v>97462.7</v>
      </c>
      <c r="J1576" s="15">
        <f t="shared" si="1327"/>
        <v>0</v>
      </c>
      <c r="K1576" s="15">
        <f t="shared" si="1327"/>
        <v>0</v>
      </c>
      <c r="L1576" s="15">
        <f t="shared" si="1327"/>
        <v>0</v>
      </c>
      <c r="M1576" s="15">
        <f t="shared" ref="M1576:M1639" si="1328">G1576+J1576</f>
        <v>360249.60000000009</v>
      </c>
      <c r="N1576" s="15">
        <f t="shared" ref="N1576:N1639" si="1329">H1576+K1576</f>
        <v>130171.3</v>
      </c>
      <c r="O1576" s="15">
        <f t="shared" ref="O1576:O1639" si="1330">I1576+L1576</f>
        <v>97462.7</v>
      </c>
      <c r="P1576" s="15">
        <f>P1577</f>
        <v>0</v>
      </c>
      <c r="Q1576" s="16"/>
      <c r="R1576" s="17"/>
    </row>
    <row r="1577" spans="1:18" s="18" customFormat="1" x14ac:dyDescent="0.3">
      <c r="A1577" s="19" t="s">
        <v>535</v>
      </c>
      <c r="B1577" s="19" t="s">
        <v>20</v>
      </c>
      <c r="C1577" s="19" t="s">
        <v>22</v>
      </c>
      <c r="D1577" s="19"/>
      <c r="E1577" s="19"/>
      <c r="F1577" s="20" t="s">
        <v>23</v>
      </c>
      <c r="G1577" s="21">
        <f t="shared" ref="G1577:L1577" si="1331">G1578+G1591+G1602+G1597</f>
        <v>360249.60000000009</v>
      </c>
      <c r="H1577" s="21">
        <f t="shared" si="1331"/>
        <v>130171.3</v>
      </c>
      <c r="I1577" s="21">
        <f t="shared" si="1331"/>
        <v>97462.7</v>
      </c>
      <c r="J1577" s="21">
        <f t="shared" si="1331"/>
        <v>0</v>
      </c>
      <c r="K1577" s="21">
        <f t="shared" si="1331"/>
        <v>0</v>
      </c>
      <c r="L1577" s="21">
        <f t="shared" si="1331"/>
        <v>0</v>
      </c>
      <c r="M1577" s="21">
        <f t="shared" si="1328"/>
        <v>360249.60000000009</v>
      </c>
      <c r="N1577" s="21">
        <f t="shared" si="1329"/>
        <v>130171.3</v>
      </c>
      <c r="O1577" s="21">
        <f t="shared" si="1330"/>
        <v>97462.7</v>
      </c>
      <c r="P1577" s="21">
        <f>P1578+P1591+P1602+P1597</f>
        <v>0</v>
      </c>
      <c r="Q1577" s="22"/>
      <c r="R1577" s="23"/>
    </row>
    <row r="1578" spans="1:18" x14ac:dyDescent="0.3">
      <c r="A1578" s="24" t="s">
        <v>535</v>
      </c>
      <c r="B1578" s="24" t="s">
        <v>20</v>
      </c>
      <c r="C1578" s="24" t="s">
        <v>22</v>
      </c>
      <c r="D1578" s="24" t="s">
        <v>210</v>
      </c>
      <c r="E1578" s="28"/>
      <c r="F1578" s="25" t="s">
        <v>211</v>
      </c>
      <c r="G1578" s="10">
        <f t="shared" ref="G1578:G1579" si="1332">G1579</f>
        <v>64748</v>
      </c>
      <c r="H1578" s="10">
        <f t="shared" ref="H1578:H1579" si="1333">H1579</f>
        <v>32708.6</v>
      </c>
      <c r="I1578" s="10">
        <f t="shared" ref="I1578:I1579" si="1334">I1579</f>
        <v>0</v>
      </c>
      <c r="J1578" s="10">
        <f t="shared" ref="J1578:J1579" si="1335">J1579</f>
        <v>0</v>
      </c>
      <c r="K1578" s="10">
        <f t="shared" ref="K1578:K1579" si="1336">K1579</f>
        <v>0</v>
      </c>
      <c r="L1578" s="10">
        <f t="shared" ref="L1578:L1579" si="1337">L1579</f>
        <v>0</v>
      </c>
      <c r="M1578" s="10">
        <f t="shared" si="1328"/>
        <v>64748</v>
      </c>
      <c r="N1578" s="10">
        <f t="shared" si="1329"/>
        <v>32708.6</v>
      </c>
      <c r="O1578" s="10">
        <f t="shared" si="1330"/>
        <v>0</v>
      </c>
      <c r="P1578" s="10">
        <f t="shared" ref="P1578:P1579" si="1338">P1579</f>
        <v>0</v>
      </c>
      <c r="Q1578" s="26"/>
      <c r="R1578" s="27"/>
    </row>
    <row r="1579" spans="1:18" x14ac:dyDescent="0.3">
      <c r="A1579" s="24" t="s">
        <v>535</v>
      </c>
      <c r="B1579" s="24" t="s">
        <v>20</v>
      </c>
      <c r="C1579" s="24" t="s">
        <v>22</v>
      </c>
      <c r="D1579" s="24" t="s">
        <v>537</v>
      </c>
      <c r="E1579" s="28"/>
      <c r="F1579" s="25" t="s">
        <v>60</v>
      </c>
      <c r="G1579" s="10">
        <f t="shared" si="1332"/>
        <v>64748</v>
      </c>
      <c r="H1579" s="10">
        <f t="shared" si="1333"/>
        <v>32708.6</v>
      </c>
      <c r="I1579" s="10">
        <f t="shared" si="1334"/>
        <v>0</v>
      </c>
      <c r="J1579" s="10">
        <f t="shared" si="1335"/>
        <v>0</v>
      </c>
      <c r="K1579" s="10">
        <f t="shared" si="1336"/>
        <v>0</v>
      </c>
      <c r="L1579" s="10">
        <f t="shared" si="1337"/>
        <v>0</v>
      </c>
      <c r="M1579" s="10">
        <f t="shared" si="1328"/>
        <v>64748</v>
      </c>
      <c r="N1579" s="10">
        <f t="shared" si="1329"/>
        <v>32708.6</v>
      </c>
      <c r="O1579" s="10">
        <f t="shared" si="1330"/>
        <v>0</v>
      </c>
      <c r="P1579" s="10">
        <f t="shared" si="1338"/>
        <v>0</v>
      </c>
      <c r="Q1579" s="26"/>
      <c r="R1579" s="27"/>
    </row>
    <row r="1580" spans="1:18" ht="31.2" x14ac:dyDescent="0.3">
      <c r="A1580" s="24" t="s">
        <v>535</v>
      </c>
      <c r="B1580" s="24" t="s">
        <v>20</v>
      </c>
      <c r="C1580" s="24" t="s">
        <v>22</v>
      </c>
      <c r="D1580" s="24" t="s">
        <v>538</v>
      </c>
      <c r="E1580" s="28"/>
      <c r="F1580" s="25" t="s">
        <v>539</v>
      </c>
      <c r="G1580" s="10">
        <f t="shared" ref="G1580:L1580" si="1339">G1581+G1583+G1585+G1587+G1589</f>
        <v>64748</v>
      </c>
      <c r="H1580" s="10">
        <f t="shared" si="1339"/>
        <v>32708.6</v>
      </c>
      <c r="I1580" s="10">
        <f t="shared" si="1339"/>
        <v>0</v>
      </c>
      <c r="J1580" s="10">
        <f t="shared" si="1339"/>
        <v>0</v>
      </c>
      <c r="K1580" s="10">
        <f t="shared" si="1339"/>
        <v>0</v>
      </c>
      <c r="L1580" s="10">
        <f t="shared" si="1339"/>
        <v>0</v>
      </c>
      <c r="M1580" s="10">
        <f t="shared" si="1328"/>
        <v>64748</v>
      </c>
      <c r="N1580" s="10">
        <f t="shared" si="1329"/>
        <v>32708.6</v>
      </c>
      <c r="O1580" s="10">
        <f t="shared" si="1330"/>
        <v>0</v>
      </c>
      <c r="P1580" s="10">
        <f>P1581+P1583+P1585+P1587+P1589</f>
        <v>0</v>
      </c>
      <c r="Q1580" s="26"/>
      <c r="R1580" s="27"/>
    </row>
    <row r="1581" spans="1:18" ht="46.8" x14ac:dyDescent="0.3">
      <c r="A1581" s="24" t="s">
        <v>535</v>
      </c>
      <c r="B1581" s="24" t="s">
        <v>20</v>
      </c>
      <c r="C1581" s="24" t="s">
        <v>22</v>
      </c>
      <c r="D1581" s="24" t="s">
        <v>540</v>
      </c>
      <c r="E1581" s="28"/>
      <c r="F1581" s="25" t="s">
        <v>541</v>
      </c>
      <c r="G1581" s="10">
        <f t="shared" ref="G1581:L1581" si="1340">G1582</f>
        <v>5965.3</v>
      </c>
      <c r="H1581" s="10">
        <f t="shared" si="1340"/>
        <v>0</v>
      </c>
      <c r="I1581" s="10">
        <f t="shared" si="1340"/>
        <v>0</v>
      </c>
      <c r="J1581" s="10">
        <f t="shared" si="1340"/>
        <v>0</v>
      </c>
      <c r="K1581" s="10">
        <f t="shared" si="1340"/>
        <v>0</v>
      </c>
      <c r="L1581" s="10">
        <f t="shared" si="1340"/>
        <v>0</v>
      </c>
      <c r="M1581" s="10">
        <f t="shared" si="1328"/>
        <v>5965.3</v>
      </c>
      <c r="N1581" s="10">
        <f t="shared" si="1329"/>
        <v>0</v>
      </c>
      <c r="O1581" s="10">
        <f t="shared" si="1330"/>
        <v>0</v>
      </c>
      <c r="P1581" s="10">
        <f>P1582</f>
        <v>0</v>
      </c>
      <c r="Q1581" s="26"/>
      <c r="R1581" s="27"/>
    </row>
    <row r="1582" spans="1:18" ht="31.2" x14ac:dyDescent="0.3">
      <c r="A1582" s="24" t="s">
        <v>535</v>
      </c>
      <c r="B1582" s="24" t="s">
        <v>20</v>
      </c>
      <c r="C1582" s="24" t="s">
        <v>22</v>
      </c>
      <c r="D1582" s="24" t="s">
        <v>540</v>
      </c>
      <c r="E1582" s="24" t="s">
        <v>65</v>
      </c>
      <c r="F1582" s="25" t="s">
        <v>66</v>
      </c>
      <c r="G1582" s="10">
        <f>5844.6+120.7</f>
        <v>5965.3</v>
      </c>
      <c r="H1582" s="10">
        <v>0</v>
      </c>
      <c r="I1582" s="10">
        <v>0</v>
      </c>
      <c r="J1582" s="10"/>
      <c r="K1582" s="10"/>
      <c r="L1582" s="10"/>
      <c r="M1582" s="10">
        <f t="shared" si="1328"/>
        <v>5965.3</v>
      </c>
      <c r="N1582" s="10">
        <f t="shared" si="1329"/>
        <v>0</v>
      </c>
      <c r="O1582" s="10">
        <f t="shared" si="1330"/>
        <v>0</v>
      </c>
      <c r="P1582" s="10"/>
      <c r="Q1582" s="26"/>
      <c r="R1582" s="27"/>
    </row>
    <row r="1583" spans="1:18" ht="62.4" x14ac:dyDescent="0.3">
      <c r="A1583" s="24" t="s">
        <v>535</v>
      </c>
      <c r="B1583" s="24" t="s">
        <v>20</v>
      </c>
      <c r="C1583" s="24" t="s">
        <v>22</v>
      </c>
      <c r="D1583" s="24" t="s">
        <v>542</v>
      </c>
      <c r="E1583" s="28"/>
      <c r="F1583" s="25" t="s">
        <v>543</v>
      </c>
      <c r="G1583" s="10">
        <f t="shared" ref="G1583:L1583" si="1341">G1584</f>
        <v>17596.900000000001</v>
      </c>
      <c r="H1583" s="10">
        <f t="shared" si="1341"/>
        <v>0</v>
      </c>
      <c r="I1583" s="10">
        <f t="shared" si="1341"/>
        <v>0</v>
      </c>
      <c r="J1583" s="10">
        <f t="shared" si="1341"/>
        <v>0</v>
      </c>
      <c r="K1583" s="10">
        <f t="shared" si="1341"/>
        <v>0</v>
      </c>
      <c r="L1583" s="10">
        <f t="shared" si="1341"/>
        <v>0</v>
      </c>
      <c r="M1583" s="10">
        <f t="shared" si="1328"/>
        <v>17596.900000000001</v>
      </c>
      <c r="N1583" s="10">
        <f t="shared" si="1329"/>
        <v>0</v>
      </c>
      <c r="O1583" s="10">
        <f t="shared" si="1330"/>
        <v>0</v>
      </c>
      <c r="P1583" s="10">
        <f>P1584</f>
        <v>0</v>
      </c>
      <c r="Q1583" s="26"/>
      <c r="R1583" s="27"/>
    </row>
    <row r="1584" spans="1:18" ht="31.2" x14ac:dyDescent="0.3">
      <c r="A1584" s="24" t="s">
        <v>535</v>
      </c>
      <c r="B1584" s="24" t="s">
        <v>20</v>
      </c>
      <c r="C1584" s="24" t="s">
        <v>22</v>
      </c>
      <c r="D1584" s="24" t="s">
        <v>542</v>
      </c>
      <c r="E1584" s="24" t="s">
        <v>65</v>
      </c>
      <c r="F1584" s="25" t="s">
        <v>66</v>
      </c>
      <c r="G1584" s="10">
        <f>17964-367.1</f>
        <v>17596.900000000001</v>
      </c>
      <c r="H1584" s="10">
        <v>0</v>
      </c>
      <c r="I1584" s="10">
        <v>0</v>
      </c>
      <c r="J1584" s="10"/>
      <c r="K1584" s="10"/>
      <c r="L1584" s="10"/>
      <c r="M1584" s="10">
        <f t="shared" si="1328"/>
        <v>17596.900000000001</v>
      </c>
      <c r="N1584" s="10">
        <f t="shared" si="1329"/>
        <v>0</v>
      </c>
      <c r="O1584" s="10">
        <f t="shared" si="1330"/>
        <v>0</v>
      </c>
      <c r="P1584" s="10"/>
      <c r="Q1584" s="26"/>
      <c r="R1584" s="27"/>
    </row>
    <row r="1585" spans="1:18" ht="46.8" x14ac:dyDescent="0.3">
      <c r="A1585" s="24" t="s">
        <v>535</v>
      </c>
      <c r="B1585" s="24" t="s">
        <v>20</v>
      </c>
      <c r="C1585" s="24" t="s">
        <v>22</v>
      </c>
      <c r="D1585" s="24" t="s">
        <v>544</v>
      </c>
      <c r="E1585" s="28"/>
      <c r="F1585" s="25" t="s">
        <v>545</v>
      </c>
      <c r="G1585" s="10">
        <f t="shared" ref="G1585:L1585" si="1342">G1586</f>
        <v>9975.2999999999993</v>
      </c>
      <c r="H1585" s="10">
        <f t="shared" si="1342"/>
        <v>0</v>
      </c>
      <c r="I1585" s="10">
        <f t="shared" si="1342"/>
        <v>0</v>
      </c>
      <c r="J1585" s="10">
        <f t="shared" si="1342"/>
        <v>0</v>
      </c>
      <c r="K1585" s="10">
        <f t="shared" si="1342"/>
        <v>0</v>
      </c>
      <c r="L1585" s="10">
        <f t="shared" si="1342"/>
        <v>0</v>
      </c>
      <c r="M1585" s="10">
        <f t="shared" si="1328"/>
        <v>9975.2999999999993</v>
      </c>
      <c r="N1585" s="10">
        <f t="shared" si="1329"/>
        <v>0</v>
      </c>
      <c r="O1585" s="10">
        <f t="shared" si="1330"/>
        <v>0</v>
      </c>
      <c r="P1585" s="10">
        <f>P1586</f>
        <v>0</v>
      </c>
      <c r="Q1585" s="26"/>
      <c r="R1585" s="27"/>
    </row>
    <row r="1586" spans="1:18" ht="31.2" x14ac:dyDescent="0.3">
      <c r="A1586" s="24" t="s">
        <v>535</v>
      </c>
      <c r="B1586" s="24" t="s">
        <v>20</v>
      </c>
      <c r="C1586" s="24" t="s">
        <v>22</v>
      </c>
      <c r="D1586" s="24" t="s">
        <v>544</v>
      </c>
      <c r="E1586" s="24" t="s">
        <v>65</v>
      </c>
      <c r="F1586" s="25" t="s">
        <v>66</v>
      </c>
      <c r="G1586" s="10">
        <v>9975.2999999999993</v>
      </c>
      <c r="H1586" s="10">
        <v>0</v>
      </c>
      <c r="I1586" s="10">
        <v>0</v>
      </c>
      <c r="J1586" s="10"/>
      <c r="K1586" s="10"/>
      <c r="L1586" s="10"/>
      <c r="M1586" s="10">
        <f t="shared" si="1328"/>
        <v>9975.2999999999993</v>
      </c>
      <c r="N1586" s="10">
        <f t="shared" si="1329"/>
        <v>0</v>
      </c>
      <c r="O1586" s="10">
        <f t="shared" si="1330"/>
        <v>0</v>
      </c>
      <c r="P1586" s="10"/>
      <c r="Q1586" s="26"/>
      <c r="R1586" s="27"/>
    </row>
    <row r="1587" spans="1:18" ht="62.4" x14ac:dyDescent="0.3">
      <c r="A1587" s="24" t="s">
        <v>535</v>
      </c>
      <c r="B1587" s="24" t="s">
        <v>20</v>
      </c>
      <c r="C1587" s="24" t="s">
        <v>22</v>
      </c>
      <c r="D1587" s="24" t="s">
        <v>546</v>
      </c>
      <c r="E1587" s="28"/>
      <c r="F1587" s="25" t="s">
        <v>547</v>
      </c>
      <c r="G1587" s="10">
        <f t="shared" ref="G1587:L1587" si="1343">G1588</f>
        <v>31210.5</v>
      </c>
      <c r="H1587" s="10">
        <f t="shared" si="1343"/>
        <v>0</v>
      </c>
      <c r="I1587" s="10">
        <f t="shared" si="1343"/>
        <v>0</v>
      </c>
      <c r="J1587" s="10">
        <f t="shared" si="1343"/>
        <v>0</v>
      </c>
      <c r="K1587" s="10">
        <f t="shared" si="1343"/>
        <v>0</v>
      </c>
      <c r="L1587" s="10">
        <f t="shared" si="1343"/>
        <v>0</v>
      </c>
      <c r="M1587" s="10">
        <f t="shared" si="1328"/>
        <v>31210.5</v>
      </c>
      <c r="N1587" s="10">
        <f t="shared" si="1329"/>
        <v>0</v>
      </c>
      <c r="O1587" s="10">
        <f t="shared" si="1330"/>
        <v>0</v>
      </c>
      <c r="P1587" s="10">
        <f>P1588</f>
        <v>0</v>
      </c>
      <c r="Q1587" s="26"/>
      <c r="R1587" s="27"/>
    </row>
    <row r="1588" spans="1:18" ht="31.2" x14ac:dyDescent="0.3">
      <c r="A1588" s="24" t="s">
        <v>535</v>
      </c>
      <c r="B1588" s="24" t="s">
        <v>20</v>
      </c>
      <c r="C1588" s="24" t="s">
        <v>22</v>
      </c>
      <c r="D1588" s="24" t="s">
        <v>546</v>
      </c>
      <c r="E1588" s="24" t="s">
        <v>65</v>
      </c>
      <c r="F1588" s="25" t="s">
        <v>66</v>
      </c>
      <c r="G1588" s="10">
        <v>31210.5</v>
      </c>
      <c r="H1588" s="10">
        <v>0</v>
      </c>
      <c r="I1588" s="10">
        <v>0</v>
      </c>
      <c r="J1588" s="10"/>
      <c r="K1588" s="10"/>
      <c r="L1588" s="10"/>
      <c r="M1588" s="10">
        <f t="shared" si="1328"/>
        <v>31210.5</v>
      </c>
      <c r="N1588" s="10">
        <f t="shared" si="1329"/>
        <v>0</v>
      </c>
      <c r="O1588" s="10">
        <f t="shared" si="1330"/>
        <v>0</v>
      </c>
      <c r="P1588" s="10"/>
      <c r="Q1588" s="26"/>
      <c r="R1588" s="27"/>
    </row>
    <row r="1589" spans="1:18" ht="62.4" x14ac:dyDescent="0.3">
      <c r="A1589" s="24" t="s">
        <v>535</v>
      </c>
      <c r="B1589" s="24" t="s">
        <v>20</v>
      </c>
      <c r="C1589" s="24" t="s">
        <v>22</v>
      </c>
      <c r="D1589" s="24" t="s">
        <v>548</v>
      </c>
      <c r="E1589" s="28"/>
      <c r="F1589" s="25" t="s">
        <v>549</v>
      </c>
      <c r="G1589" s="10">
        <f t="shared" ref="G1589:L1589" si="1344">G1590</f>
        <v>0</v>
      </c>
      <c r="H1589" s="10">
        <f t="shared" si="1344"/>
        <v>32708.6</v>
      </c>
      <c r="I1589" s="10">
        <f t="shared" si="1344"/>
        <v>0</v>
      </c>
      <c r="J1589" s="10">
        <f t="shared" si="1344"/>
        <v>0</v>
      </c>
      <c r="K1589" s="10">
        <f t="shared" si="1344"/>
        <v>0</v>
      </c>
      <c r="L1589" s="10">
        <f t="shared" si="1344"/>
        <v>0</v>
      </c>
      <c r="M1589" s="10">
        <f t="shared" si="1328"/>
        <v>0</v>
      </c>
      <c r="N1589" s="10">
        <f t="shared" si="1329"/>
        <v>32708.6</v>
      </c>
      <c r="O1589" s="10">
        <f t="shared" si="1330"/>
        <v>0</v>
      </c>
      <c r="P1589" s="10">
        <f>P1590</f>
        <v>0</v>
      </c>
      <c r="Q1589" s="26"/>
      <c r="R1589" s="27"/>
    </row>
    <row r="1590" spans="1:18" ht="31.2" x14ac:dyDescent="0.3">
      <c r="A1590" s="24" t="s">
        <v>535</v>
      </c>
      <c r="B1590" s="24" t="s">
        <v>20</v>
      </c>
      <c r="C1590" s="24" t="s">
        <v>22</v>
      </c>
      <c r="D1590" s="24" t="s">
        <v>548</v>
      </c>
      <c r="E1590" s="24" t="s">
        <v>65</v>
      </c>
      <c r="F1590" s="25" t="s">
        <v>66</v>
      </c>
      <c r="G1590" s="10">
        <v>0</v>
      </c>
      <c r="H1590" s="10">
        <v>32708.6</v>
      </c>
      <c r="I1590" s="10">
        <v>0</v>
      </c>
      <c r="J1590" s="10"/>
      <c r="K1590" s="10"/>
      <c r="L1590" s="10"/>
      <c r="M1590" s="10">
        <f t="shared" si="1328"/>
        <v>0</v>
      </c>
      <c r="N1590" s="10">
        <f t="shared" si="1329"/>
        <v>32708.6</v>
      </c>
      <c r="O1590" s="10">
        <f t="shared" si="1330"/>
        <v>0</v>
      </c>
      <c r="P1590" s="10"/>
      <c r="Q1590" s="26"/>
      <c r="R1590" s="27"/>
    </row>
    <row r="1591" spans="1:18" ht="31.2" x14ac:dyDescent="0.3">
      <c r="A1591" s="24" t="s">
        <v>535</v>
      </c>
      <c r="B1591" s="24" t="s">
        <v>20</v>
      </c>
      <c r="C1591" s="24" t="s">
        <v>22</v>
      </c>
      <c r="D1591" s="24" t="s">
        <v>48</v>
      </c>
      <c r="E1591" s="28"/>
      <c r="F1591" s="25" t="s">
        <v>49</v>
      </c>
      <c r="G1591" s="10">
        <f>G1592</f>
        <v>200799.9</v>
      </c>
      <c r="H1591" s="10">
        <f t="shared" ref="H1591" si="1345">H1592</f>
        <v>150</v>
      </c>
      <c r="I1591" s="10">
        <f>I1592</f>
        <v>150</v>
      </c>
      <c r="J1591" s="10">
        <f>J1592</f>
        <v>0</v>
      </c>
      <c r="K1591" s="10">
        <f>K1592</f>
        <v>0</v>
      </c>
      <c r="L1591" s="10">
        <f>L1592</f>
        <v>0</v>
      </c>
      <c r="M1591" s="10">
        <f t="shared" si="1328"/>
        <v>200799.9</v>
      </c>
      <c r="N1591" s="10">
        <f t="shared" si="1329"/>
        <v>150</v>
      </c>
      <c r="O1591" s="10">
        <f t="shared" si="1330"/>
        <v>150</v>
      </c>
      <c r="P1591" s="10">
        <f>P1592</f>
        <v>0</v>
      </c>
      <c r="Q1591" s="26"/>
      <c r="R1591" s="27"/>
    </row>
    <row r="1592" spans="1:18" x14ac:dyDescent="0.3">
      <c r="A1592" s="24" t="s">
        <v>535</v>
      </c>
      <c r="B1592" s="24" t="s">
        <v>20</v>
      </c>
      <c r="C1592" s="24" t="s">
        <v>22</v>
      </c>
      <c r="D1592" s="24" t="s">
        <v>50</v>
      </c>
      <c r="E1592" s="28"/>
      <c r="F1592" s="25" t="s">
        <v>51</v>
      </c>
      <c r="G1592" s="10">
        <f t="shared" ref="G1592:L1592" si="1346">G1593+G1595</f>
        <v>200799.9</v>
      </c>
      <c r="H1592" s="10">
        <f t="shared" si="1346"/>
        <v>150</v>
      </c>
      <c r="I1592" s="10">
        <f t="shared" si="1346"/>
        <v>150</v>
      </c>
      <c r="J1592" s="10">
        <f t="shared" si="1346"/>
        <v>0</v>
      </c>
      <c r="K1592" s="10">
        <f t="shared" si="1346"/>
        <v>0</v>
      </c>
      <c r="L1592" s="10">
        <f t="shared" si="1346"/>
        <v>0</v>
      </c>
      <c r="M1592" s="10">
        <f t="shared" si="1328"/>
        <v>200799.9</v>
      </c>
      <c r="N1592" s="10">
        <f t="shared" si="1329"/>
        <v>150</v>
      </c>
      <c r="O1592" s="10">
        <f t="shared" si="1330"/>
        <v>150</v>
      </c>
      <c r="P1592" s="10">
        <f>P1593+P1595</f>
        <v>0</v>
      </c>
      <c r="Q1592" s="26"/>
      <c r="R1592" s="27"/>
    </row>
    <row r="1593" spans="1:18" ht="31.2" x14ac:dyDescent="0.3">
      <c r="A1593" s="24" t="s">
        <v>535</v>
      </c>
      <c r="B1593" s="24" t="s">
        <v>20</v>
      </c>
      <c r="C1593" s="24" t="s">
        <v>22</v>
      </c>
      <c r="D1593" s="8" t="s">
        <v>88</v>
      </c>
      <c r="E1593" s="28"/>
      <c r="F1593" s="25" t="s">
        <v>89</v>
      </c>
      <c r="G1593" s="10">
        <f t="shared" ref="G1593:L1593" si="1347">G1594</f>
        <v>150</v>
      </c>
      <c r="H1593" s="10">
        <f t="shared" si="1347"/>
        <v>150</v>
      </c>
      <c r="I1593" s="10">
        <f t="shared" si="1347"/>
        <v>150</v>
      </c>
      <c r="J1593" s="10">
        <f t="shared" si="1347"/>
        <v>0</v>
      </c>
      <c r="K1593" s="10">
        <f t="shared" si="1347"/>
        <v>0</v>
      </c>
      <c r="L1593" s="10">
        <f t="shared" si="1347"/>
        <v>0</v>
      </c>
      <c r="M1593" s="10">
        <f t="shared" si="1328"/>
        <v>150</v>
      </c>
      <c r="N1593" s="10">
        <f t="shared" si="1329"/>
        <v>150</v>
      </c>
      <c r="O1593" s="10">
        <f t="shared" si="1330"/>
        <v>150</v>
      </c>
      <c r="P1593" s="10">
        <f>P1594</f>
        <v>0</v>
      </c>
      <c r="Q1593" s="26"/>
      <c r="R1593" s="27"/>
    </row>
    <row r="1594" spans="1:18" ht="31.2" x14ac:dyDescent="0.3">
      <c r="A1594" s="24" t="s">
        <v>535</v>
      </c>
      <c r="B1594" s="24" t="s">
        <v>20</v>
      </c>
      <c r="C1594" s="24" t="s">
        <v>22</v>
      </c>
      <c r="D1594" s="8" t="s">
        <v>88</v>
      </c>
      <c r="E1594" s="24" t="s">
        <v>32</v>
      </c>
      <c r="F1594" s="25" t="s">
        <v>33</v>
      </c>
      <c r="G1594" s="10">
        <v>150</v>
      </c>
      <c r="H1594" s="10">
        <v>150</v>
      </c>
      <c r="I1594" s="10">
        <v>150</v>
      </c>
      <c r="J1594" s="10"/>
      <c r="K1594" s="10"/>
      <c r="L1594" s="10"/>
      <c r="M1594" s="10">
        <f t="shared" si="1328"/>
        <v>150</v>
      </c>
      <c r="N1594" s="10">
        <f t="shared" si="1329"/>
        <v>150</v>
      </c>
      <c r="O1594" s="10">
        <f t="shared" si="1330"/>
        <v>150</v>
      </c>
      <c r="P1594" s="10"/>
      <c r="Q1594" s="26"/>
      <c r="R1594" s="27"/>
    </row>
    <row r="1595" spans="1:18" ht="46.8" x14ac:dyDescent="0.3">
      <c r="A1595" s="24" t="s">
        <v>535</v>
      </c>
      <c r="B1595" s="24" t="s">
        <v>20</v>
      </c>
      <c r="C1595" s="24" t="s">
        <v>22</v>
      </c>
      <c r="D1595" s="24" t="s">
        <v>550</v>
      </c>
      <c r="E1595" s="28"/>
      <c r="F1595" s="25" t="s">
        <v>551</v>
      </c>
      <c r="G1595" s="10">
        <f t="shared" ref="G1595:L1595" si="1348">G1596</f>
        <v>200649.9</v>
      </c>
      <c r="H1595" s="10">
        <f t="shared" si="1348"/>
        <v>0</v>
      </c>
      <c r="I1595" s="10">
        <f t="shared" si="1348"/>
        <v>0</v>
      </c>
      <c r="J1595" s="10">
        <f t="shared" si="1348"/>
        <v>0</v>
      </c>
      <c r="K1595" s="10">
        <f t="shared" si="1348"/>
        <v>0</v>
      </c>
      <c r="L1595" s="10">
        <f t="shared" si="1348"/>
        <v>0</v>
      </c>
      <c r="M1595" s="10">
        <f t="shared" si="1328"/>
        <v>200649.9</v>
      </c>
      <c r="N1595" s="10">
        <f t="shared" si="1329"/>
        <v>0</v>
      </c>
      <c r="O1595" s="10">
        <f t="shared" si="1330"/>
        <v>0</v>
      </c>
      <c r="P1595" s="10">
        <f>P1596</f>
        <v>0</v>
      </c>
      <c r="Q1595" s="26"/>
      <c r="R1595" s="27"/>
    </row>
    <row r="1596" spans="1:18" ht="31.2" x14ac:dyDescent="0.3">
      <c r="A1596" s="24" t="s">
        <v>535</v>
      </c>
      <c r="B1596" s="24" t="s">
        <v>20</v>
      </c>
      <c r="C1596" s="24" t="s">
        <v>22</v>
      </c>
      <c r="D1596" s="24" t="s">
        <v>550</v>
      </c>
      <c r="E1596" s="24" t="s">
        <v>32</v>
      </c>
      <c r="F1596" s="25" t="s">
        <v>33</v>
      </c>
      <c r="G1596" s="10">
        <v>200649.9</v>
      </c>
      <c r="H1596" s="10">
        <v>0</v>
      </c>
      <c r="I1596" s="10">
        <v>0</v>
      </c>
      <c r="J1596" s="10"/>
      <c r="K1596" s="10"/>
      <c r="L1596" s="10"/>
      <c r="M1596" s="10">
        <f t="shared" si="1328"/>
        <v>200649.9</v>
      </c>
      <c r="N1596" s="10">
        <f t="shared" si="1329"/>
        <v>0</v>
      </c>
      <c r="O1596" s="10">
        <f t="shared" si="1330"/>
        <v>0</v>
      </c>
      <c r="P1596" s="10"/>
      <c r="Q1596" s="26"/>
      <c r="R1596" s="27"/>
    </row>
    <row r="1597" spans="1:18" ht="31.2" x14ac:dyDescent="0.3">
      <c r="A1597" s="24" t="s">
        <v>535</v>
      </c>
      <c r="B1597" s="24" t="s">
        <v>20</v>
      </c>
      <c r="C1597" s="24" t="s">
        <v>22</v>
      </c>
      <c r="D1597" s="24" t="s">
        <v>71</v>
      </c>
      <c r="E1597" s="28"/>
      <c r="F1597" s="25" t="s">
        <v>72</v>
      </c>
      <c r="G1597" s="10">
        <f t="shared" ref="G1597:G1598" si="1349">G1598</f>
        <v>21526.9</v>
      </c>
      <c r="H1597" s="10">
        <f t="shared" ref="H1597:H1598" si="1350">H1598</f>
        <v>22150.699999999997</v>
      </c>
      <c r="I1597" s="10">
        <f t="shared" ref="I1597:I1598" si="1351">I1598</f>
        <v>22150.699999999997</v>
      </c>
      <c r="J1597" s="10">
        <f t="shared" ref="J1597:J1598" si="1352">J1598</f>
        <v>0</v>
      </c>
      <c r="K1597" s="10">
        <f t="shared" ref="K1597:K1598" si="1353">K1598</f>
        <v>0</v>
      </c>
      <c r="L1597" s="10">
        <f t="shared" ref="L1597:L1598" si="1354">L1598</f>
        <v>0</v>
      </c>
      <c r="M1597" s="10">
        <f t="shared" si="1328"/>
        <v>21526.9</v>
      </c>
      <c r="N1597" s="10">
        <f t="shared" si="1329"/>
        <v>22150.699999999997</v>
      </c>
      <c r="O1597" s="10">
        <f t="shared" si="1330"/>
        <v>22150.699999999997</v>
      </c>
      <c r="P1597" s="10">
        <f t="shared" ref="P1597:P1598" si="1355">P1598</f>
        <v>0</v>
      </c>
      <c r="Q1597" s="26"/>
      <c r="R1597" s="27"/>
    </row>
    <row r="1598" spans="1:18" x14ac:dyDescent="0.3">
      <c r="A1598" s="24" t="s">
        <v>535</v>
      </c>
      <c r="B1598" s="24" t="s">
        <v>20</v>
      </c>
      <c r="C1598" s="24" t="s">
        <v>22</v>
      </c>
      <c r="D1598" s="24" t="s">
        <v>73</v>
      </c>
      <c r="E1598" s="28"/>
      <c r="F1598" s="25" t="s">
        <v>74</v>
      </c>
      <c r="G1598" s="10">
        <f t="shared" si="1349"/>
        <v>21526.9</v>
      </c>
      <c r="H1598" s="10">
        <f t="shared" si="1350"/>
        <v>22150.699999999997</v>
      </c>
      <c r="I1598" s="10">
        <f t="shared" si="1351"/>
        <v>22150.699999999997</v>
      </c>
      <c r="J1598" s="10">
        <f t="shared" si="1352"/>
        <v>0</v>
      </c>
      <c r="K1598" s="10">
        <f t="shared" si="1353"/>
        <v>0</v>
      </c>
      <c r="L1598" s="10">
        <f t="shared" si="1354"/>
        <v>0</v>
      </c>
      <c r="M1598" s="10">
        <f t="shared" si="1328"/>
        <v>21526.9</v>
      </c>
      <c r="N1598" s="10">
        <f t="shared" si="1329"/>
        <v>22150.699999999997</v>
      </c>
      <c r="O1598" s="10">
        <f t="shared" si="1330"/>
        <v>22150.699999999997</v>
      </c>
      <c r="P1598" s="10">
        <f t="shared" si="1355"/>
        <v>0</v>
      </c>
      <c r="Q1598" s="26"/>
      <c r="R1598" s="27"/>
    </row>
    <row r="1599" spans="1:18" x14ac:dyDescent="0.3">
      <c r="A1599" s="24" t="s">
        <v>535</v>
      </c>
      <c r="B1599" s="24" t="s">
        <v>20</v>
      </c>
      <c r="C1599" s="24" t="s">
        <v>22</v>
      </c>
      <c r="D1599" s="24" t="s">
        <v>75</v>
      </c>
      <c r="E1599" s="28"/>
      <c r="F1599" s="25" t="s">
        <v>43</v>
      </c>
      <c r="G1599" s="10">
        <f t="shared" ref="G1599:L1599" si="1356">G1600+G1601</f>
        <v>21526.9</v>
      </c>
      <c r="H1599" s="10">
        <f t="shared" si="1356"/>
        <v>22150.699999999997</v>
      </c>
      <c r="I1599" s="10">
        <f t="shared" si="1356"/>
        <v>22150.699999999997</v>
      </c>
      <c r="J1599" s="10">
        <f t="shared" si="1356"/>
        <v>0</v>
      </c>
      <c r="K1599" s="10">
        <f t="shared" si="1356"/>
        <v>0</v>
      </c>
      <c r="L1599" s="10">
        <f t="shared" si="1356"/>
        <v>0</v>
      </c>
      <c r="M1599" s="10">
        <f t="shared" si="1328"/>
        <v>21526.9</v>
      </c>
      <c r="N1599" s="10">
        <f t="shared" si="1329"/>
        <v>22150.699999999997</v>
      </c>
      <c r="O1599" s="10">
        <f t="shared" si="1330"/>
        <v>22150.699999999997</v>
      </c>
      <c r="P1599" s="10">
        <f>P1600+P1601</f>
        <v>0</v>
      </c>
      <c r="Q1599" s="26"/>
      <c r="R1599" s="27"/>
    </row>
    <row r="1600" spans="1:18" ht="78" x14ac:dyDescent="0.3">
      <c r="A1600" s="24" t="s">
        <v>535</v>
      </c>
      <c r="B1600" s="24" t="s">
        <v>20</v>
      </c>
      <c r="C1600" s="24" t="s">
        <v>22</v>
      </c>
      <c r="D1600" s="24" t="s">
        <v>75</v>
      </c>
      <c r="E1600" s="24" t="s">
        <v>44</v>
      </c>
      <c r="F1600" s="25" t="s">
        <v>45</v>
      </c>
      <c r="G1600" s="40">
        <v>20280.900000000001</v>
      </c>
      <c r="H1600" s="10">
        <v>20904.699999999997</v>
      </c>
      <c r="I1600" s="10">
        <v>20904.699999999997</v>
      </c>
      <c r="J1600" s="10"/>
      <c r="K1600" s="10"/>
      <c r="L1600" s="10"/>
      <c r="M1600" s="10">
        <f t="shared" si="1328"/>
        <v>20280.900000000001</v>
      </c>
      <c r="N1600" s="10">
        <f t="shared" si="1329"/>
        <v>20904.699999999997</v>
      </c>
      <c r="O1600" s="10">
        <f t="shared" si="1330"/>
        <v>20904.699999999997</v>
      </c>
      <c r="P1600" s="10"/>
      <c r="Q1600" s="26"/>
      <c r="R1600" s="27"/>
    </row>
    <row r="1601" spans="1:18" ht="31.2" x14ac:dyDescent="0.3">
      <c r="A1601" s="24" t="s">
        <v>535</v>
      </c>
      <c r="B1601" s="24" t="s">
        <v>20</v>
      </c>
      <c r="C1601" s="24" t="s">
        <v>22</v>
      </c>
      <c r="D1601" s="24" t="s">
        <v>75</v>
      </c>
      <c r="E1601" s="24" t="s">
        <v>32</v>
      </c>
      <c r="F1601" s="25" t="s">
        <v>33</v>
      </c>
      <c r="G1601" s="40">
        <v>1246</v>
      </c>
      <c r="H1601" s="10">
        <v>1246</v>
      </c>
      <c r="I1601" s="10">
        <v>1246</v>
      </c>
      <c r="J1601" s="10"/>
      <c r="K1601" s="10"/>
      <c r="L1601" s="10"/>
      <c r="M1601" s="10">
        <f t="shared" si="1328"/>
        <v>1246</v>
      </c>
      <c r="N1601" s="10">
        <f t="shared" si="1329"/>
        <v>1246</v>
      </c>
      <c r="O1601" s="10">
        <f t="shared" si="1330"/>
        <v>1246</v>
      </c>
      <c r="P1601" s="10"/>
      <c r="Q1601" s="26"/>
      <c r="R1601" s="27"/>
    </row>
    <row r="1602" spans="1:18" ht="46.8" x14ac:dyDescent="0.3">
      <c r="A1602" s="24" t="s">
        <v>535</v>
      </c>
      <c r="B1602" s="24" t="s">
        <v>20</v>
      </c>
      <c r="C1602" s="24" t="s">
        <v>22</v>
      </c>
      <c r="D1602" s="24" t="s">
        <v>552</v>
      </c>
      <c r="E1602" s="28"/>
      <c r="F1602" s="25" t="s">
        <v>553</v>
      </c>
      <c r="G1602" s="10">
        <f t="shared" ref="G1602:G1603" si="1357">G1603</f>
        <v>73174.800000000017</v>
      </c>
      <c r="H1602" s="10">
        <f t="shared" ref="H1602:H1603" si="1358">H1603</f>
        <v>75162</v>
      </c>
      <c r="I1602" s="10">
        <f t="shared" ref="I1602:I1603" si="1359">I1603</f>
        <v>75162</v>
      </c>
      <c r="J1602" s="10">
        <f t="shared" ref="J1602:J1603" si="1360">J1603</f>
        <v>0</v>
      </c>
      <c r="K1602" s="10">
        <f t="shared" ref="K1602:K1603" si="1361">K1603</f>
        <v>0</v>
      </c>
      <c r="L1602" s="10">
        <f t="shared" ref="L1602:L1603" si="1362">L1603</f>
        <v>0</v>
      </c>
      <c r="M1602" s="10">
        <f t="shared" si="1328"/>
        <v>73174.800000000017</v>
      </c>
      <c r="N1602" s="10">
        <f t="shared" si="1329"/>
        <v>75162</v>
      </c>
      <c r="O1602" s="10">
        <f t="shared" si="1330"/>
        <v>75162</v>
      </c>
      <c r="P1602" s="10">
        <f t="shared" ref="P1602:P1603" si="1363">P1603</f>
        <v>0</v>
      </c>
      <c r="Q1602" s="26"/>
      <c r="R1602" s="27"/>
    </row>
    <row r="1603" spans="1:18" ht="46.8" x14ac:dyDescent="0.3">
      <c r="A1603" s="24" t="s">
        <v>535</v>
      </c>
      <c r="B1603" s="24" t="s">
        <v>20</v>
      </c>
      <c r="C1603" s="24" t="s">
        <v>22</v>
      </c>
      <c r="D1603" s="24" t="s">
        <v>554</v>
      </c>
      <c r="E1603" s="28"/>
      <c r="F1603" s="25" t="s">
        <v>555</v>
      </c>
      <c r="G1603" s="10">
        <f t="shared" si="1357"/>
        <v>73174.800000000017</v>
      </c>
      <c r="H1603" s="10">
        <f t="shared" si="1358"/>
        <v>75162</v>
      </c>
      <c r="I1603" s="10">
        <f t="shared" si="1359"/>
        <v>75162</v>
      </c>
      <c r="J1603" s="10">
        <f t="shared" si="1360"/>
        <v>0</v>
      </c>
      <c r="K1603" s="10">
        <f t="shared" si="1361"/>
        <v>0</v>
      </c>
      <c r="L1603" s="10">
        <f t="shared" si="1362"/>
        <v>0</v>
      </c>
      <c r="M1603" s="10">
        <f t="shared" si="1328"/>
        <v>73174.800000000017</v>
      </c>
      <c r="N1603" s="10">
        <f t="shared" si="1329"/>
        <v>75162</v>
      </c>
      <c r="O1603" s="10">
        <f t="shared" si="1330"/>
        <v>75162</v>
      </c>
      <c r="P1603" s="10">
        <f t="shared" si="1363"/>
        <v>0</v>
      </c>
      <c r="Q1603" s="26"/>
      <c r="R1603" s="27"/>
    </row>
    <row r="1604" spans="1:18" ht="46.8" x14ac:dyDescent="0.3">
      <c r="A1604" s="24" t="s">
        <v>535</v>
      </c>
      <c r="B1604" s="24" t="s">
        <v>20</v>
      </c>
      <c r="C1604" s="24" t="s">
        <v>22</v>
      </c>
      <c r="D1604" s="24" t="s">
        <v>556</v>
      </c>
      <c r="E1604" s="28"/>
      <c r="F1604" s="25" t="s">
        <v>47</v>
      </c>
      <c r="G1604" s="10">
        <f t="shared" ref="G1604:L1604" si="1364">G1605+G1606+G1607</f>
        <v>73174.800000000017</v>
      </c>
      <c r="H1604" s="10">
        <f t="shared" si="1364"/>
        <v>75162</v>
      </c>
      <c r="I1604" s="10">
        <f t="shared" si="1364"/>
        <v>75162</v>
      </c>
      <c r="J1604" s="10">
        <f t="shared" si="1364"/>
        <v>0</v>
      </c>
      <c r="K1604" s="10">
        <f t="shared" si="1364"/>
        <v>0</v>
      </c>
      <c r="L1604" s="10">
        <f t="shared" si="1364"/>
        <v>0</v>
      </c>
      <c r="M1604" s="10">
        <f t="shared" si="1328"/>
        <v>73174.800000000017</v>
      </c>
      <c r="N1604" s="10">
        <f t="shared" si="1329"/>
        <v>75162</v>
      </c>
      <c r="O1604" s="10">
        <f t="shared" si="1330"/>
        <v>75162</v>
      </c>
      <c r="P1604" s="10">
        <f>P1605+P1606+P1607</f>
        <v>0</v>
      </c>
      <c r="Q1604" s="26"/>
      <c r="R1604" s="27"/>
    </row>
    <row r="1605" spans="1:18" ht="78" x14ac:dyDescent="0.3">
      <c r="A1605" s="24" t="s">
        <v>535</v>
      </c>
      <c r="B1605" s="24" t="s">
        <v>20</v>
      </c>
      <c r="C1605" s="24" t="s">
        <v>22</v>
      </c>
      <c r="D1605" s="24" t="s">
        <v>556</v>
      </c>
      <c r="E1605" s="24" t="s">
        <v>44</v>
      </c>
      <c r="F1605" s="25" t="s">
        <v>45</v>
      </c>
      <c r="G1605" s="10">
        <v>64630.100000000006</v>
      </c>
      <c r="H1605" s="10">
        <v>66617.3</v>
      </c>
      <c r="I1605" s="10">
        <v>66617.3</v>
      </c>
      <c r="J1605" s="10"/>
      <c r="K1605" s="10"/>
      <c r="L1605" s="10"/>
      <c r="M1605" s="10">
        <f t="shared" si="1328"/>
        <v>64630.100000000006</v>
      </c>
      <c r="N1605" s="10">
        <f t="shared" si="1329"/>
        <v>66617.3</v>
      </c>
      <c r="O1605" s="10">
        <f t="shared" si="1330"/>
        <v>66617.3</v>
      </c>
      <c r="P1605" s="10"/>
      <c r="Q1605" s="26"/>
      <c r="R1605" s="27"/>
    </row>
    <row r="1606" spans="1:18" ht="31.2" x14ac:dyDescent="0.3">
      <c r="A1606" s="24" t="s">
        <v>535</v>
      </c>
      <c r="B1606" s="24" t="s">
        <v>20</v>
      </c>
      <c r="C1606" s="24" t="s">
        <v>22</v>
      </c>
      <c r="D1606" s="24" t="s">
        <v>556</v>
      </c>
      <c r="E1606" s="24" t="s">
        <v>32</v>
      </c>
      <c r="F1606" s="25" t="s">
        <v>33</v>
      </c>
      <c r="G1606" s="10">
        <v>8311.6</v>
      </c>
      <c r="H1606" s="10">
        <v>8312.5</v>
      </c>
      <c r="I1606" s="10">
        <v>8312.5</v>
      </c>
      <c r="J1606" s="10"/>
      <c r="K1606" s="10"/>
      <c r="L1606" s="10"/>
      <c r="M1606" s="10">
        <f t="shared" si="1328"/>
        <v>8311.6</v>
      </c>
      <c r="N1606" s="10">
        <f t="shared" si="1329"/>
        <v>8312.5</v>
      </c>
      <c r="O1606" s="10">
        <f t="shared" si="1330"/>
        <v>8312.5</v>
      </c>
      <c r="P1606" s="10"/>
      <c r="Q1606" s="26"/>
      <c r="R1606" s="27"/>
    </row>
    <row r="1607" spans="1:18" x14ac:dyDescent="0.3">
      <c r="A1607" s="24" t="s">
        <v>535</v>
      </c>
      <c r="B1607" s="24" t="s">
        <v>20</v>
      </c>
      <c r="C1607" s="24" t="s">
        <v>22</v>
      </c>
      <c r="D1607" s="24" t="s">
        <v>556</v>
      </c>
      <c r="E1607" s="24" t="s">
        <v>34</v>
      </c>
      <c r="F1607" s="25" t="s">
        <v>35</v>
      </c>
      <c r="G1607" s="10">
        <v>233.1</v>
      </c>
      <c r="H1607" s="10">
        <v>232.2</v>
      </c>
      <c r="I1607" s="10">
        <v>232.2</v>
      </c>
      <c r="J1607" s="10"/>
      <c r="K1607" s="10"/>
      <c r="L1607" s="10"/>
      <c r="M1607" s="10">
        <f t="shared" si="1328"/>
        <v>233.1</v>
      </c>
      <c r="N1607" s="10">
        <f t="shared" si="1329"/>
        <v>232.2</v>
      </c>
      <c r="O1607" s="10">
        <f t="shared" si="1330"/>
        <v>232.2</v>
      </c>
      <c r="P1607" s="10"/>
      <c r="Q1607" s="26"/>
      <c r="R1607" s="27"/>
    </row>
    <row r="1608" spans="1:18" s="12" customFormat="1" ht="31.2" x14ac:dyDescent="0.3">
      <c r="A1608" s="13" t="s">
        <v>535</v>
      </c>
      <c r="B1608" s="13" t="s">
        <v>125</v>
      </c>
      <c r="C1608" s="13"/>
      <c r="D1608" s="13"/>
      <c r="E1608" s="13"/>
      <c r="F1608" s="14" t="s">
        <v>126</v>
      </c>
      <c r="G1608" s="15">
        <f t="shared" ref="G1608:G1610" si="1365">G1609</f>
        <v>56273.3</v>
      </c>
      <c r="H1608" s="15">
        <f t="shared" ref="H1608:H1610" si="1366">H1609</f>
        <v>25127.499999999993</v>
      </c>
      <c r="I1608" s="15">
        <f t="shared" ref="I1608:I1610" si="1367">I1609</f>
        <v>57799.700000000004</v>
      </c>
      <c r="J1608" s="15">
        <f t="shared" ref="J1608:J1610" si="1368">J1609</f>
        <v>0</v>
      </c>
      <c r="K1608" s="15">
        <f t="shared" ref="K1608:K1610" si="1369">K1609</f>
        <v>0</v>
      </c>
      <c r="L1608" s="15">
        <f t="shared" ref="L1608:L1610" si="1370">L1609</f>
        <v>0</v>
      </c>
      <c r="M1608" s="15">
        <f t="shared" si="1328"/>
        <v>56273.3</v>
      </c>
      <c r="N1608" s="15">
        <f t="shared" si="1329"/>
        <v>25127.499999999993</v>
      </c>
      <c r="O1608" s="15">
        <f t="shared" si="1330"/>
        <v>57799.700000000004</v>
      </c>
      <c r="P1608" s="15">
        <f t="shared" ref="P1608:P1610" si="1371">P1609</f>
        <v>0</v>
      </c>
      <c r="Q1608" s="16"/>
      <c r="R1608" s="17"/>
    </row>
    <row r="1609" spans="1:18" s="18" customFormat="1" ht="46.8" x14ac:dyDescent="0.3">
      <c r="A1609" s="19" t="s">
        <v>535</v>
      </c>
      <c r="B1609" s="19" t="s">
        <v>125</v>
      </c>
      <c r="C1609" s="19" t="s">
        <v>273</v>
      </c>
      <c r="D1609" s="19"/>
      <c r="E1609" s="19"/>
      <c r="F1609" s="20" t="s">
        <v>402</v>
      </c>
      <c r="G1609" s="21">
        <f t="shared" si="1365"/>
        <v>56273.3</v>
      </c>
      <c r="H1609" s="21">
        <f t="shared" si="1366"/>
        <v>25127.499999999993</v>
      </c>
      <c r="I1609" s="21">
        <f t="shared" si="1367"/>
        <v>57799.700000000004</v>
      </c>
      <c r="J1609" s="21">
        <f t="shared" si="1368"/>
        <v>0</v>
      </c>
      <c r="K1609" s="21">
        <f t="shared" si="1369"/>
        <v>0</v>
      </c>
      <c r="L1609" s="21">
        <f t="shared" si="1370"/>
        <v>0</v>
      </c>
      <c r="M1609" s="21">
        <f t="shared" si="1328"/>
        <v>56273.3</v>
      </c>
      <c r="N1609" s="21">
        <f t="shared" si="1329"/>
        <v>25127.499999999993</v>
      </c>
      <c r="O1609" s="21">
        <f t="shared" si="1330"/>
        <v>57799.700000000004</v>
      </c>
      <c r="P1609" s="21">
        <f t="shared" si="1371"/>
        <v>0</v>
      </c>
      <c r="Q1609" s="22"/>
      <c r="R1609" s="23"/>
    </row>
    <row r="1610" spans="1:18" x14ac:dyDescent="0.3">
      <c r="A1610" s="24" t="s">
        <v>535</v>
      </c>
      <c r="B1610" s="24" t="s">
        <v>125</v>
      </c>
      <c r="C1610" s="24" t="s">
        <v>273</v>
      </c>
      <c r="D1610" s="24" t="s">
        <v>219</v>
      </c>
      <c r="E1610" s="28"/>
      <c r="F1610" s="25" t="s">
        <v>220</v>
      </c>
      <c r="G1610" s="10">
        <f t="shared" si="1365"/>
        <v>56273.3</v>
      </c>
      <c r="H1610" s="10">
        <f t="shared" si="1366"/>
        <v>25127.499999999993</v>
      </c>
      <c r="I1610" s="10">
        <f t="shared" si="1367"/>
        <v>57799.700000000004</v>
      </c>
      <c r="J1610" s="10">
        <f t="shared" si="1368"/>
        <v>0</v>
      </c>
      <c r="K1610" s="10">
        <f t="shared" si="1369"/>
        <v>0</v>
      </c>
      <c r="L1610" s="10">
        <f t="shared" si="1370"/>
        <v>0</v>
      </c>
      <c r="M1610" s="10">
        <f t="shared" si="1328"/>
        <v>56273.3</v>
      </c>
      <c r="N1610" s="10">
        <f t="shared" si="1329"/>
        <v>25127.499999999993</v>
      </c>
      <c r="O1610" s="10">
        <f t="shared" si="1330"/>
        <v>57799.700000000004</v>
      </c>
      <c r="P1610" s="10">
        <f t="shared" si="1371"/>
        <v>0</v>
      </c>
      <c r="Q1610" s="26"/>
      <c r="R1610" s="27"/>
    </row>
    <row r="1611" spans="1:18" x14ac:dyDescent="0.3">
      <c r="A1611" s="24" t="s">
        <v>535</v>
      </c>
      <c r="B1611" s="24" t="s">
        <v>125</v>
      </c>
      <c r="C1611" s="24" t="s">
        <v>273</v>
      </c>
      <c r="D1611" s="24" t="s">
        <v>557</v>
      </c>
      <c r="E1611" s="28"/>
      <c r="F1611" s="25" t="s">
        <v>60</v>
      </c>
      <c r="G1611" s="10">
        <f t="shared" ref="G1611:L1611" si="1372">G1612+G1639</f>
        <v>56273.3</v>
      </c>
      <c r="H1611" s="10">
        <f t="shared" si="1372"/>
        <v>25127.499999999993</v>
      </c>
      <c r="I1611" s="10">
        <f t="shared" si="1372"/>
        <v>57799.700000000004</v>
      </c>
      <c r="J1611" s="10">
        <f t="shared" si="1372"/>
        <v>0</v>
      </c>
      <c r="K1611" s="10">
        <f t="shared" si="1372"/>
        <v>0</v>
      </c>
      <c r="L1611" s="10">
        <f t="shared" si="1372"/>
        <v>0</v>
      </c>
      <c r="M1611" s="10">
        <f t="shared" si="1328"/>
        <v>56273.3</v>
      </c>
      <c r="N1611" s="10">
        <f t="shared" si="1329"/>
        <v>25127.499999999993</v>
      </c>
      <c r="O1611" s="10">
        <f t="shared" si="1330"/>
        <v>57799.700000000004</v>
      </c>
      <c r="P1611" s="10">
        <f>P1612+P1639</f>
        <v>0</v>
      </c>
      <c r="Q1611" s="26"/>
      <c r="R1611" s="27"/>
    </row>
    <row r="1612" spans="1:18" ht="31.2" x14ac:dyDescent="0.3">
      <c r="A1612" s="24" t="s">
        <v>535</v>
      </c>
      <c r="B1612" s="24" t="s">
        <v>125</v>
      </c>
      <c r="C1612" s="24" t="s">
        <v>273</v>
      </c>
      <c r="D1612" s="24" t="s">
        <v>558</v>
      </c>
      <c r="E1612" s="28"/>
      <c r="F1612" s="25" t="s">
        <v>559</v>
      </c>
      <c r="G1612" s="10">
        <f t="shared" ref="G1612:L1612" si="1373">G1613+G1615+G1617+G1619+G1621+G1623+G1625+G1627+G1629+G1631+G1633+G1635+G1637</f>
        <v>20724.3</v>
      </c>
      <c r="H1612" s="10">
        <f t="shared" si="1373"/>
        <v>25127.499999999993</v>
      </c>
      <c r="I1612" s="10">
        <f t="shared" si="1373"/>
        <v>57799.700000000004</v>
      </c>
      <c r="J1612" s="10">
        <f t="shared" si="1373"/>
        <v>0</v>
      </c>
      <c r="K1612" s="10">
        <f t="shared" si="1373"/>
        <v>0</v>
      </c>
      <c r="L1612" s="10">
        <f t="shared" si="1373"/>
        <v>0</v>
      </c>
      <c r="M1612" s="10">
        <f t="shared" si="1328"/>
        <v>20724.3</v>
      </c>
      <c r="N1612" s="10">
        <f t="shared" si="1329"/>
        <v>25127.499999999993</v>
      </c>
      <c r="O1612" s="10">
        <f t="shared" si="1330"/>
        <v>57799.700000000004</v>
      </c>
      <c r="P1612" s="10">
        <f>P1613+P1615+P1617+P1619+P1621+P1623+P1625+P1627+P1629+P1631+P1633+P1635+P1637</f>
        <v>0</v>
      </c>
      <c r="Q1612" s="26"/>
      <c r="R1612" s="27"/>
    </row>
    <row r="1613" spans="1:18" ht="46.8" x14ac:dyDescent="0.3">
      <c r="A1613" s="24" t="s">
        <v>535</v>
      </c>
      <c r="B1613" s="24" t="s">
        <v>125</v>
      </c>
      <c r="C1613" s="24" t="s">
        <v>273</v>
      </c>
      <c r="D1613" s="24" t="s">
        <v>560</v>
      </c>
      <c r="E1613" s="28"/>
      <c r="F1613" s="25" t="s">
        <v>561</v>
      </c>
      <c r="G1613" s="10">
        <f t="shared" ref="G1613:L1613" si="1374">G1614</f>
        <v>832.9</v>
      </c>
      <c r="H1613" s="10">
        <f t="shared" si="1374"/>
        <v>10371</v>
      </c>
      <c r="I1613" s="10">
        <f t="shared" si="1374"/>
        <v>0</v>
      </c>
      <c r="J1613" s="10">
        <f t="shared" si="1374"/>
        <v>0</v>
      </c>
      <c r="K1613" s="10">
        <f t="shared" si="1374"/>
        <v>0</v>
      </c>
      <c r="L1613" s="10">
        <f t="shared" si="1374"/>
        <v>0</v>
      </c>
      <c r="M1613" s="10">
        <f t="shared" si="1328"/>
        <v>832.9</v>
      </c>
      <c r="N1613" s="10">
        <f t="shared" si="1329"/>
        <v>10371</v>
      </c>
      <c r="O1613" s="10">
        <f t="shared" si="1330"/>
        <v>0</v>
      </c>
      <c r="P1613" s="10">
        <f>P1614</f>
        <v>0</v>
      </c>
      <c r="Q1613" s="26"/>
      <c r="R1613" s="27"/>
    </row>
    <row r="1614" spans="1:18" ht="31.2" x14ac:dyDescent="0.3">
      <c r="A1614" s="24" t="s">
        <v>535</v>
      </c>
      <c r="B1614" s="24" t="s">
        <v>125</v>
      </c>
      <c r="C1614" s="24" t="s">
        <v>273</v>
      </c>
      <c r="D1614" s="24" t="s">
        <v>560</v>
      </c>
      <c r="E1614" s="24" t="s">
        <v>65</v>
      </c>
      <c r="F1614" s="25" t="s">
        <v>66</v>
      </c>
      <c r="G1614" s="10">
        <v>832.9</v>
      </c>
      <c r="H1614" s="10">
        <v>10371</v>
      </c>
      <c r="I1614" s="10">
        <v>0</v>
      </c>
      <c r="J1614" s="10"/>
      <c r="K1614" s="10"/>
      <c r="L1614" s="10"/>
      <c r="M1614" s="10">
        <f t="shared" si="1328"/>
        <v>832.9</v>
      </c>
      <c r="N1614" s="10">
        <f t="shared" si="1329"/>
        <v>10371</v>
      </c>
      <c r="O1614" s="10">
        <f t="shared" si="1330"/>
        <v>0</v>
      </c>
      <c r="P1614" s="10"/>
      <c r="Q1614" s="26"/>
      <c r="R1614" s="27"/>
    </row>
    <row r="1615" spans="1:18" ht="31.2" x14ac:dyDescent="0.3">
      <c r="A1615" s="24" t="s">
        <v>535</v>
      </c>
      <c r="B1615" s="24" t="s">
        <v>125</v>
      </c>
      <c r="C1615" s="24" t="s">
        <v>273</v>
      </c>
      <c r="D1615" s="24" t="s">
        <v>562</v>
      </c>
      <c r="E1615" s="28"/>
      <c r="F1615" s="25" t="s">
        <v>563</v>
      </c>
      <c r="G1615" s="10">
        <f t="shared" ref="G1615:L1615" si="1375">G1616</f>
        <v>832.9</v>
      </c>
      <c r="H1615" s="10">
        <f t="shared" si="1375"/>
        <v>10371</v>
      </c>
      <c r="I1615" s="10">
        <f t="shared" si="1375"/>
        <v>0</v>
      </c>
      <c r="J1615" s="10">
        <f t="shared" si="1375"/>
        <v>0</v>
      </c>
      <c r="K1615" s="10">
        <f t="shared" si="1375"/>
        <v>0</v>
      </c>
      <c r="L1615" s="10">
        <f t="shared" si="1375"/>
        <v>0</v>
      </c>
      <c r="M1615" s="10">
        <f t="shared" si="1328"/>
        <v>832.9</v>
      </c>
      <c r="N1615" s="10">
        <f t="shared" si="1329"/>
        <v>10371</v>
      </c>
      <c r="O1615" s="10">
        <f t="shared" si="1330"/>
        <v>0</v>
      </c>
      <c r="P1615" s="10">
        <f>P1616</f>
        <v>0</v>
      </c>
      <c r="Q1615" s="26"/>
      <c r="R1615" s="27"/>
    </row>
    <row r="1616" spans="1:18" ht="31.2" x14ac:dyDescent="0.3">
      <c r="A1616" s="24" t="s">
        <v>535</v>
      </c>
      <c r="B1616" s="24" t="s">
        <v>125</v>
      </c>
      <c r="C1616" s="24" t="s">
        <v>273</v>
      </c>
      <c r="D1616" s="24" t="s">
        <v>562</v>
      </c>
      <c r="E1616" s="24" t="s">
        <v>65</v>
      </c>
      <c r="F1616" s="25" t="s">
        <v>66</v>
      </c>
      <c r="G1616" s="10">
        <v>832.9</v>
      </c>
      <c r="H1616" s="10">
        <v>10371</v>
      </c>
      <c r="I1616" s="10">
        <v>0</v>
      </c>
      <c r="J1616" s="10"/>
      <c r="K1616" s="10"/>
      <c r="L1616" s="10"/>
      <c r="M1616" s="10">
        <f t="shared" si="1328"/>
        <v>832.9</v>
      </c>
      <c r="N1616" s="10">
        <f t="shared" si="1329"/>
        <v>10371</v>
      </c>
      <c r="O1616" s="10">
        <f t="shared" si="1330"/>
        <v>0</v>
      </c>
      <c r="P1616" s="10"/>
      <c r="Q1616" s="26"/>
      <c r="R1616" s="27"/>
    </row>
    <row r="1617" spans="1:18" ht="46.8" x14ac:dyDescent="0.3">
      <c r="A1617" s="24" t="s">
        <v>535</v>
      </c>
      <c r="B1617" s="24" t="s">
        <v>125</v>
      </c>
      <c r="C1617" s="24" t="s">
        <v>273</v>
      </c>
      <c r="D1617" s="24" t="s">
        <v>564</v>
      </c>
      <c r="E1617" s="28"/>
      <c r="F1617" s="25" t="s">
        <v>565</v>
      </c>
      <c r="G1617" s="10">
        <f t="shared" ref="G1617:L1617" si="1376">G1618</f>
        <v>0</v>
      </c>
      <c r="H1617" s="10">
        <f t="shared" si="1376"/>
        <v>877.1</v>
      </c>
      <c r="I1617" s="10">
        <f t="shared" si="1376"/>
        <v>10827.4</v>
      </c>
      <c r="J1617" s="10">
        <f t="shared" si="1376"/>
        <v>0</v>
      </c>
      <c r="K1617" s="10">
        <f t="shared" si="1376"/>
        <v>0</v>
      </c>
      <c r="L1617" s="10">
        <f t="shared" si="1376"/>
        <v>0</v>
      </c>
      <c r="M1617" s="10">
        <f t="shared" si="1328"/>
        <v>0</v>
      </c>
      <c r="N1617" s="10">
        <f t="shared" si="1329"/>
        <v>877.1</v>
      </c>
      <c r="O1617" s="10">
        <f t="shared" si="1330"/>
        <v>10827.4</v>
      </c>
      <c r="P1617" s="10">
        <f>P1618</f>
        <v>0</v>
      </c>
      <c r="Q1617" s="26"/>
      <c r="R1617" s="27"/>
    </row>
    <row r="1618" spans="1:18" ht="31.2" x14ac:dyDescent="0.3">
      <c r="A1618" s="24" t="s">
        <v>535</v>
      </c>
      <c r="B1618" s="24" t="s">
        <v>125</v>
      </c>
      <c r="C1618" s="24" t="s">
        <v>273</v>
      </c>
      <c r="D1618" s="24" t="s">
        <v>564</v>
      </c>
      <c r="E1618" s="24" t="s">
        <v>65</v>
      </c>
      <c r="F1618" s="25" t="s">
        <v>66</v>
      </c>
      <c r="G1618" s="10">
        <v>0</v>
      </c>
      <c r="H1618" s="10">
        <v>877.1</v>
      </c>
      <c r="I1618" s="10">
        <v>10827.4</v>
      </c>
      <c r="J1618" s="10"/>
      <c r="K1618" s="10"/>
      <c r="L1618" s="10"/>
      <c r="M1618" s="10">
        <f t="shared" si="1328"/>
        <v>0</v>
      </c>
      <c r="N1618" s="10">
        <f t="shared" si="1329"/>
        <v>877.1</v>
      </c>
      <c r="O1618" s="10">
        <f t="shared" si="1330"/>
        <v>10827.4</v>
      </c>
      <c r="P1618" s="10"/>
      <c r="Q1618" s="26"/>
      <c r="R1618" s="27"/>
    </row>
    <row r="1619" spans="1:18" ht="46.8" x14ac:dyDescent="0.3">
      <c r="A1619" s="24" t="s">
        <v>535</v>
      </c>
      <c r="B1619" s="24" t="s">
        <v>125</v>
      </c>
      <c r="C1619" s="24" t="s">
        <v>273</v>
      </c>
      <c r="D1619" s="24" t="s">
        <v>566</v>
      </c>
      <c r="E1619" s="28"/>
      <c r="F1619" s="25" t="s">
        <v>567</v>
      </c>
      <c r="G1619" s="10">
        <f t="shared" ref="G1619:L1619" si="1377">G1620</f>
        <v>0</v>
      </c>
      <c r="H1619" s="10">
        <f t="shared" si="1377"/>
        <v>877.1</v>
      </c>
      <c r="I1619" s="10">
        <f t="shared" si="1377"/>
        <v>10827.4</v>
      </c>
      <c r="J1619" s="10">
        <f t="shared" si="1377"/>
        <v>0</v>
      </c>
      <c r="K1619" s="10">
        <f t="shared" si="1377"/>
        <v>0</v>
      </c>
      <c r="L1619" s="10">
        <f t="shared" si="1377"/>
        <v>0</v>
      </c>
      <c r="M1619" s="10">
        <f t="shared" si="1328"/>
        <v>0</v>
      </c>
      <c r="N1619" s="10">
        <f t="shared" si="1329"/>
        <v>877.1</v>
      </c>
      <c r="O1619" s="10">
        <f t="shared" si="1330"/>
        <v>10827.4</v>
      </c>
      <c r="P1619" s="10">
        <f>P1620</f>
        <v>0</v>
      </c>
      <c r="Q1619" s="26"/>
      <c r="R1619" s="27"/>
    </row>
    <row r="1620" spans="1:18" ht="31.2" x14ac:dyDescent="0.3">
      <c r="A1620" s="24" t="s">
        <v>535</v>
      </c>
      <c r="B1620" s="24" t="s">
        <v>125</v>
      </c>
      <c r="C1620" s="24" t="s">
        <v>273</v>
      </c>
      <c r="D1620" s="24" t="s">
        <v>566</v>
      </c>
      <c r="E1620" s="24" t="s">
        <v>65</v>
      </c>
      <c r="F1620" s="25" t="s">
        <v>66</v>
      </c>
      <c r="G1620" s="10">
        <v>0</v>
      </c>
      <c r="H1620" s="10">
        <v>877.1</v>
      </c>
      <c r="I1620" s="10">
        <v>10827.4</v>
      </c>
      <c r="J1620" s="10"/>
      <c r="K1620" s="10"/>
      <c r="L1620" s="10"/>
      <c r="M1620" s="10">
        <f t="shared" si="1328"/>
        <v>0</v>
      </c>
      <c r="N1620" s="10">
        <f t="shared" si="1329"/>
        <v>877.1</v>
      </c>
      <c r="O1620" s="10">
        <f t="shared" si="1330"/>
        <v>10827.4</v>
      </c>
      <c r="P1620" s="10"/>
      <c r="Q1620" s="26"/>
      <c r="R1620" s="27"/>
    </row>
    <row r="1621" spans="1:18" ht="46.8" x14ac:dyDescent="0.3">
      <c r="A1621" s="24" t="s">
        <v>535</v>
      </c>
      <c r="B1621" s="24" t="s">
        <v>125</v>
      </c>
      <c r="C1621" s="24" t="s">
        <v>273</v>
      </c>
      <c r="D1621" s="24" t="s">
        <v>568</v>
      </c>
      <c r="E1621" s="28"/>
      <c r="F1621" s="25" t="s">
        <v>569</v>
      </c>
      <c r="G1621" s="10">
        <f t="shared" ref="G1621:L1621" si="1378">G1622</f>
        <v>0</v>
      </c>
      <c r="H1621" s="10">
        <f t="shared" si="1378"/>
        <v>0</v>
      </c>
      <c r="I1621" s="10">
        <f t="shared" si="1378"/>
        <v>915.7</v>
      </c>
      <c r="J1621" s="10">
        <f t="shared" si="1378"/>
        <v>0</v>
      </c>
      <c r="K1621" s="10">
        <f t="shared" si="1378"/>
        <v>0</v>
      </c>
      <c r="L1621" s="10">
        <f t="shared" si="1378"/>
        <v>0</v>
      </c>
      <c r="M1621" s="10">
        <f t="shared" si="1328"/>
        <v>0</v>
      </c>
      <c r="N1621" s="10">
        <f t="shared" si="1329"/>
        <v>0</v>
      </c>
      <c r="O1621" s="10">
        <f t="shared" si="1330"/>
        <v>915.7</v>
      </c>
      <c r="P1621" s="10">
        <f>P1622</f>
        <v>0</v>
      </c>
      <c r="Q1621" s="26"/>
      <c r="R1621" s="27"/>
    </row>
    <row r="1622" spans="1:18" ht="31.2" x14ac:dyDescent="0.3">
      <c r="A1622" s="24" t="s">
        <v>535</v>
      </c>
      <c r="B1622" s="24" t="s">
        <v>125</v>
      </c>
      <c r="C1622" s="24" t="s">
        <v>273</v>
      </c>
      <c r="D1622" s="24" t="s">
        <v>568</v>
      </c>
      <c r="E1622" s="24" t="s">
        <v>65</v>
      </c>
      <c r="F1622" s="25" t="s">
        <v>66</v>
      </c>
      <c r="G1622" s="10">
        <v>0</v>
      </c>
      <c r="H1622" s="10">
        <v>0</v>
      </c>
      <c r="I1622" s="10">
        <v>915.7</v>
      </c>
      <c r="J1622" s="10"/>
      <c r="K1622" s="10"/>
      <c r="L1622" s="10"/>
      <c r="M1622" s="10">
        <f t="shared" si="1328"/>
        <v>0</v>
      </c>
      <c r="N1622" s="10">
        <f t="shared" si="1329"/>
        <v>0</v>
      </c>
      <c r="O1622" s="10">
        <f t="shared" si="1330"/>
        <v>915.7</v>
      </c>
      <c r="P1622" s="10"/>
      <c r="Q1622" s="26"/>
      <c r="R1622" s="27"/>
    </row>
    <row r="1623" spans="1:18" ht="46.8" x14ac:dyDescent="0.3">
      <c r="A1623" s="24" t="s">
        <v>535</v>
      </c>
      <c r="B1623" s="24" t="s">
        <v>125</v>
      </c>
      <c r="C1623" s="24" t="s">
        <v>273</v>
      </c>
      <c r="D1623" s="24" t="s">
        <v>570</v>
      </c>
      <c r="E1623" s="28"/>
      <c r="F1623" s="25" t="s">
        <v>571</v>
      </c>
      <c r="G1623" s="10">
        <f t="shared" ref="G1623:L1623" si="1379">G1624</f>
        <v>0</v>
      </c>
      <c r="H1623" s="10">
        <f t="shared" si="1379"/>
        <v>0</v>
      </c>
      <c r="I1623" s="10">
        <f t="shared" si="1379"/>
        <v>915.7</v>
      </c>
      <c r="J1623" s="10">
        <f t="shared" si="1379"/>
        <v>0</v>
      </c>
      <c r="K1623" s="10">
        <f t="shared" si="1379"/>
        <v>0</v>
      </c>
      <c r="L1623" s="10">
        <f t="shared" si="1379"/>
        <v>0</v>
      </c>
      <c r="M1623" s="10">
        <f t="shared" si="1328"/>
        <v>0</v>
      </c>
      <c r="N1623" s="10">
        <f t="shared" si="1329"/>
        <v>0</v>
      </c>
      <c r="O1623" s="10">
        <f t="shared" si="1330"/>
        <v>915.7</v>
      </c>
      <c r="P1623" s="10">
        <f>P1624</f>
        <v>0</v>
      </c>
      <c r="Q1623" s="26"/>
      <c r="R1623" s="27"/>
    </row>
    <row r="1624" spans="1:18" ht="31.2" x14ac:dyDescent="0.3">
      <c r="A1624" s="24" t="s">
        <v>535</v>
      </c>
      <c r="B1624" s="24" t="s">
        <v>125</v>
      </c>
      <c r="C1624" s="24" t="s">
        <v>273</v>
      </c>
      <c r="D1624" s="24" t="s">
        <v>570</v>
      </c>
      <c r="E1624" s="24" t="s">
        <v>65</v>
      </c>
      <c r="F1624" s="25" t="s">
        <v>66</v>
      </c>
      <c r="G1624" s="10">
        <v>0</v>
      </c>
      <c r="H1624" s="10">
        <v>0</v>
      </c>
      <c r="I1624" s="10">
        <v>915.7</v>
      </c>
      <c r="J1624" s="10"/>
      <c r="K1624" s="10"/>
      <c r="L1624" s="10"/>
      <c r="M1624" s="10">
        <f t="shared" si="1328"/>
        <v>0</v>
      </c>
      <c r="N1624" s="10">
        <f t="shared" si="1329"/>
        <v>0</v>
      </c>
      <c r="O1624" s="10">
        <f t="shared" si="1330"/>
        <v>915.7</v>
      </c>
      <c r="P1624" s="10"/>
      <c r="Q1624" s="26"/>
      <c r="R1624" s="27"/>
    </row>
    <row r="1625" spans="1:18" ht="31.2" x14ac:dyDescent="0.3">
      <c r="A1625" s="24" t="s">
        <v>535</v>
      </c>
      <c r="B1625" s="24" t="s">
        <v>125</v>
      </c>
      <c r="C1625" s="24" t="s">
        <v>273</v>
      </c>
      <c r="D1625" s="24" t="s">
        <v>572</v>
      </c>
      <c r="E1625" s="28"/>
      <c r="F1625" s="25" t="s">
        <v>573</v>
      </c>
      <c r="G1625" s="10">
        <f t="shared" ref="G1625:L1625" si="1380">G1626</f>
        <v>0</v>
      </c>
      <c r="H1625" s="10">
        <f t="shared" si="1380"/>
        <v>0</v>
      </c>
      <c r="I1625" s="10">
        <f t="shared" si="1380"/>
        <v>915.6</v>
      </c>
      <c r="J1625" s="10">
        <f t="shared" si="1380"/>
        <v>0</v>
      </c>
      <c r="K1625" s="10">
        <f t="shared" si="1380"/>
        <v>0</v>
      </c>
      <c r="L1625" s="10">
        <f t="shared" si="1380"/>
        <v>0</v>
      </c>
      <c r="M1625" s="10">
        <f t="shared" si="1328"/>
        <v>0</v>
      </c>
      <c r="N1625" s="10">
        <f t="shared" si="1329"/>
        <v>0</v>
      </c>
      <c r="O1625" s="10">
        <f t="shared" si="1330"/>
        <v>915.6</v>
      </c>
      <c r="P1625" s="10">
        <f>P1626</f>
        <v>0</v>
      </c>
      <c r="Q1625" s="26"/>
      <c r="R1625" s="27"/>
    </row>
    <row r="1626" spans="1:18" ht="31.2" x14ac:dyDescent="0.3">
      <c r="A1626" s="24" t="s">
        <v>535</v>
      </c>
      <c r="B1626" s="24" t="s">
        <v>125</v>
      </c>
      <c r="C1626" s="24" t="s">
        <v>273</v>
      </c>
      <c r="D1626" s="24" t="s">
        <v>572</v>
      </c>
      <c r="E1626" s="24" t="s">
        <v>65</v>
      </c>
      <c r="F1626" s="25" t="s">
        <v>66</v>
      </c>
      <c r="G1626" s="10">
        <v>0</v>
      </c>
      <c r="H1626" s="10">
        <v>0</v>
      </c>
      <c r="I1626" s="10">
        <v>915.6</v>
      </c>
      <c r="J1626" s="10"/>
      <c r="K1626" s="10"/>
      <c r="L1626" s="10"/>
      <c r="M1626" s="10">
        <f t="shared" si="1328"/>
        <v>0</v>
      </c>
      <c r="N1626" s="10">
        <f t="shared" si="1329"/>
        <v>0</v>
      </c>
      <c r="O1626" s="10">
        <f t="shared" si="1330"/>
        <v>915.6</v>
      </c>
      <c r="P1626" s="10"/>
      <c r="Q1626" s="26"/>
      <c r="R1626" s="27"/>
    </row>
    <row r="1627" spans="1:18" ht="46.8" x14ac:dyDescent="0.3">
      <c r="A1627" s="24" t="s">
        <v>535</v>
      </c>
      <c r="B1627" s="24" t="s">
        <v>125</v>
      </c>
      <c r="C1627" s="24" t="s">
        <v>273</v>
      </c>
      <c r="D1627" s="24" t="s">
        <v>574</v>
      </c>
      <c r="E1627" s="28"/>
      <c r="F1627" s="25" t="s">
        <v>575</v>
      </c>
      <c r="G1627" s="10">
        <f t="shared" ref="G1627:L1627" si="1381">G1628</f>
        <v>0</v>
      </c>
      <c r="H1627" s="10">
        <f t="shared" si="1381"/>
        <v>0</v>
      </c>
      <c r="I1627" s="10">
        <f t="shared" si="1381"/>
        <v>915.7</v>
      </c>
      <c r="J1627" s="10">
        <f t="shared" si="1381"/>
        <v>0</v>
      </c>
      <c r="K1627" s="10">
        <f t="shared" si="1381"/>
        <v>0</v>
      </c>
      <c r="L1627" s="10">
        <f t="shared" si="1381"/>
        <v>0</v>
      </c>
      <c r="M1627" s="10">
        <f t="shared" si="1328"/>
        <v>0</v>
      </c>
      <c r="N1627" s="10">
        <f t="shared" si="1329"/>
        <v>0</v>
      </c>
      <c r="O1627" s="10">
        <f t="shared" si="1330"/>
        <v>915.7</v>
      </c>
      <c r="P1627" s="10">
        <f>P1628</f>
        <v>0</v>
      </c>
      <c r="Q1627" s="26"/>
      <c r="R1627" s="27"/>
    </row>
    <row r="1628" spans="1:18" ht="31.2" x14ac:dyDescent="0.3">
      <c r="A1628" s="24" t="s">
        <v>535</v>
      </c>
      <c r="B1628" s="24" t="s">
        <v>125</v>
      </c>
      <c r="C1628" s="24" t="s">
        <v>273</v>
      </c>
      <c r="D1628" s="24" t="s">
        <v>574</v>
      </c>
      <c r="E1628" s="24" t="s">
        <v>65</v>
      </c>
      <c r="F1628" s="25" t="s">
        <v>66</v>
      </c>
      <c r="G1628" s="10">
        <v>0</v>
      </c>
      <c r="H1628" s="10">
        <v>0</v>
      </c>
      <c r="I1628" s="10">
        <v>915.7</v>
      </c>
      <c r="J1628" s="10"/>
      <c r="K1628" s="10"/>
      <c r="L1628" s="10"/>
      <c r="M1628" s="10">
        <f t="shared" si="1328"/>
        <v>0</v>
      </c>
      <c r="N1628" s="10">
        <f t="shared" si="1329"/>
        <v>0</v>
      </c>
      <c r="O1628" s="10">
        <f t="shared" si="1330"/>
        <v>915.7</v>
      </c>
      <c r="P1628" s="10"/>
      <c r="Q1628" s="26"/>
      <c r="R1628" s="27"/>
    </row>
    <row r="1629" spans="1:18" ht="46.8" x14ac:dyDescent="0.3">
      <c r="A1629" s="24" t="s">
        <v>535</v>
      </c>
      <c r="B1629" s="24" t="s">
        <v>125</v>
      </c>
      <c r="C1629" s="24" t="s">
        <v>273</v>
      </c>
      <c r="D1629" s="24" t="s">
        <v>576</v>
      </c>
      <c r="E1629" s="28"/>
      <c r="F1629" s="25" t="s">
        <v>577</v>
      </c>
      <c r="G1629" s="10">
        <f t="shared" ref="G1629:L1629" si="1382">G1630</f>
        <v>9209.2999999999993</v>
      </c>
      <c r="H1629" s="10">
        <f t="shared" si="1382"/>
        <v>0</v>
      </c>
      <c r="I1629" s="10">
        <f t="shared" si="1382"/>
        <v>0</v>
      </c>
      <c r="J1629" s="10">
        <f t="shared" si="1382"/>
        <v>0</v>
      </c>
      <c r="K1629" s="10">
        <f t="shared" si="1382"/>
        <v>0</v>
      </c>
      <c r="L1629" s="10">
        <f t="shared" si="1382"/>
        <v>0</v>
      </c>
      <c r="M1629" s="10">
        <f t="shared" si="1328"/>
        <v>9209.2999999999993</v>
      </c>
      <c r="N1629" s="10">
        <f t="shared" si="1329"/>
        <v>0</v>
      </c>
      <c r="O1629" s="10">
        <f t="shared" si="1330"/>
        <v>0</v>
      </c>
      <c r="P1629" s="10">
        <f>P1630</f>
        <v>0</v>
      </c>
      <c r="Q1629" s="26"/>
      <c r="R1629" s="27"/>
    </row>
    <row r="1630" spans="1:18" ht="31.2" x14ac:dyDescent="0.3">
      <c r="A1630" s="24" t="s">
        <v>535</v>
      </c>
      <c r="B1630" s="24" t="s">
        <v>125</v>
      </c>
      <c r="C1630" s="24" t="s">
        <v>273</v>
      </c>
      <c r="D1630" s="24" t="s">
        <v>576</v>
      </c>
      <c r="E1630" s="24" t="s">
        <v>65</v>
      </c>
      <c r="F1630" s="25" t="s">
        <v>66</v>
      </c>
      <c r="G1630" s="10">
        <v>9209.2999999999993</v>
      </c>
      <c r="H1630" s="10">
        <v>0</v>
      </c>
      <c r="I1630" s="10">
        <v>0</v>
      </c>
      <c r="J1630" s="10"/>
      <c r="K1630" s="10"/>
      <c r="L1630" s="10"/>
      <c r="M1630" s="10">
        <f t="shared" si="1328"/>
        <v>9209.2999999999993</v>
      </c>
      <c r="N1630" s="10">
        <f t="shared" si="1329"/>
        <v>0</v>
      </c>
      <c r="O1630" s="10">
        <f t="shared" si="1330"/>
        <v>0</v>
      </c>
      <c r="P1630" s="10"/>
      <c r="Q1630" s="26"/>
      <c r="R1630" s="27"/>
    </row>
    <row r="1631" spans="1:18" ht="31.2" x14ac:dyDescent="0.3">
      <c r="A1631" s="24" t="s">
        <v>535</v>
      </c>
      <c r="B1631" s="24" t="s">
        <v>125</v>
      </c>
      <c r="C1631" s="24" t="s">
        <v>273</v>
      </c>
      <c r="D1631" s="24" t="s">
        <v>578</v>
      </c>
      <c r="E1631" s="28"/>
      <c r="F1631" s="25" t="s">
        <v>579</v>
      </c>
      <c r="G1631" s="10">
        <f t="shared" ref="G1631:L1631" si="1383">G1632</f>
        <v>9849.2000000000007</v>
      </c>
      <c r="H1631" s="10">
        <f t="shared" si="1383"/>
        <v>0</v>
      </c>
      <c r="I1631" s="10">
        <f t="shared" si="1383"/>
        <v>0</v>
      </c>
      <c r="J1631" s="10">
        <f t="shared" si="1383"/>
        <v>0</v>
      </c>
      <c r="K1631" s="10">
        <f t="shared" si="1383"/>
        <v>0</v>
      </c>
      <c r="L1631" s="10">
        <f t="shared" si="1383"/>
        <v>0</v>
      </c>
      <c r="M1631" s="10">
        <f t="shared" si="1328"/>
        <v>9849.2000000000007</v>
      </c>
      <c r="N1631" s="10">
        <f t="shared" si="1329"/>
        <v>0</v>
      </c>
      <c r="O1631" s="10">
        <f t="shared" si="1330"/>
        <v>0</v>
      </c>
      <c r="P1631" s="10">
        <f>P1632</f>
        <v>0</v>
      </c>
      <c r="Q1631" s="26"/>
      <c r="R1631" s="27"/>
    </row>
    <row r="1632" spans="1:18" ht="31.2" x14ac:dyDescent="0.3">
      <c r="A1632" s="24" t="s">
        <v>535</v>
      </c>
      <c r="B1632" s="24" t="s">
        <v>125</v>
      </c>
      <c r="C1632" s="24" t="s">
        <v>273</v>
      </c>
      <c r="D1632" s="24" t="s">
        <v>578</v>
      </c>
      <c r="E1632" s="24" t="s">
        <v>65</v>
      </c>
      <c r="F1632" s="25" t="s">
        <v>66</v>
      </c>
      <c r="G1632" s="10">
        <v>9849.2000000000007</v>
      </c>
      <c r="H1632" s="10">
        <v>0</v>
      </c>
      <c r="I1632" s="10">
        <v>0</v>
      </c>
      <c r="J1632" s="10"/>
      <c r="K1632" s="10"/>
      <c r="L1632" s="10"/>
      <c r="M1632" s="10">
        <f t="shared" si="1328"/>
        <v>9849.2000000000007</v>
      </c>
      <c r="N1632" s="10">
        <f t="shared" si="1329"/>
        <v>0</v>
      </c>
      <c r="O1632" s="10">
        <f t="shared" si="1330"/>
        <v>0</v>
      </c>
      <c r="P1632" s="10"/>
      <c r="Q1632" s="26"/>
      <c r="R1632" s="27"/>
    </row>
    <row r="1633" spans="1:18" ht="46.8" x14ac:dyDescent="0.3">
      <c r="A1633" s="24" t="s">
        <v>535</v>
      </c>
      <c r="B1633" s="24" t="s">
        <v>125</v>
      </c>
      <c r="C1633" s="24" t="s">
        <v>273</v>
      </c>
      <c r="D1633" s="24" t="s">
        <v>580</v>
      </c>
      <c r="E1633" s="28"/>
      <c r="F1633" s="25" t="s">
        <v>581</v>
      </c>
      <c r="G1633" s="10">
        <f t="shared" ref="G1633:L1633" si="1384">G1634</f>
        <v>0</v>
      </c>
      <c r="H1633" s="10">
        <f t="shared" si="1384"/>
        <v>877.1</v>
      </c>
      <c r="I1633" s="10">
        <f t="shared" si="1384"/>
        <v>10827.4</v>
      </c>
      <c r="J1633" s="10">
        <f t="shared" si="1384"/>
        <v>0</v>
      </c>
      <c r="K1633" s="10">
        <f t="shared" si="1384"/>
        <v>0</v>
      </c>
      <c r="L1633" s="10">
        <f t="shared" si="1384"/>
        <v>0</v>
      </c>
      <c r="M1633" s="10">
        <f t="shared" si="1328"/>
        <v>0</v>
      </c>
      <c r="N1633" s="10">
        <f t="shared" si="1329"/>
        <v>877.1</v>
      </c>
      <c r="O1633" s="10">
        <f t="shared" si="1330"/>
        <v>10827.4</v>
      </c>
      <c r="P1633" s="10">
        <f>P1634</f>
        <v>0</v>
      </c>
      <c r="Q1633" s="26"/>
      <c r="R1633" s="27"/>
    </row>
    <row r="1634" spans="1:18" ht="31.2" x14ac:dyDescent="0.3">
      <c r="A1634" s="24" t="s">
        <v>535</v>
      </c>
      <c r="B1634" s="24" t="s">
        <v>125</v>
      </c>
      <c r="C1634" s="24" t="s">
        <v>273</v>
      </c>
      <c r="D1634" s="24" t="s">
        <v>580</v>
      </c>
      <c r="E1634" s="24" t="s">
        <v>65</v>
      </c>
      <c r="F1634" s="25" t="s">
        <v>66</v>
      </c>
      <c r="G1634" s="10">
        <v>0</v>
      </c>
      <c r="H1634" s="10">
        <v>877.1</v>
      </c>
      <c r="I1634" s="10">
        <v>10827.4</v>
      </c>
      <c r="J1634" s="10"/>
      <c r="K1634" s="10"/>
      <c r="L1634" s="10"/>
      <c r="M1634" s="10">
        <f t="shared" si="1328"/>
        <v>0</v>
      </c>
      <c r="N1634" s="10">
        <f t="shared" si="1329"/>
        <v>877.1</v>
      </c>
      <c r="O1634" s="10">
        <f t="shared" si="1330"/>
        <v>10827.4</v>
      </c>
      <c r="P1634" s="10"/>
      <c r="Q1634" s="26"/>
      <c r="R1634" s="27"/>
    </row>
    <row r="1635" spans="1:18" ht="46.8" x14ac:dyDescent="0.3">
      <c r="A1635" s="24" t="s">
        <v>535</v>
      </c>
      <c r="B1635" s="24" t="s">
        <v>125</v>
      </c>
      <c r="C1635" s="24" t="s">
        <v>273</v>
      </c>
      <c r="D1635" s="24" t="s">
        <v>582</v>
      </c>
      <c r="E1635" s="28"/>
      <c r="F1635" s="25" t="s">
        <v>583</v>
      </c>
      <c r="G1635" s="10">
        <f t="shared" ref="G1635:L1635" si="1385">G1636</f>
        <v>0</v>
      </c>
      <c r="H1635" s="10">
        <f t="shared" si="1385"/>
        <v>877.1</v>
      </c>
      <c r="I1635" s="10">
        <f t="shared" si="1385"/>
        <v>10827.4</v>
      </c>
      <c r="J1635" s="10">
        <f t="shared" si="1385"/>
        <v>0</v>
      </c>
      <c r="K1635" s="10">
        <f t="shared" si="1385"/>
        <v>0</v>
      </c>
      <c r="L1635" s="10">
        <f t="shared" si="1385"/>
        <v>0</v>
      </c>
      <c r="M1635" s="10">
        <f t="shared" si="1328"/>
        <v>0</v>
      </c>
      <c r="N1635" s="10">
        <f t="shared" si="1329"/>
        <v>877.1</v>
      </c>
      <c r="O1635" s="10">
        <f t="shared" si="1330"/>
        <v>10827.4</v>
      </c>
      <c r="P1635" s="10">
        <f>P1636</f>
        <v>0</v>
      </c>
      <c r="Q1635" s="26"/>
      <c r="R1635" s="27"/>
    </row>
    <row r="1636" spans="1:18" ht="31.2" x14ac:dyDescent="0.3">
      <c r="A1636" s="24" t="s">
        <v>535</v>
      </c>
      <c r="B1636" s="24" t="s">
        <v>125</v>
      </c>
      <c r="C1636" s="24" t="s">
        <v>273</v>
      </c>
      <c r="D1636" s="24" t="s">
        <v>582</v>
      </c>
      <c r="E1636" s="24" t="s">
        <v>65</v>
      </c>
      <c r="F1636" s="25" t="s">
        <v>66</v>
      </c>
      <c r="G1636" s="10">
        <v>0</v>
      </c>
      <c r="H1636" s="10">
        <v>877.1</v>
      </c>
      <c r="I1636" s="10">
        <v>10827.4</v>
      </c>
      <c r="J1636" s="10"/>
      <c r="K1636" s="10"/>
      <c r="L1636" s="10"/>
      <c r="M1636" s="10">
        <f t="shared" si="1328"/>
        <v>0</v>
      </c>
      <c r="N1636" s="10">
        <f t="shared" si="1329"/>
        <v>877.1</v>
      </c>
      <c r="O1636" s="10">
        <f t="shared" si="1330"/>
        <v>10827.4</v>
      </c>
      <c r="P1636" s="10"/>
      <c r="Q1636" s="26"/>
      <c r="R1636" s="27"/>
    </row>
    <row r="1637" spans="1:18" ht="31.2" x14ac:dyDescent="0.3">
      <c r="A1637" s="24" t="s">
        <v>535</v>
      </c>
      <c r="B1637" s="24" t="s">
        <v>125</v>
      </c>
      <c r="C1637" s="24" t="s">
        <v>273</v>
      </c>
      <c r="D1637" s="24" t="s">
        <v>584</v>
      </c>
      <c r="E1637" s="28"/>
      <c r="F1637" s="25" t="s">
        <v>585</v>
      </c>
      <c r="G1637" s="10">
        <f t="shared" ref="G1637:L1637" si="1386">G1638</f>
        <v>0</v>
      </c>
      <c r="H1637" s="10">
        <f t="shared" si="1386"/>
        <v>877.1</v>
      </c>
      <c r="I1637" s="10">
        <f t="shared" si="1386"/>
        <v>10827.4</v>
      </c>
      <c r="J1637" s="10">
        <f t="shared" si="1386"/>
        <v>0</v>
      </c>
      <c r="K1637" s="10">
        <f t="shared" si="1386"/>
        <v>0</v>
      </c>
      <c r="L1637" s="10">
        <f t="shared" si="1386"/>
        <v>0</v>
      </c>
      <c r="M1637" s="10">
        <f t="shared" si="1328"/>
        <v>0</v>
      </c>
      <c r="N1637" s="10">
        <f t="shared" si="1329"/>
        <v>877.1</v>
      </c>
      <c r="O1637" s="10">
        <f t="shared" si="1330"/>
        <v>10827.4</v>
      </c>
      <c r="P1637" s="10">
        <f>P1638</f>
        <v>0</v>
      </c>
      <c r="Q1637" s="26"/>
      <c r="R1637" s="27"/>
    </row>
    <row r="1638" spans="1:18" ht="31.2" x14ac:dyDescent="0.3">
      <c r="A1638" s="24" t="s">
        <v>535</v>
      </c>
      <c r="B1638" s="24" t="s">
        <v>125</v>
      </c>
      <c r="C1638" s="24" t="s">
        <v>273</v>
      </c>
      <c r="D1638" s="24" t="s">
        <v>584</v>
      </c>
      <c r="E1638" s="24" t="s">
        <v>65</v>
      </c>
      <c r="F1638" s="25" t="s">
        <v>66</v>
      </c>
      <c r="G1638" s="10">
        <v>0</v>
      </c>
      <c r="H1638" s="10">
        <v>877.1</v>
      </c>
      <c r="I1638" s="10">
        <v>10827.4</v>
      </c>
      <c r="J1638" s="10"/>
      <c r="K1638" s="10"/>
      <c r="L1638" s="10"/>
      <c r="M1638" s="10">
        <f t="shared" si="1328"/>
        <v>0</v>
      </c>
      <c r="N1638" s="10">
        <f t="shared" si="1329"/>
        <v>877.1</v>
      </c>
      <c r="O1638" s="10">
        <f t="shared" si="1330"/>
        <v>10827.4</v>
      </c>
      <c r="P1638" s="10"/>
      <c r="Q1638" s="26"/>
      <c r="R1638" s="27"/>
    </row>
    <row r="1639" spans="1:18" ht="46.8" x14ac:dyDescent="0.3">
      <c r="A1639" s="24" t="s">
        <v>535</v>
      </c>
      <c r="B1639" s="24" t="s">
        <v>125</v>
      </c>
      <c r="C1639" s="24" t="s">
        <v>273</v>
      </c>
      <c r="D1639" s="24" t="s">
        <v>586</v>
      </c>
      <c r="E1639" s="28"/>
      <c r="F1639" s="25" t="s">
        <v>587</v>
      </c>
      <c r="G1639" s="10">
        <f t="shared" ref="G1639:G1651" si="1387">G1640</f>
        <v>35549</v>
      </c>
      <c r="H1639" s="10">
        <f t="shared" ref="H1639:H1651" si="1388">H1640</f>
        <v>0</v>
      </c>
      <c r="I1639" s="10">
        <f t="shared" ref="I1639:I1640" si="1389">I1640</f>
        <v>0</v>
      </c>
      <c r="J1639" s="10">
        <f t="shared" ref="J1639:J1640" si="1390">J1640</f>
        <v>0</v>
      </c>
      <c r="K1639" s="10">
        <f t="shared" ref="K1639:K1640" si="1391">K1640</f>
        <v>0</v>
      </c>
      <c r="L1639" s="10">
        <f t="shared" ref="L1639:L1640" si="1392">L1640</f>
        <v>0</v>
      </c>
      <c r="M1639" s="10">
        <f t="shared" si="1328"/>
        <v>35549</v>
      </c>
      <c r="N1639" s="10">
        <f t="shared" si="1329"/>
        <v>0</v>
      </c>
      <c r="O1639" s="10">
        <f t="shared" si="1330"/>
        <v>0</v>
      </c>
      <c r="P1639" s="10">
        <f t="shared" ref="P1639:P1640" si="1393">P1640</f>
        <v>0</v>
      </c>
      <c r="Q1639" s="26"/>
      <c r="R1639" s="27"/>
    </row>
    <row r="1640" spans="1:18" ht="46.8" x14ac:dyDescent="0.3">
      <c r="A1640" s="24" t="s">
        <v>535</v>
      </c>
      <c r="B1640" s="24" t="s">
        <v>125</v>
      </c>
      <c r="C1640" s="24" t="s">
        <v>273</v>
      </c>
      <c r="D1640" s="24" t="s">
        <v>588</v>
      </c>
      <c r="E1640" s="28"/>
      <c r="F1640" s="25" t="s">
        <v>589</v>
      </c>
      <c r="G1640" s="10">
        <f t="shared" si="1387"/>
        <v>35549</v>
      </c>
      <c r="H1640" s="10">
        <f t="shared" si="1388"/>
        <v>0</v>
      </c>
      <c r="I1640" s="10">
        <f t="shared" si="1389"/>
        <v>0</v>
      </c>
      <c r="J1640" s="10">
        <f t="shared" si="1390"/>
        <v>0</v>
      </c>
      <c r="K1640" s="10">
        <f t="shared" si="1391"/>
        <v>0</v>
      </c>
      <c r="L1640" s="10">
        <f t="shared" si="1392"/>
        <v>0</v>
      </c>
      <c r="M1640" s="10">
        <f t="shared" ref="M1640:M1703" si="1394">G1640+J1640</f>
        <v>35549</v>
      </c>
      <c r="N1640" s="10">
        <f t="shared" ref="N1640:N1703" si="1395">H1640+K1640</f>
        <v>0</v>
      </c>
      <c r="O1640" s="10">
        <f t="shared" ref="O1640:O1703" si="1396">I1640+L1640</f>
        <v>0</v>
      </c>
      <c r="P1640" s="10">
        <f t="shared" si="1393"/>
        <v>0</v>
      </c>
      <c r="Q1640" s="26"/>
      <c r="R1640" s="27"/>
    </row>
    <row r="1641" spans="1:18" ht="31.2" x14ac:dyDescent="0.3">
      <c r="A1641" s="24" t="s">
        <v>535</v>
      </c>
      <c r="B1641" s="24" t="s">
        <v>125</v>
      </c>
      <c r="C1641" s="24" t="s">
        <v>273</v>
      </c>
      <c r="D1641" s="24" t="s">
        <v>588</v>
      </c>
      <c r="E1641" s="24" t="s">
        <v>65</v>
      </c>
      <c r="F1641" s="25" t="s">
        <v>66</v>
      </c>
      <c r="G1641" s="10">
        <v>35549</v>
      </c>
      <c r="H1641" s="10">
        <v>0</v>
      </c>
      <c r="I1641" s="10">
        <v>0</v>
      </c>
      <c r="J1641" s="10"/>
      <c r="K1641" s="10"/>
      <c r="L1641" s="10"/>
      <c r="M1641" s="10">
        <f t="shared" si="1394"/>
        <v>35549</v>
      </c>
      <c r="N1641" s="10">
        <f t="shared" si="1395"/>
        <v>0</v>
      </c>
      <c r="O1641" s="10">
        <f t="shared" si="1396"/>
        <v>0</v>
      </c>
      <c r="P1641" s="10"/>
      <c r="Q1641" s="26"/>
      <c r="R1641" s="27"/>
    </row>
    <row r="1642" spans="1:18" s="12" customFormat="1" x14ac:dyDescent="0.3">
      <c r="A1642" s="13" t="s">
        <v>535</v>
      </c>
      <c r="B1642" s="13" t="s">
        <v>131</v>
      </c>
      <c r="C1642" s="13"/>
      <c r="D1642" s="13"/>
      <c r="E1642" s="13"/>
      <c r="F1642" s="14" t="s">
        <v>150</v>
      </c>
      <c r="G1642" s="15">
        <f t="shared" ref="G1642:L1642" si="1397">G1643+G1649+G1669</f>
        <v>583707.5</v>
      </c>
      <c r="H1642" s="15">
        <f t="shared" si="1397"/>
        <v>523402.8</v>
      </c>
      <c r="I1642" s="15">
        <f t="shared" si="1397"/>
        <v>118578.5</v>
      </c>
      <c r="J1642" s="15">
        <f t="shared" si="1397"/>
        <v>0</v>
      </c>
      <c r="K1642" s="15">
        <f t="shared" si="1397"/>
        <v>0</v>
      </c>
      <c r="L1642" s="15">
        <f t="shared" si="1397"/>
        <v>0</v>
      </c>
      <c r="M1642" s="15">
        <f t="shared" si="1394"/>
        <v>583707.5</v>
      </c>
      <c r="N1642" s="15">
        <f t="shared" si="1395"/>
        <v>523402.8</v>
      </c>
      <c r="O1642" s="15">
        <f t="shared" si="1396"/>
        <v>118578.5</v>
      </c>
      <c r="P1642" s="15">
        <f>P1643+P1649+P1669</f>
        <v>0</v>
      </c>
      <c r="Q1642" s="16"/>
      <c r="R1642" s="17"/>
    </row>
    <row r="1643" spans="1:18" s="18" customFormat="1" x14ac:dyDescent="0.3">
      <c r="A1643" s="19" t="s">
        <v>535</v>
      </c>
      <c r="B1643" s="19" t="s">
        <v>131</v>
      </c>
      <c r="C1643" s="19" t="s">
        <v>20</v>
      </c>
      <c r="D1643" s="19"/>
      <c r="E1643" s="19"/>
      <c r="F1643" s="20" t="s">
        <v>485</v>
      </c>
      <c r="G1643" s="21">
        <f t="shared" si="1387"/>
        <v>152958.39999999999</v>
      </c>
      <c r="H1643" s="21">
        <f t="shared" si="1388"/>
        <v>0</v>
      </c>
      <c r="I1643" s="21">
        <f t="shared" ref="I1643:I1651" si="1398">I1644</f>
        <v>0</v>
      </c>
      <c r="J1643" s="21">
        <f t="shared" ref="J1643:J1651" si="1399">J1644</f>
        <v>0</v>
      </c>
      <c r="K1643" s="21">
        <f t="shared" ref="K1643:K1651" si="1400">K1644</f>
        <v>0</v>
      </c>
      <c r="L1643" s="21">
        <f t="shared" ref="L1643:L1651" si="1401">L1644</f>
        <v>0</v>
      </c>
      <c r="M1643" s="21">
        <f t="shared" si="1394"/>
        <v>152958.39999999999</v>
      </c>
      <c r="N1643" s="21">
        <f t="shared" si="1395"/>
        <v>0</v>
      </c>
      <c r="O1643" s="21">
        <f t="shared" si="1396"/>
        <v>0</v>
      </c>
      <c r="P1643" s="21">
        <f t="shared" ref="P1643:P1651" si="1402">P1644</f>
        <v>0</v>
      </c>
      <c r="Q1643" s="22"/>
      <c r="R1643" s="23"/>
    </row>
    <row r="1644" spans="1:18" ht="31.2" x14ac:dyDescent="0.3">
      <c r="A1644" s="24" t="s">
        <v>535</v>
      </c>
      <c r="B1644" s="24" t="s">
        <v>131</v>
      </c>
      <c r="C1644" s="24" t="s">
        <v>20</v>
      </c>
      <c r="D1644" s="24" t="s">
        <v>528</v>
      </c>
      <c r="E1644" s="28"/>
      <c r="F1644" s="25" t="s">
        <v>529</v>
      </c>
      <c r="G1644" s="10">
        <f t="shared" si="1387"/>
        <v>152958.39999999999</v>
      </c>
      <c r="H1644" s="10">
        <f t="shared" si="1388"/>
        <v>0</v>
      </c>
      <c r="I1644" s="10">
        <f t="shared" si="1398"/>
        <v>0</v>
      </c>
      <c r="J1644" s="10">
        <f t="shared" si="1399"/>
        <v>0</v>
      </c>
      <c r="K1644" s="10">
        <f t="shared" si="1400"/>
        <v>0</v>
      </c>
      <c r="L1644" s="10">
        <f t="shared" si="1401"/>
        <v>0</v>
      </c>
      <c r="M1644" s="10">
        <f t="shared" si="1394"/>
        <v>152958.39999999999</v>
      </c>
      <c r="N1644" s="10">
        <f t="shared" si="1395"/>
        <v>0</v>
      </c>
      <c r="O1644" s="10">
        <f t="shared" si="1396"/>
        <v>0</v>
      </c>
      <c r="P1644" s="10">
        <f t="shared" si="1402"/>
        <v>0</v>
      </c>
      <c r="Q1644" s="26"/>
      <c r="R1644" s="27"/>
    </row>
    <row r="1645" spans="1:18" ht="31.2" x14ac:dyDescent="0.3">
      <c r="A1645" s="24" t="s">
        <v>535</v>
      </c>
      <c r="B1645" s="24" t="s">
        <v>131</v>
      </c>
      <c r="C1645" s="24" t="s">
        <v>20</v>
      </c>
      <c r="D1645" s="24" t="s">
        <v>590</v>
      </c>
      <c r="E1645" s="28"/>
      <c r="F1645" s="25" t="s">
        <v>304</v>
      </c>
      <c r="G1645" s="10">
        <f t="shared" si="1387"/>
        <v>152958.39999999999</v>
      </c>
      <c r="H1645" s="10">
        <f t="shared" si="1388"/>
        <v>0</v>
      </c>
      <c r="I1645" s="10">
        <f t="shared" si="1398"/>
        <v>0</v>
      </c>
      <c r="J1645" s="10">
        <f t="shared" si="1399"/>
        <v>0</v>
      </c>
      <c r="K1645" s="10">
        <f t="shared" si="1400"/>
        <v>0</v>
      </c>
      <c r="L1645" s="10">
        <f t="shared" si="1401"/>
        <v>0</v>
      </c>
      <c r="M1645" s="10">
        <f t="shared" si="1394"/>
        <v>152958.39999999999</v>
      </c>
      <c r="N1645" s="10">
        <f t="shared" si="1395"/>
        <v>0</v>
      </c>
      <c r="O1645" s="10">
        <f t="shared" si="1396"/>
        <v>0</v>
      </c>
      <c r="P1645" s="10">
        <f t="shared" si="1402"/>
        <v>0</v>
      </c>
      <c r="Q1645" s="26"/>
      <c r="R1645" s="27"/>
    </row>
    <row r="1646" spans="1:18" ht="46.8" x14ac:dyDescent="0.3">
      <c r="A1646" s="24" t="s">
        <v>535</v>
      </c>
      <c r="B1646" s="24" t="s">
        <v>131</v>
      </c>
      <c r="C1646" s="24" t="s">
        <v>20</v>
      </c>
      <c r="D1646" s="24" t="s">
        <v>591</v>
      </c>
      <c r="E1646" s="28"/>
      <c r="F1646" s="25" t="s">
        <v>592</v>
      </c>
      <c r="G1646" s="10">
        <f t="shared" si="1387"/>
        <v>152958.39999999999</v>
      </c>
      <c r="H1646" s="10">
        <f t="shared" si="1388"/>
        <v>0</v>
      </c>
      <c r="I1646" s="10">
        <f t="shared" si="1398"/>
        <v>0</v>
      </c>
      <c r="J1646" s="10">
        <f t="shared" si="1399"/>
        <v>0</v>
      </c>
      <c r="K1646" s="10">
        <f t="shared" si="1400"/>
        <v>0</v>
      </c>
      <c r="L1646" s="10">
        <f t="shared" si="1401"/>
        <v>0</v>
      </c>
      <c r="M1646" s="10">
        <f t="shared" si="1394"/>
        <v>152958.39999999999</v>
      </c>
      <c r="N1646" s="10">
        <f t="shared" si="1395"/>
        <v>0</v>
      </c>
      <c r="O1646" s="10">
        <f t="shared" si="1396"/>
        <v>0</v>
      </c>
      <c r="P1646" s="10">
        <f t="shared" si="1402"/>
        <v>0</v>
      </c>
      <c r="Q1646" s="26"/>
      <c r="R1646" s="27"/>
    </row>
    <row r="1647" spans="1:18" ht="46.8" x14ac:dyDescent="0.3">
      <c r="A1647" s="24" t="s">
        <v>535</v>
      </c>
      <c r="B1647" s="24" t="s">
        <v>131</v>
      </c>
      <c r="C1647" s="24" t="s">
        <v>20</v>
      </c>
      <c r="D1647" s="24" t="s">
        <v>593</v>
      </c>
      <c r="E1647" s="28"/>
      <c r="F1647" s="25" t="s">
        <v>594</v>
      </c>
      <c r="G1647" s="10">
        <f t="shared" si="1387"/>
        <v>152958.39999999999</v>
      </c>
      <c r="H1647" s="10">
        <f t="shared" si="1388"/>
        <v>0</v>
      </c>
      <c r="I1647" s="10">
        <f t="shared" si="1398"/>
        <v>0</v>
      </c>
      <c r="J1647" s="10">
        <f t="shared" si="1399"/>
        <v>0</v>
      </c>
      <c r="K1647" s="10">
        <f t="shared" si="1400"/>
        <v>0</v>
      </c>
      <c r="L1647" s="10">
        <f t="shared" si="1401"/>
        <v>0</v>
      </c>
      <c r="M1647" s="10">
        <f t="shared" si="1394"/>
        <v>152958.39999999999</v>
      </c>
      <c r="N1647" s="10">
        <f t="shared" si="1395"/>
        <v>0</v>
      </c>
      <c r="O1647" s="10">
        <f t="shared" si="1396"/>
        <v>0</v>
      </c>
      <c r="P1647" s="10">
        <f t="shared" si="1402"/>
        <v>0</v>
      </c>
      <c r="Q1647" s="26"/>
      <c r="R1647" s="27"/>
    </row>
    <row r="1648" spans="1:18" ht="31.2" x14ac:dyDescent="0.3">
      <c r="A1648" s="24" t="s">
        <v>535</v>
      </c>
      <c r="B1648" s="24" t="s">
        <v>131</v>
      </c>
      <c r="C1648" s="24" t="s">
        <v>20</v>
      </c>
      <c r="D1648" s="24" t="s">
        <v>593</v>
      </c>
      <c r="E1648" s="24" t="s">
        <v>65</v>
      </c>
      <c r="F1648" s="25" t="s">
        <v>66</v>
      </c>
      <c r="G1648" s="10">
        <v>152958.39999999999</v>
      </c>
      <c r="H1648" s="10">
        <v>0</v>
      </c>
      <c r="I1648" s="10">
        <v>0</v>
      </c>
      <c r="J1648" s="10"/>
      <c r="K1648" s="10"/>
      <c r="L1648" s="10"/>
      <c r="M1648" s="10">
        <f t="shared" si="1394"/>
        <v>152958.39999999999</v>
      </c>
      <c r="N1648" s="10">
        <f t="shared" si="1395"/>
        <v>0</v>
      </c>
      <c r="O1648" s="10">
        <f t="shared" si="1396"/>
        <v>0</v>
      </c>
      <c r="P1648" s="10"/>
      <c r="Q1648" s="26"/>
      <c r="R1648" s="27"/>
    </row>
    <row r="1649" spans="1:18" s="18" customFormat="1" x14ac:dyDescent="0.3">
      <c r="A1649" s="19" t="s">
        <v>535</v>
      </c>
      <c r="B1649" s="19" t="s">
        <v>131</v>
      </c>
      <c r="C1649" s="19" t="s">
        <v>301</v>
      </c>
      <c r="D1649" s="19"/>
      <c r="E1649" s="30"/>
      <c r="F1649" s="20" t="s">
        <v>505</v>
      </c>
      <c r="G1649" s="21">
        <f t="shared" si="1387"/>
        <v>286092.5</v>
      </c>
      <c r="H1649" s="21">
        <f t="shared" si="1388"/>
        <v>523402.8</v>
      </c>
      <c r="I1649" s="21">
        <f t="shared" si="1398"/>
        <v>118578.5</v>
      </c>
      <c r="J1649" s="21">
        <f t="shared" si="1399"/>
        <v>0</v>
      </c>
      <c r="K1649" s="21">
        <f t="shared" si="1400"/>
        <v>0</v>
      </c>
      <c r="L1649" s="21">
        <f t="shared" si="1401"/>
        <v>0</v>
      </c>
      <c r="M1649" s="21">
        <f t="shared" si="1394"/>
        <v>286092.5</v>
      </c>
      <c r="N1649" s="21">
        <f t="shared" si="1395"/>
        <v>523402.8</v>
      </c>
      <c r="O1649" s="21">
        <f t="shared" si="1396"/>
        <v>118578.5</v>
      </c>
      <c r="P1649" s="21">
        <f t="shared" si="1402"/>
        <v>0</v>
      </c>
      <c r="Q1649" s="22"/>
      <c r="R1649" s="23"/>
    </row>
    <row r="1650" spans="1:18" ht="31.2" x14ac:dyDescent="0.3">
      <c r="A1650" s="24" t="s">
        <v>535</v>
      </c>
      <c r="B1650" s="24" t="s">
        <v>131</v>
      </c>
      <c r="C1650" s="24" t="s">
        <v>301</v>
      </c>
      <c r="D1650" s="24" t="s">
        <v>419</v>
      </c>
      <c r="E1650" s="28"/>
      <c r="F1650" s="25" t="s">
        <v>420</v>
      </c>
      <c r="G1650" s="10">
        <f t="shared" si="1387"/>
        <v>286092.5</v>
      </c>
      <c r="H1650" s="10">
        <f t="shared" si="1388"/>
        <v>523402.8</v>
      </c>
      <c r="I1650" s="10">
        <f t="shared" si="1398"/>
        <v>118578.5</v>
      </c>
      <c r="J1650" s="10">
        <f t="shared" si="1399"/>
        <v>0</v>
      </c>
      <c r="K1650" s="10">
        <f t="shared" si="1400"/>
        <v>0</v>
      </c>
      <c r="L1650" s="10">
        <f t="shared" si="1401"/>
        <v>0</v>
      </c>
      <c r="M1650" s="10">
        <f t="shared" si="1394"/>
        <v>286092.5</v>
      </c>
      <c r="N1650" s="10">
        <f t="shared" si="1395"/>
        <v>523402.8</v>
      </c>
      <c r="O1650" s="10">
        <f t="shared" si="1396"/>
        <v>118578.5</v>
      </c>
      <c r="P1650" s="10">
        <f t="shared" si="1402"/>
        <v>0</v>
      </c>
      <c r="Q1650" s="26"/>
      <c r="R1650" s="27"/>
    </row>
    <row r="1651" spans="1:18" x14ac:dyDescent="0.3">
      <c r="A1651" s="24" t="s">
        <v>535</v>
      </c>
      <c r="B1651" s="24" t="s">
        <v>131</v>
      </c>
      <c r="C1651" s="24" t="s">
        <v>301</v>
      </c>
      <c r="D1651" s="24" t="s">
        <v>421</v>
      </c>
      <c r="E1651" s="28"/>
      <c r="F1651" s="25" t="s">
        <v>60</v>
      </c>
      <c r="G1651" s="10">
        <f t="shared" si="1387"/>
        <v>286092.5</v>
      </c>
      <c r="H1651" s="10">
        <f t="shared" si="1388"/>
        <v>523402.8</v>
      </c>
      <c r="I1651" s="10">
        <f t="shared" si="1398"/>
        <v>118578.5</v>
      </c>
      <c r="J1651" s="10">
        <f t="shared" si="1399"/>
        <v>0</v>
      </c>
      <c r="K1651" s="10">
        <f t="shared" si="1400"/>
        <v>0</v>
      </c>
      <c r="L1651" s="10">
        <f t="shared" si="1401"/>
        <v>0</v>
      </c>
      <c r="M1651" s="10">
        <f t="shared" si="1394"/>
        <v>286092.5</v>
      </c>
      <c r="N1651" s="10">
        <f t="shared" si="1395"/>
        <v>523402.8</v>
      </c>
      <c r="O1651" s="10">
        <f t="shared" si="1396"/>
        <v>118578.5</v>
      </c>
      <c r="P1651" s="10">
        <f t="shared" si="1402"/>
        <v>0</v>
      </c>
      <c r="Q1651" s="26"/>
      <c r="R1651" s="27"/>
    </row>
    <row r="1652" spans="1:18" ht="46.8" x14ac:dyDescent="0.3">
      <c r="A1652" s="24" t="s">
        <v>535</v>
      </c>
      <c r="B1652" s="24" t="s">
        <v>131</v>
      </c>
      <c r="C1652" s="24" t="s">
        <v>301</v>
      </c>
      <c r="D1652" s="24" t="s">
        <v>506</v>
      </c>
      <c r="E1652" s="28"/>
      <c r="F1652" s="25" t="s">
        <v>507</v>
      </c>
      <c r="G1652" s="10">
        <f t="shared" ref="G1652:L1652" si="1403">G1655+G1667+G1665+G1653+G1657+G1659+G1661+G1663</f>
        <v>286092.5</v>
      </c>
      <c r="H1652" s="10">
        <f t="shared" si="1403"/>
        <v>523402.8</v>
      </c>
      <c r="I1652" s="10">
        <f t="shared" si="1403"/>
        <v>118578.5</v>
      </c>
      <c r="J1652" s="10">
        <f t="shared" si="1403"/>
        <v>0</v>
      </c>
      <c r="K1652" s="10">
        <f t="shared" si="1403"/>
        <v>0</v>
      </c>
      <c r="L1652" s="10">
        <f t="shared" si="1403"/>
        <v>0</v>
      </c>
      <c r="M1652" s="10">
        <f t="shared" si="1394"/>
        <v>286092.5</v>
      </c>
      <c r="N1652" s="10">
        <f t="shared" si="1395"/>
        <v>523402.8</v>
      </c>
      <c r="O1652" s="10">
        <f t="shared" si="1396"/>
        <v>118578.5</v>
      </c>
      <c r="P1652" s="10">
        <f>P1655+P1667+P1665+P1653+P1657+P1659+P1661+P1663</f>
        <v>0</v>
      </c>
      <c r="Q1652" s="26"/>
      <c r="R1652" s="27"/>
    </row>
    <row r="1653" spans="1:18" ht="31.2" x14ac:dyDescent="0.3">
      <c r="A1653" s="24" t="s">
        <v>535</v>
      </c>
      <c r="B1653" s="24" t="s">
        <v>131</v>
      </c>
      <c r="C1653" s="24" t="s">
        <v>301</v>
      </c>
      <c r="D1653" s="24" t="s">
        <v>595</v>
      </c>
      <c r="E1653" s="28"/>
      <c r="F1653" s="25" t="s">
        <v>596</v>
      </c>
      <c r="G1653" s="10">
        <f t="shared" ref="G1653:L1653" si="1404">G1654</f>
        <v>96899.3</v>
      </c>
      <c r="H1653" s="10">
        <f t="shared" si="1404"/>
        <v>301615.5</v>
      </c>
      <c r="I1653" s="10">
        <f t="shared" si="1404"/>
        <v>0</v>
      </c>
      <c r="J1653" s="10">
        <f t="shared" si="1404"/>
        <v>0</v>
      </c>
      <c r="K1653" s="10">
        <f t="shared" si="1404"/>
        <v>0</v>
      </c>
      <c r="L1653" s="10">
        <f t="shared" si="1404"/>
        <v>0</v>
      </c>
      <c r="M1653" s="10">
        <f t="shared" si="1394"/>
        <v>96899.3</v>
      </c>
      <c r="N1653" s="10">
        <f t="shared" si="1395"/>
        <v>301615.5</v>
      </c>
      <c r="O1653" s="10">
        <f t="shared" si="1396"/>
        <v>0</v>
      </c>
      <c r="P1653" s="10">
        <f>P1654</f>
        <v>0</v>
      </c>
      <c r="Q1653" s="26"/>
      <c r="R1653" s="27"/>
    </row>
    <row r="1654" spans="1:18" ht="31.2" x14ac:dyDescent="0.3">
      <c r="A1654" s="24" t="s">
        <v>535</v>
      </c>
      <c r="B1654" s="24" t="s">
        <v>131</v>
      </c>
      <c r="C1654" s="24" t="s">
        <v>301</v>
      </c>
      <c r="D1654" s="24" t="s">
        <v>595</v>
      </c>
      <c r="E1654" s="24" t="s">
        <v>65</v>
      </c>
      <c r="F1654" s="25" t="s">
        <v>66</v>
      </c>
      <c r="G1654" s="10">
        <v>96899.3</v>
      </c>
      <c r="H1654" s="10">
        <v>301615.5</v>
      </c>
      <c r="I1654" s="10">
        <v>0</v>
      </c>
      <c r="J1654" s="10"/>
      <c r="K1654" s="10"/>
      <c r="L1654" s="10"/>
      <c r="M1654" s="10">
        <f t="shared" si="1394"/>
        <v>96899.3</v>
      </c>
      <c r="N1654" s="10">
        <f t="shared" si="1395"/>
        <v>301615.5</v>
      </c>
      <c r="O1654" s="10">
        <f t="shared" si="1396"/>
        <v>0</v>
      </c>
      <c r="P1654" s="10"/>
      <c r="Q1654" s="26"/>
      <c r="R1654" s="27"/>
    </row>
    <row r="1655" spans="1:18" ht="31.2" x14ac:dyDescent="0.3">
      <c r="A1655" s="24" t="s">
        <v>535</v>
      </c>
      <c r="B1655" s="24" t="s">
        <v>131</v>
      </c>
      <c r="C1655" s="24" t="s">
        <v>301</v>
      </c>
      <c r="D1655" s="24" t="s">
        <v>597</v>
      </c>
      <c r="E1655" s="28"/>
      <c r="F1655" s="25" t="s">
        <v>598</v>
      </c>
      <c r="G1655" s="10">
        <f t="shared" ref="G1655:L1655" si="1405">G1656</f>
        <v>23507.200000000001</v>
      </c>
      <c r="H1655" s="10">
        <f t="shared" si="1405"/>
        <v>50000</v>
      </c>
      <c r="I1655" s="10">
        <f t="shared" si="1405"/>
        <v>0</v>
      </c>
      <c r="J1655" s="10">
        <f t="shared" si="1405"/>
        <v>0</v>
      </c>
      <c r="K1655" s="10">
        <f t="shared" si="1405"/>
        <v>0</v>
      </c>
      <c r="L1655" s="10">
        <f t="shared" si="1405"/>
        <v>0</v>
      </c>
      <c r="M1655" s="10">
        <f t="shared" si="1394"/>
        <v>23507.200000000001</v>
      </c>
      <c r="N1655" s="10">
        <f t="shared" si="1395"/>
        <v>50000</v>
      </c>
      <c r="O1655" s="10">
        <f t="shared" si="1396"/>
        <v>0</v>
      </c>
      <c r="P1655" s="10">
        <f>P1656</f>
        <v>0</v>
      </c>
      <c r="Q1655" s="26"/>
      <c r="R1655" s="27"/>
    </row>
    <row r="1656" spans="1:18" ht="31.2" x14ac:dyDescent="0.3">
      <c r="A1656" s="24" t="s">
        <v>535</v>
      </c>
      <c r="B1656" s="24" t="s">
        <v>131</v>
      </c>
      <c r="C1656" s="24" t="s">
        <v>301</v>
      </c>
      <c r="D1656" s="24" t="s">
        <v>597</v>
      </c>
      <c r="E1656" s="24" t="s">
        <v>65</v>
      </c>
      <c r="F1656" s="25" t="s">
        <v>66</v>
      </c>
      <c r="G1656" s="10">
        <v>23507.200000000001</v>
      </c>
      <c r="H1656" s="10">
        <v>50000</v>
      </c>
      <c r="I1656" s="10">
        <v>0</v>
      </c>
      <c r="J1656" s="10"/>
      <c r="K1656" s="10"/>
      <c r="L1656" s="10"/>
      <c r="M1656" s="10">
        <f t="shared" si="1394"/>
        <v>23507.200000000001</v>
      </c>
      <c r="N1656" s="10">
        <f t="shared" si="1395"/>
        <v>50000</v>
      </c>
      <c r="O1656" s="10">
        <f t="shared" si="1396"/>
        <v>0</v>
      </c>
      <c r="P1656" s="10"/>
      <c r="Q1656" s="26"/>
      <c r="R1656" s="27"/>
    </row>
    <row r="1657" spans="1:18" ht="31.2" x14ac:dyDescent="0.3">
      <c r="A1657" s="24" t="s">
        <v>535</v>
      </c>
      <c r="B1657" s="24" t="s">
        <v>131</v>
      </c>
      <c r="C1657" s="24" t="s">
        <v>301</v>
      </c>
      <c r="D1657" s="24" t="s">
        <v>599</v>
      </c>
      <c r="E1657" s="28"/>
      <c r="F1657" s="25" t="s">
        <v>600</v>
      </c>
      <c r="G1657" s="10">
        <f t="shared" ref="G1657:L1657" si="1406">G1658</f>
        <v>4784.3</v>
      </c>
      <c r="H1657" s="10">
        <f t="shared" si="1406"/>
        <v>0</v>
      </c>
      <c r="I1657" s="10">
        <f t="shared" si="1406"/>
        <v>0</v>
      </c>
      <c r="J1657" s="10">
        <f t="shared" si="1406"/>
        <v>0</v>
      </c>
      <c r="K1657" s="10">
        <f t="shared" si="1406"/>
        <v>0</v>
      </c>
      <c r="L1657" s="10">
        <f t="shared" si="1406"/>
        <v>0</v>
      </c>
      <c r="M1657" s="10">
        <f t="shared" si="1394"/>
        <v>4784.3</v>
      </c>
      <c r="N1657" s="10">
        <f t="shared" si="1395"/>
        <v>0</v>
      </c>
      <c r="O1657" s="10">
        <f t="shared" si="1396"/>
        <v>0</v>
      </c>
      <c r="P1657" s="10">
        <f>P1658</f>
        <v>0</v>
      </c>
      <c r="Q1657" s="26"/>
      <c r="R1657" s="27"/>
    </row>
    <row r="1658" spans="1:18" ht="31.2" x14ac:dyDescent="0.3">
      <c r="A1658" s="24" t="s">
        <v>535</v>
      </c>
      <c r="B1658" s="24" t="s">
        <v>131</v>
      </c>
      <c r="C1658" s="24" t="s">
        <v>301</v>
      </c>
      <c r="D1658" s="24" t="s">
        <v>599</v>
      </c>
      <c r="E1658" s="24" t="s">
        <v>65</v>
      </c>
      <c r="F1658" s="25" t="s">
        <v>66</v>
      </c>
      <c r="G1658" s="10">
        <v>4784.3</v>
      </c>
      <c r="H1658" s="10">
        <v>0</v>
      </c>
      <c r="I1658" s="10">
        <v>0</v>
      </c>
      <c r="J1658" s="10"/>
      <c r="K1658" s="10"/>
      <c r="L1658" s="10"/>
      <c r="M1658" s="10">
        <f t="shared" si="1394"/>
        <v>4784.3</v>
      </c>
      <c r="N1658" s="10">
        <f t="shared" si="1395"/>
        <v>0</v>
      </c>
      <c r="O1658" s="10">
        <f t="shared" si="1396"/>
        <v>0</v>
      </c>
      <c r="P1658" s="10"/>
      <c r="Q1658" s="26"/>
      <c r="R1658" s="27"/>
    </row>
    <row r="1659" spans="1:18" ht="31.2" x14ac:dyDescent="0.3">
      <c r="A1659" s="24" t="s">
        <v>535</v>
      </c>
      <c r="B1659" s="24" t="s">
        <v>131</v>
      </c>
      <c r="C1659" s="24" t="s">
        <v>301</v>
      </c>
      <c r="D1659" s="24" t="s">
        <v>601</v>
      </c>
      <c r="E1659" s="28"/>
      <c r="F1659" s="25" t="s">
        <v>602</v>
      </c>
      <c r="G1659" s="10">
        <f t="shared" ref="G1659:L1659" si="1407">G1660</f>
        <v>26891</v>
      </c>
      <c r="H1659" s="10">
        <f t="shared" si="1407"/>
        <v>0</v>
      </c>
      <c r="I1659" s="10">
        <f t="shared" si="1407"/>
        <v>0</v>
      </c>
      <c r="J1659" s="10">
        <f t="shared" si="1407"/>
        <v>0</v>
      </c>
      <c r="K1659" s="10">
        <f t="shared" si="1407"/>
        <v>0</v>
      </c>
      <c r="L1659" s="10">
        <f t="shared" si="1407"/>
        <v>0</v>
      </c>
      <c r="M1659" s="10">
        <f t="shared" si="1394"/>
        <v>26891</v>
      </c>
      <c r="N1659" s="10">
        <f t="shared" si="1395"/>
        <v>0</v>
      </c>
      <c r="O1659" s="10">
        <f t="shared" si="1396"/>
        <v>0</v>
      </c>
      <c r="P1659" s="10">
        <f>P1660</f>
        <v>0</v>
      </c>
      <c r="Q1659" s="26"/>
      <c r="R1659" s="27"/>
    </row>
    <row r="1660" spans="1:18" ht="31.2" x14ac:dyDescent="0.3">
      <c r="A1660" s="24" t="s">
        <v>535</v>
      </c>
      <c r="B1660" s="24" t="s">
        <v>131</v>
      </c>
      <c r="C1660" s="24" t="s">
        <v>301</v>
      </c>
      <c r="D1660" s="24" t="s">
        <v>601</v>
      </c>
      <c r="E1660" s="24" t="s">
        <v>65</v>
      </c>
      <c r="F1660" s="25" t="s">
        <v>66</v>
      </c>
      <c r="G1660" s="10">
        <v>26891</v>
      </c>
      <c r="H1660" s="10">
        <v>0</v>
      </c>
      <c r="I1660" s="10">
        <v>0</v>
      </c>
      <c r="J1660" s="10"/>
      <c r="K1660" s="10"/>
      <c r="L1660" s="10"/>
      <c r="M1660" s="10">
        <f t="shared" si="1394"/>
        <v>26891</v>
      </c>
      <c r="N1660" s="10">
        <f t="shared" si="1395"/>
        <v>0</v>
      </c>
      <c r="O1660" s="10">
        <f t="shared" si="1396"/>
        <v>0</v>
      </c>
      <c r="P1660" s="10"/>
      <c r="Q1660" s="26"/>
      <c r="R1660" s="27"/>
    </row>
    <row r="1661" spans="1:18" ht="31.2" x14ac:dyDescent="0.3">
      <c r="A1661" s="24" t="s">
        <v>535</v>
      </c>
      <c r="B1661" s="24" t="s">
        <v>131</v>
      </c>
      <c r="C1661" s="24" t="s">
        <v>301</v>
      </c>
      <c r="D1661" s="24" t="s">
        <v>603</v>
      </c>
      <c r="E1661" s="28"/>
      <c r="F1661" s="25" t="s">
        <v>604</v>
      </c>
      <c r="G1661" s="10">
        <f t="shared" ref="G1661:L1661" si="1408">G1662</f>
        <v>4000</v>
      </c>
      <c r="H1661" s="10">
        <f t="shared" si="1408"/>
        <v>34485.800000000003</v>
      </c>
      <c r="I1661" s="10">
        <f t="shared" si="1408"/>
        <v>0</v>
      </c>
      <c r="J1661" s="10">
        <f t="shared" si="1408"/>
        <v>0</v>
      </c>
      <c r="K1661" s="10">
        <f t="shared" si="1408"/>
        <v>0</v>
      </c>
      <c r="L1661" s="10">
        <f t="shared" si="1408"/>
        <v>0</v>
      </c>
      <c r="M1661" s="10">
        <f t="shared" si="1394"/>
        <v>4000</v>
      </c>
      <c r="N1661" s="10">
        <f t="shared" si="1395"/>
        <v>34485.800000000003</v>
      </c>
      <c r="O1661" s="10">
        <f t="shared" si="1396"/>
        <v>0</v>
      </c>
      <c r="P1661" s="10">
        <f>P1662</f>
        <v>0</v>
      </c>
      <c r="Q1661" s="26"/>
      <c r="R1661" s="27"/>
    </row>
    <row r="1662" spans="1:18" ht="31.2" x14ac:dyDescent="0.3">
      <c r="A1662" s="24" t="s">
        <v>535</v>
      </c>
      <c r="B1662" s="24" t="s">
        <v>131</v>
      </c>
      <c r="C1662" s="24" t="s">
        <v>301</v>
      </c>
      <c r="D1662" s="24" t="s">
        <v>603</v>
      </c>
      <c r="E1662" s="24" t="s">
        <v>65</v>
      </c>
      <c r="F1662" s="25" t="s">
        <v>66</v>
      </c>
      <c r="G1662" s="10">
        <v>4000</v>
      </c>
      <c r="H1662" s="10">
        <v>34485.800000000003</v>
      </c>
      <c r="I1662" s="10">
        <v>0</v>
      </c>
      <c r="J1662" s="10"/>
      <c r="K1662" s="10"/>
      <c r="L1662" s="10"/>
      <c r="M1662" s="10">
        <f t="shared" si="1394"/>
        <v>4000</v>
      </c>
      <c r="N1662" s="10">
        <f t="shared" si="1395"/>
        <v>34485.800000000003</v>
      </c>
      <c r="O1662" s="10">
        <f t="shared" si="1396"/>
        <v>0</v>
      </c>
      <c r="P1662" s="10"/>
      <c r="Q1662" s="26"/>
      <c r="R1662" s="27"/>
    </row>
    <row r="1663" spans="1:18" ht="31.2" x14ac:dyDescent="0.3">
      <c r="A1663" s="24" t="s">
        <v>535</v>
      </c>
      <c r="B1663" s="24" t="s">
        <v>131</v>
      </c>
      <c r="C1663" s="24" t="s">
        <v>301</v>
      </c>
      <c r="D1663" s="24" t="s">
        <v>605</v>
      </c>
      <c r="E1663" s="28"/>
      <c r="F1663" s="25" t="s">
        <v>606</v>
      </c>
      <c r="G1663" s="10">
        <f t="shared" ref="G1663:L1663" si="1409">G1664</f>
        <v>6246.4</v>
      </c>
      <c r="H1663" s="10">
        <f t="shared" si="1409"/>
        <v>36771.4</v>
      </c>
      <c r="I1663" s="10">
        <f t="shared" si="1409"/>
        <v>0</v>
      </c>
      <c r="J1663" s="10">
        <f t="shared" si="1409"/>
        <v>0</v>
      </c>
      <c r="K1663" s="10">
        <f t="shared" si="1409"/>
        <v>0</v>
      </c>
      <c r="L1663" s="10">
        <f t="shared" si="1409"/>
        <v>0</v>
      </c>
      <c r="M1663" s="10">
        <f t="shared" si="1394"/>
        <v>6246.4</v>
      </c>
      <c r="N1663" s="10">
        <f t="shared" si="1395"/>
        <v>36771.4</v>
      </c>
      <c r="O1663" s="10">
        <f t="shared" si="1396"/>
        <v>0</v>
      </c>
      <c r="P1663" s="10">
        <f>P1664</f>
        <v>0</v>
      </c>
      <c r="Q1663" s="26"/>
      <c r="R1663" s="27"/>
    </row>
    <row r="1664" spans="1:18" ht="31.2" x14ac:dyDescent="0.3">
      <c r="A1664" s="24" t="s">
        <v>535</v>
      </c>
      <c r="B1664" s="24" t="s">
        <v>131</v>
      </c>
      <c r="C1664" s="24" t="s">
        <v>301</v>
      </c>
      <c r="D1664" s="24" t="s">
        <v>605</v>
      </c>
      <c r="E1664" s="24" t="s">
        <v>65</v>
      </c>
      <c r="F1664" s="25" t="s">
        <v>66</v>
      </c>
      <c r="G1664" s="10">
        <f>6000+246.4</f>
        <v>6246.4</v>
      </c>
      <c r="H1664" s="10">
        <v>36771.4</v>
      </c>
      <c r="I1664" s="10">
        <v>0</v>
      </c>
      <c r="J1664" s="10"/>
      <c r="K1664" s="10"/>
      <c r="L1664" s="10"/>
      <c r="M1664" s="10">
        <f t="shared" si="1394"/>
        <v>6246.4</v>
      </c>
      <c r="N1664" s="10">
        <f t="shared" si="1395"/>
        <v>36771.4</v>
      </c>
      <c r="O1664" s="10">
        <f t="shared" si="1396"/>
        <v>0</v>
      </c>
      <c r="P1664" s="10"/>
      <c r="Q1664" s="26"/>
      <c r="R1664" s="27"/>
    </row>
    <row r="1665" spans="1:18" ht="31.2" x14ac:dyDescent="0.3">
      <c r="A1665" s="24" t="s">
        <v>535</v>
      </c>
      <c r="B1665" s="24" t="s">
        <v>131</v>
      </c>
      <c r="C1665" s="24" t="s">
        <v>301</v>
      </c>
      <c r="D1665" s="24" t="s">
        <v>607</v>
      </c>
      <c r="E1665" s="28"/>
      <c r="F1665" s="25" t="s">
        <v>608</v>
      </c>
      <c r="G1665" s="10">
        <f t="shared" ref="G1665:L1665" si="1410">G1666</f>
        <v>43764.3</v>
      </c>
      <c r="H1665" s="10">
        <f t="shared" si="1410"/>
        <v>0</v>
      </c>
      <c r="I1665" s="10">
        <f t="shared" si="1410"/>
        <v>0</v>
      </c>
      <c r="J1665" s="10">
        <f t="shared" si="1410"/>
        <v>0</v>
      </c>
      <c r="K1665" s="10">
        <f t="shared" si="1410"/>
        <v>0</v>
      </c>
      <c r="L1665" s="10">
        <f t="shared" si="1410"/>
        <v>0</v>
      </c>
      <c r="M1665" s="10">
        <f t="shared" si="1394"/>
        <v>43764.3</v>
      </c>
      <c r="N1665" s="10">
        <f t="shared" si="1395"/>
        <v>0</v>
      </c>
      <c r="O1665" s="10">
        <f t="shared" si="1396"/>
        <v>0</v>
      </c>
      <c r="P1665" s="10">
        <f>P1666</f>
        <v>0</v>
      </c>
      <c r="Q1665" s="26"/>
      <c r="R1665" s="27"/>
    </row>
    <row r="1666" spans="1:18" ht="31.2" x14ac:dyDescent="0.3">
      <c r="A1666" s="24" t="s">
        <v>535</v>
      </c>
      <c r="B1666" s="24" t="s">
        <v>131</v>
      </c>
      <c r="C1666" s="24" t="s">
        <v>301</v>
      </c>
      <c r="D1666" s="24" t="s">
        <v>607</v>
      </c>
      <c r="E1666" s="24" t="s">
        <v>65</v>
      </c>
      <c r="F1666" s="25" t="s">
        <v>66</v>
      </c>
      <c r="G1666" s="10">
        <v>43764.3</v>
      </c>
      <c r="H1666" s="10">
        <v>0</v>
      </c>
      <c r="I1666" s="10">
        <v>0</v>
      </c>
      <c r="J1666" s="10"/>
      <c r="K1666" s="10"/>
      <c r="L1666" s="10"/>
      <c r="M1666" s="10">
        <f t="shared" si="1394"/>
        <v>43764.3</v>
      </c>
      <c r="N1666" s="10">
        <f t="shared" si="1395"/>
        <v>0</v>
      </c>
      <c r="O1666" s="10">
        <f t="shared" si="1396"/>
        <v>0</v>
      </c>
      <c r="P1666" s="10"/>
      <c r="Q1666" s="26"/>
      <c r="R1666" s="27"/>
    </row>
    <row r="1667" spans="1:18" ht="31.2" x14ac:dyDescent="0.3">
      <c r="A1667" s="24" t="s">
        <v>535</v>
      </c>
      <c r="B1667" s="24" t="s">
        <v>131</v>
      </c>
      <c r="C1667" s="24" t="s">
        <v>301</v>
      </c>
      <c r="D1667" s="24" t="s">
        <v>609</v>
      </c>
      <c r="E1667" s="28"/>
      <c r="F1667" s="25" t="s">
        <v>610</v>
      </c>
      <c r="G1667" s="10">
        <f t="shared" ref="G1667:L1667" si="1411">G1668</f>
        <v>80000</v>
      </c>
      <c r="H1667" s="10">
        <f t="shared" si="1411"/>
        <v>100530.1</v>
      </c>
      <c r="I1667" s="10">
        <f t="shared" si="1411"/>
        <v>118578.5</v>
      </c>
      <c r="J1667" s="10">
        <f t="shared" si="1411"/>
        <v>0</v>
      </c>
      <c r="K1667" s="10">
        <f t="shared" si="1411"/>
        <v>0</v>
      </c>
      <c r="L1667" s="10">
        <f t="shared" si="1411"/>
        <v>0</v>
      </c>
      <c r="M1667" s="10">
        <f t="shared" si="1394"/>
        <v>80000</v>
      </c>
      <c r="N1667" s="10">
        <f t="shared" si="1395"/>
        <v>100530.1</v>
      </c>
      <c r="O1667" s="10">
        <f t="shared" si="1396"/>
        <v>118578.5</v>
      </c>
      <c r="P1667" s="10">
        <f>P1668</f>
        <v>0</v>
      </c>
      <c r="Q1667" s="26"/>
      <c r="R1667" s="27"/>
    </row>
    <row r="1668" spans="1:18" ht="31.2" x14ac:dyDescent="0.3">
      <c r="A1668" s="24" t="s">
        <v>535</v>
      </c>
      <c r="B1668" s="24" t="s">
        <v>131</v>
      </c>
      <c r="C1668" s="24" t="s">
        <v>301</v>
      </c>
      <c r="D1668" s="24" t="s">
        <v>609</v>
      </c>
      <c r="E1668" s="24" t="s">
        <v>65</v>
      </c>
      <c r="F1668" s="25" t="s">
        <v>66</v>
      </c>
      <c r="G1668" s="10">
        <v>80000</v>
      </c>
      <c r="H1668" s="10">
        <v>100530.1</v>
      </c>
      <c r="I1668" s="10">
        <v>118578.5</v>
      </c>
      <c r="J1668" s="10"/>
      <c r="K1668" s="10"/>
      <c r="L1668" s="10"/>
      <c r="M1668" s="10">
        <f t="shared" si="1394"/>
        <v>80000</v>
      </c>
      <c r="N1668" s="10">
        <f t="shared" si="1395"/>
        <v>100530.1</v>
      </c>
      <c r="O1668" s="10">
        <f t="shared" si="1396"/>
        <v>118578.5</v>
      </c>
      <c r="P1668" s="10"/>
      <c r="Q1668" s="26"/>
      <c r="R1668" s="27"/>
    </row>
    <row r="1669" spans="1:18" s="18" customFormat="1" x14ac:dyDescent="0.3">
      <c r="A1669" s="19" t="s">
        <v>535</v>
      </c>
      <c r="B1669" s="19" t="s">
        <v>131</v>
      </c>
      <c r="C1669" s="19" t="s">
        <v>125</v>
      </c>
      <c r="D1669" s="19"/>
      <c r="E1669" s="30"/>
      <c r="F1669" s="20" t="s">
        <v>151</v>
      </c>
      <c r="G1669" s="21">
        <f t="shared" ref="G1669:G1699" si="1412">G1670</f>
        <v>144656.6</v>
      </c>
      <c r="H1669" s="21">
        <f t="shared" ref="H1669:H1699" si="1413">H1670</f>
        <v>0</v>
      </c>
      <c r="I1669" s="21">
        <f t="shared" ref="I1669:I1676" si="1414">I1670</f>
        <v>0</v>
      </c>
      <c r="J1669" s="21">
        <f t="shared" ref="J1669:J1676" si="1415">J1670</f>
        <v>0</v>
      </c>
      <c r="K1669" s="21">
        <f t="shared" ref="K1669:K1676" si="1416">K1670</f>
        <v>0</v>
      </c>
      <c r="L1669" s="21">
        <f t="shared" ref="L1669:L1676" si="1417">L1670</f>
        <v>0</v>
      </c>
      <c r="M1669" s="21">
        <f t="shared" si="1394"/>
        <v>144656.6</v>
      </c>
      <c r="N1669" s="21">
        <f t="shared" si="1395"/>
        <v>0</v>
      </c>
      <c r="O1669" s="21">
        <f t="shared" si="1396"/>
        <v>0</v>
      </c>
      <c r="P1669" s="21">
        <f t="shared" ref="P1669:P1676" si="1418">P1670</f>
        <v>0</v>
      </c>
      <c r="Q1669" s="22"/>
      <c r="R1669" s="23"/>
    </row>
    <row r="1670" spans="1:18" ht="31.2" x14ac:dyDescent="0.3">
      <c r="A1670" s="24" t="s">
        <v>535</v>
      </c>
      <c r="B1670" s="24" t="s">
        <v>131</v>
      </c>
      <c r="C1670" s="24" t="s">
        <v>125</v>
      </c>
      <c r="D1670" s="24" t="s">
        <v>133</v>
      </c>
      <c r="E1670" s="28"/>
      <c r="F1670" s="25" t="s">
        <v>134</v>
      </c>
      <c r="G1670" s="10">
        <f t="shared" si="1412"/>
        <v>144656.6</v>
      </c>
      <c r="H1670" s="10">
        <f t="shared" si="1413"/>
        <v>0</v>
      </c>
      <c r="I1670" s="10">
        <f t="shared" si="1414"/>
        <v>0</v>
      </c>
      <c r="J1670" s="10">
        <f t="shared" si="1415"/>
        <v>0</v>
      </c>
      <c r="K1670" s="10">
        <f t="shared" si="1416"/>
        <v>0</v>
      </c>
      <c r="L1670" s="10">
        <f t="shared" si="1417"/>
        <v>0</v>
      </c>
      <c r="M1670" s="10">
        <f t="shared" si="1394"/>
        <v>144656.6</v>
      </c>
      <c r="N1670" s="10">
        <f t="shared" si="1395"/>
        <v>0</v>
      </c>
      <c r="O1670" s="10">
        <f t="shared" si="1396"/>
        <v>0</v>
      </c>
      <c r="P1670" s="10">
        <f t="shared" si="1418"/>
        <v>0</v>
      </c>
      <c r="Q1670" s="26"/>
      <c r="R1670" s="27"/>
    </row>
    <row r="1671" spans="1:18" x14ac:dyDescent="0.3">
      <c r="A1671" s="24" t="s">
        <v>535</v>
      </c>
      <c r="B1671" s="24" t="s">
        <v>131</v>
      </c>
      <c r="C1671" s="24" t="s">
        <v>125</v>
      </c>
      <c r="D1671" s="24" t="s">
        <v>611</v>
      </c>
      <c r="E1671" s="28"/>
      <c r="F1671" s="25" t="s">
        <v>60</v>
      </c>
      <c r="G1671" s="10">
        <f t="shared" si="1412"/>
        <v>144656.6</v>
      </c>
      <c r="H1671" s="10">
        <f t="shared" si="1413"/>
        <v>0</v>
      </c>
      <c r="I1671" s="10">
        <f t="shared" si="1414"/>
        <v>0</v>
      </c>
      <c r="J1671" s="10">
        <f t="shared" si="1415"/>
        <v>0</v>
      </c>
      <c r="K1671" s="10">
        <f t="shared" si="1416"/>
        <v>0</v>
      </c>
      <c r="L1671" s="10">
        <f t="shared" si="1417"/>
        <v>0</v>
      </c>
      <c r="M1671" s="10">
        <f t="shared" si="1394"/>
        <v>144656.6</v>
      </c>
      <c r="N1671" s="10">
        <f t="shared" si="1395"/>
        <v>0</v>
      </c>
      <c r="O1671" s="10">
        <f t="shared" si="1396"/>
        <v>0</v>
      </c>
      <c r="P1671" s="10">
        <f t="shared" si="1418"/>
        <v>0</v>
      </c>
      <c r="Q1671" s="26"/>
      <c r="R1671" s="27"/>
    </row>
    <row r="1672" spans="1:18" ht="31.2" x14ac:dyDescent="0.3">
      <c r="A1672" s="24" t="s">
        <v>535</v>
      </c>
      <c r="B1672" s="24" t="s">
        <v>131</v>
      </c>
      <c r="C1672" s="24" t="s">
        <v>125</v>
      </c>
      <c r="D1672" s="24" t="s">
        <v>612</v>
      </c>
      <c r="E1672" s="28"/>
      <c r="F1672" s="25" t="s">
        <v>613</v>
      </c>
      <c r="G1672" s="10">
        <f t="shared" si="1412"/>
        <v>144656.6</v>
      </c>
      <c r="H1672" s="10">
        <f t="shared" si="1413"/>
        <v>0</v>
      </c>
      <c r="I1672" s="10">
        <f t="shared" si="1414"/>
        <v>0</v>
      </c>
      <c r="J1672" s="10">
        <f t="shared" si="1415"/>
        <v>0</v>
      </c>
      <c r="K1672" s="10">
        <f t="shared" si="1416"/>
        <v>0</v>
      </c>
      <c r="L1672" s="10">
        <f t="shared" si="1417"/>
        <v>0</v>
      </c>
      <c r="M1672" s="10">
        <f t="shared" si="1394"/>
        <v>144656.6</v>
      </c>
      <c r="N1672" s="10">
        <f t="shared" si="1395"/>
        <v>0</v>
      </c>
      <c r="O1672" s="10">
        <f t="shared" si="1396"/>
        <v>0</v>
      </c>
      <c r="P1672" s="10">
        <f t="shared" si="1418"/>
        <v>0</v>
      </c>
      <c r="Q1672" s="26"/>
      <c r="R1672" s="27"/>
    </row>
    <row r="1673" spans="1:18" ht="46.8" x14ac:dyDescent="0.3">
      <c r="A1673" s="24" t="s">
        <v>535</v>
      </c>
      <c r="B1673" s="24" t="s">
        <v>131</v>
      </c>
      <c r="C1673" s="24" t="s">
        <v>125</v>
      </c>
      <c r="D1673" s="24" t="s">
        <v>614</v>
      </c>
      <c r="E1673" s="28"/>
      <c r="F1673" s="25" t="s">
        <v>615</v>
      </c>
      <c r="G1673" s="10">
        <f t="shared" si="1412"/>
        <v>144656.6</v>
      </c>
      <c r="H1673" s="10">
        <f t="shared" si="1413"/>
        <v>0</v>
      </c>
      <c r="I1673" s="10">
        <f t="shared" si="1414"/>
        <v>0</v>
      </c>
      <c r="J1673" s="10">
        <f t="shared" si="1415"/>
        <v>0</v>
      </c>
      <c r="K1673" s="10">
        <f t="shared" si="1416"/>
        <v>0</v>
      </c>
      <c r="L1673" s="10">
        <f t="shared" si="1417"/>
        <v>0</v>
      </c>
      <c r="M1673" s="10">
        <f t="shared" si="1394"/>
        <v>144656.6</v>
      </c>
      <c r="N1673" s="10">
        <f t="shared" si="1395"/>
        <v>0</v>
      </c>
      <c r="O1673" s="10">
        <f t="shared" si="1396"/>
        <v>0</v>
      </c>
      <c r="P1673" s="10">
        <f t="shared" si="1418"/>
        <v>0</v>
      </c>
      <c r="Q1673" s="26"/>
      <c r="R1673" s="27"/>
    </row>
    <row r="1674" spans="1:18" ht="31.2" x14ac:dyDescent="0.3">
      <c r="A1674" s="24" t="s">
        <v>535</v>
      </c>
      <c r="B1674" s="24" t="s">
        <v>131</v>
      </c>
      <c r="C1674" s="24" t="s">
        <v>125</v>
      </c>
      <c r="D1674" s="24" t="s">
        <v>614</v>
      </c>
      <c r="E1674" s="24" t="s">
        <v>65</v>
      </c>
      <c r="F1674" s="25" t="s">
        <v>66</v>
      </c>
      <c r="G1674" s="10">
        <v>144656.6</v>
      </c>
      <c r="H1674" s="10">
        <v>0</v>
      </c>
      <c r="I1674" s="10">
        <v>0</v>
      </c>
      <c r="J1674" s="10"/>
      <c r="K1674" s="10"/>
      <c r="L1674" s="10"/>
      <c r="M1674" s="10">
        <f t="shared" si="1394"/>
        <v>144656.6</v>
      </c>
      <c r="N1674" s="10">
        <f t="shared" si="1395"/>
        <v>0</v>
      </c>
      <c r="O1674" s="10">
        <f t="shared" si="1396"/>
        <v>0</v>
      </c>
      <c r="P1674" s="10"/>
      <c r="Q1674" s="26"/>
      <c r="R1674" s="27"/>
    </row>
    <row r="1675" spans="1:18" s="12" customFormat="1" x14ac:dyDescent="0.3">
      <c r="A1675" s="13" t="s">
        <v>535</v>
      </c>
      <c r="B1675" s="13" t="s">
        <v>143</v>
      </c>
      <c r="C1675" s="13"/>
      <c r="D1675" s="13"/>
      <c r="E1675" s="29"/>
      <c r="F1675" s="14" t="s">
        <v>184</v>
      </c>
      <c r="G1675" s="15">
        <f t="shared" si="1412"/>
        <v>1501466.5999999999</v>
      </c>
      <c r="H1675" s="15">
        <f t="shared" si="1413"/>
        <v>1935276.2999999998</v>
      </c>
      <c r="I1675" s="15">
        <f t="shared" si="1414"/>
        <v>1477335.5</v>
      </c>
      <c r="J1675" s="15">
        <f t="shared" si="1415"/>
        <v>0</v>
      </c>
      <c r="K1675" s="15">
        <f t="shared" si="1416"/>
        <v>0</v>
      </c>
      <c r="L1675" s="15">
        <f t="shared" si="1417"/>
        <v>0</v>
      </c>
      <c r="M1675" s="15">
        <f t="shared" si="1394"/>
        <v>1501466.5999999999</v>
      </c>
      <c r="N1675" s="15">
        <f t="shared" si="1395"/>
        <v>1935276.2999999998</v>
      </c>
      <c r="O1675" s="15">
        <f t="shared" si="1396"/>
        <v>1477335.5</v>
      </c>
      <c r="P1675" s="15">
        <f t="shared" si="1418"/>
        <v>0</v>
      </c>
      <c r="Q1675" s="16"/>
      <c r="R1675" s="17"/>
    </row>
    <row r="1676" spans="1:18" s="18" customFormat="1" x14ac:dyDescent="0.3">
      <c r="A1676" s="19" t="s">
        <v>535</v>
      </c>
      <c r="B1676" s="19" t="s">
        <v>143</v>
      </c>
      <c r="C1676" s="19" t="s">
        <v>301</v>
      </c>
      <c r="D1676" s="19"/>
      <c r="E1676" s="30"/>
      <c r="F1676" s="20" t="s">
        <v>302</v>
      </c>
      <c r="G1676" s="21">
        <f t="shared" si="1412"/>
        <v>1501466.5999999999</v>
      </c>
      <c r="H1676" s="21">
        <f t="shared" si="1413"/>
        <v>1935276.2999999998</v>
      </c>
      <c r="I1676" s="21">
        <f t="shared" si="1414"/>
        <v>1477335.5</v>
      </c>
      <c r="J1676" s="21">
        <f t="shared" si="1415"/>
        <v>0</v>
      </c>
      <c r="K1676" s="21">
        <f t="shared" si="1416"/>
        <v>0</v>
      </c>
      <c r="L1676" s="21">
        <f t="shared" si="1417"/>
        <v>0</v>
      </c>
      <c r="M1676" s="21">
        <f t="shared" si="1394"/>
        <v>1501466.5999999999</v>
      </c>
      <c r="N1676" s="21">
        <f t="shared" si="1395"/>
        <v>1935276.2999999998</v>
      </c>
      <c r="O1676" s="21">
        <f t="shared" si="1396"/>
        <v>1477335.5</v>
      </c>
      <c r="P1676" s="21">
        <f t="shared" si="1418"/>
        <v>0</v>
      </c>
      <c r="Q1676" s="22"/>
      <c r="R1676" s="23"/>
    </row>
    <row r="1677" spans="1:18" ht="31.2" x14ac:dyDescent="0.3">
      <c r="A1677" s="24" t="s">
        <v>535</v>
      </c>
      <c r="B1677" s="24" t="s">
        <v>143</v>
      </c>
      <c r="C1677" s="24" t="s">
        <v>301</v>
      </c>
      <c r="D1677" s="24" t="s">
        <v>279</v>
      </c>
      <c r="E1677" s="28"/>
      <c r="F1677" s="25" t="s">
        <v>280</v>
      </c>
      <c r="G1677" s="10">
        <f t="shared" ref="G1677:L1677" si="1419">G1678+G1690</f>
        <v>1501466.5999999999</v>
      </c>
      <c r="H1677" s="10">
        <f t="shared" si="1419"/>
        <v>1935276.2999999998</v>
      </c>
      <c r="I1677" s="10">
        <f t="shared" si="1419"/>
        <v>1477335.5</v>
      </c>
      <c r="J1677" s="10">
        <f t="shared" si="1419"/>
        <v>0</v>
      </c>
      <c r="K1677" s="10">
        <f t="shared" si="1419"/>
        <v>0</v>
      </c>
      <c r="L1677" s="10">
        <f t="shared" si="1419"/>
        <v>0</v>
      </c>
      <c r="M1677" s="10">
        <f t="shared" si="1394"/>
        <v>1501466.5999999999</v>
      </c>
      <c r="N1677" s="10">
        <f t="shared" si="1395"/>
        <v>1935276.2999999998</v>
      </c>
      <c r="O1677" s="10">
        <f t="shared" si="1396"/>
        <v>1477335.5</v>
      </c>
      <c r="P1677" s="10">
        <f>P1678+P1690</f>
        <v>0</v>
      </c>
      <c r="Q1677" s="26"/>
      <c r="R1677" s="27"/>
    </row>
    <row r="1678" spans="1:18" ht="31.2" x14ac:dyDescent="0.3">
      <c r="A1678" s="24" t="s">
        <v>535</v>
      </c>
      <c r="B1678" s="24" t="s">
        <v>143</v>
      </c>
      <c r="C1678" s="24" t="s">
        <v>301</v>
      </c>
      <c r="D1678" s="24" t="s">
        <v>309</v>
      </c>
      <c r="E1678" s="28"/>
      <c r="F1678" s="25" t="s">
        <v>153</v>
      </c>
      <c r="G1678" s="10">
        <f t="shared" ref="G1678:L1678" si="1420">G1679</f>
        <v>1298224.3999999999</v>
      </c>
      <c r="H1678" s="10">
        <f t="shared" si="1420"/>
        <v>1935276.2999999998</v>
      </c>
      <c r="I1678" s="10">
        <f t="shared" si="1420"/>
        <v>1477335.5</v>
      </c>
      <c r="J1678" s="10">
        <f t="shared" si="1420"/>
        <v>0</v>
      </c>
      <c r="K1678" s="10">
        <f t="shared" si="1420"/>
        <v>0</v>
      </c>
      <c r="L1678" s="10">
        <f t="shared" si="1420"/>
        <v>0</v>
      </c>
      <c r="M1678" s="10">
        <f t="shared" si="1394"/>
        <v>1298224.3999999999</v>
      </c>
      <c r="N1678" s="10">
        <f t="shared" si="1395"/>
        <v>1935276.2999999998</v>
      </c>
      <c r="O1678" s="10">
        <f t="shared" si="1396"/>
        <v>1477335.5</v>
      </c>
      <c r="P1678" s="10">
        <f>P1679</f>
        <v>0</v>
      </c>
      <c r="Q1678" s="26"/>
      <c r="R1678" s="27"/>
    </row>
    <row r="1679" spans="1:18" ht="31.2" x14ac:dyDescent="0.3">
      <c r="A1679" s="24" t="s">
        <v>535</v>
      </c>
      <c r="B1679" s="24" t="s">
        <v>143</v>
      </c>
      <c r="C1679" s="24" t="s">
        <v>301</v>
      </c>
      <c r="D1679" s="24" t="s">
        <v>310</v>
      </c>
      <c r="E1679" s="28"/>
      <c r="F1679" s="25" t="s">
        <v>311</v>
      </c>
      <c r="G1679" s="10">
        <f t="shared" ref="G1679:L1679" si="1421">G1680+G1682+G1684+G1686+G1688</f>
        <v>1298224.3999999999</v>
      </c>
      <c r="H1679" s="10">
        <f t="shared" si="1421"/>
        <v>1935276.2999999998</v>
      </c>
      <c r="I1679" s="10">
        <f t="shared" si="1421"/>
        <v>1477335.5</v>
      </c>
      <c r="J1679" s="10">
        <f t="shared" si="1421"/>
        <v>0</v>
      </c>
      <c r="K1679" s="10">
        <f t="shared" si="1421"/>
        <v>0</v>
      </c>
      <c r="L1679" s="10">
        <f t="shared" si="1421"/>
        <v>0</v>
      </c>
      <c r="M1679" s="10">
        <f t="shared" si="1394"/>
        <v>1298224.3999999999</v>
      </c>
      <c r="N1679" s="10">
        <f t="shared" si="1395"/>
        <v>1935276.2999999998</v>
      </c>
      <c r="O1679" s="10">
        <f t="shared" si="1396"/>
        <v>1477335.5</v>
      </c>
      <c r="P1679" s="10">
        <f>P1680+P1682+P1684+P1686+P1688</f>
        <v>0</v>
      </c>
      <c r="Q1679" s="26"/>
      <c r="R1679" s="27"/>
    </row>
    <row r="1680" spans="1:18" ht="31.2" x14ac:dyDescent="0.3">
      <c r="A1680" s="24" t="s">
        <v>535</v>
      </c>
      <c r="B1680" s="24" t="s">
        <v>143</v>
      </c>
      <c r="C1680" s="24" t="s">
        <v>301</v>
      </c>
      <c r="D1680" s="24" t="s">
        <v>616</v>
      </c>
      <c r="E1680" s="28"/>
      <c r="F1680" s="25" t="s">
        <v>617</v>
      </c>
      <c r="G1680" s="10">
        <f t="shared" ref="G1680:L1680" si="1422">G1681</f>
        <v>453</v>
      </c>
      <c r="H1680" s="10">
        <f t="shared" si="1422"/>
        <v>651.5</v>
      </c>
      <c r="I1680" s="10">
        <f t="shared" si="1422"/>
        <v>200</v>
      </c>
      <c r="J1680" s="10">
        <f t="shared" si="1422"/>
        <v>0</v>
      </c>
      <c r="K1680" s="10">
        <f t="shared" si="1422"/>
        <v>0</v>
      </c>
      <c r="L1680" s="10">
        <f t="shared" si="1422"/>
        <v>0</v>
      </c>
      <c r="M1680" s="10">
        <f t="shared" si="1394"/>
        <v>453</v>
      </c>
      <c r="N1680" s="10">
        <f t="shared" si="1395"/>
        <v>651.5</v>
      </c>
      <c r="O1680" s="10">
        <f t="shared" si="1396"/>
        <v>200</v>
      </c>
      <c r="P1680" s="10">
        <f>P1681</f>
        <v>0</v>
      </c>
      <c r="Q1680" s="26"/>
      <c r="R1680" s="27"/>
    </row>
    <row r="1681" spans="1:18" ht="31.2" x14ac:dyDescent="0.3">
      <c r="A1681" s="24" t="s">
        <v>535</v>
      </c>
      <c r="B1681" s="24" t="s">
        <v>143</v>
      </c>
      <c r="C1681" s="24" t="s">
        <v>301</v>
      </c>
      <c r="D1681" s="24" t="s">
        <v>616</v>
      </c>
      <c r="E1681" s="24" t="s">
        <v>65</v>
      </c>
      <c r="F1681" s="25" t="s">
        <v>66</v>
      </c>
      <c r="G1681" s="10">
        <v>453</v>
      </c>
      <c r="H1681" s="10">
        <v>651.5</v>
      </c>
      <c r="I1681" s="10">
        <v>200</v>
      </c>
      <c r="J1681" s="10"/>
      <c r="K1681" s="10"/>
      <c r="L1681" s="10"/>
      <c r="M1681" s="10">
        <f t="shared" si="1394"/>
        <v>453</v>
      </c>
      <c r="N1681" s="10">
        <f t="shared" si="1395"/>
        <v>651.5</v>
      </c>
      <c r="O1681" s="10">
        <f t="shared" si="1396"/>
        <v>200</v>
      </c>
      <c r="P1681" s="10"/>
      <c r="Q1681" s="26"/>
      <c r="R1681" s="27"/>
    </row>
    <row r="1682" spans="1:18" ht="31.2" x14ac:dyDescent="0.3">
      <c r="A1682" s="24" t="s">
        <v>535</v>
      </c>
      <c r="B1682" s="24" t="s">
        <v>143</v>
      </c>
      <c r="C1682" s="24" t="s">
        <v>301</v>
      </c>
      <c r="D1682" s="24" t="s">
        <v>618</v>
      </c>
      <c r="E1682" s="28"/>
      <c r="F1682" s="25" t="s">
        <v>619</v>
      </c>
      <c r="G1682" s="10">
        <f t="shared" ref="G1682:L1682" si="1423">G1683</f>
        <v>35</v>
      </c>
      <c r="H1682" s="10">
        <f t="shared" si="1423"/>
        <v>540</v>
      </c>
      <c r="I1682" s="10">
        <f t="shared" si="1423"/>
        <v>1077.3</v>
      </c>
      <c r="J1682" s="10">
        <f t="shared" si="1423"/>
        <v>0</v>
      </c>
      <c r="K1682" s="10">
        <f t="shared" si="1423"/>
        <v>0</v>
      </c>
      <c r="L1682" s="10">
        <f t="shared" si="1423"/>
        <v>0</v>
      </c>
      <c r="M1682" s="10">
        <f t="shared" si="1394"/>
        <v>35</v>
      </c>
      <c r="N1682" s="10">
        <f t="shared" si="1395"/>
        <v>540</v>
      </c>
      <c r="O1682" s="10">
        <f t="shared" si="1396"/>
        <v>1077.3</v>
      </c>
      <c r="P1682" s="10">
        <f>P1683</f>
        <v>0</v>
      </c>
      <c r="Q1682" s="26"/>
      <c r="R1682" s="27"/>
    </row>
    <row r="1683" spans="1:18" ht="31.2" x14ac:dyDescent="0.3">
      <c r="A1683" s="24" t="s">
        <v>535</v>
      </c>
      <c r="B1683" s="24" t="s">
        <v>143</v>
      </c>
      <c r="C1683" s="24" t="s">
        <v>301</v>
      </c>
      <c r="D1683" s="24" t="s">
        <v>618</v>
      </c>
      <c r="E1683" s="24" t="s">
        <v>65</v>
      </c>
      <c r="F1683" s="25" t="s">
        <v>66</v>
      </c>
      <c r="G1683" s="10">
        <v>35</v>
      </c>
      <c r="H1683" s="10">
        <v>540</v>
      </c>
      <c r="I1683" s="10">
        <v>1077.3</v>
      </c>
      <c r="J1683" s="10"/>
      <c r="K1683" s="10"/>
      <c r="L1683" s="10"/>
      <c r="M1683" s="10">
        <f t="shared" si="1394"/>
        <v>35</v>
      </c>
      <c r="N1683" s="10">
        <f t="shared" si="1395"/>
        <v>540</v>
      </c>
      <c r="O1683" s="10">
        <f t="shared" si="1396"/>
        <v>1077.3</v>
      </c>
      <c r="P1683" s="10"/>
      <c r="Q1683" s="26"/>
      <c r="R1683" s="27"/>
    </row>
    <row r="1684" spans="1:18" ht="31.2" x14ac:dyDescent="0.3">
      <c r="A1684" s="24" t="s">
        <v>535</v>
      </c>
      <c r="B1684" s="24" t="s">
        <v>143</v>
      </c>
      <c r="C1684" s="24" t="s">
        <v>301</v>
      </c>
      <c r="D1684" s="24" t="s">
        <v>620</v>
      </c>
      <c r="E1684" s="28"/>
      <c r="F1684" s="25" t="s">
        <v>621</v>
      </c>
      <c r="G1684" s="10">
        <f t="shared" ref="G1684:L1684" si="1424">G1685</f>
        <v>558.4</v>
      </c>
      <c r="H1684" s="10">
        <f t="shared" si="1424"/>
        <v>798.4</v>
      </c>
      <c r="I1684" s="10">
        <f t="shared" si="1424"/>
        <v>200</v>
      </c>
      <c r="J1684" s="10">
        <f t="shared" si="1424"/>
        <v>0</v>
      </c>
      <c r="K1684" s="10">
        <f t="shared" si="1424"/>
        <v>0</v>
      </c>
      <c r="L1684" s="10">
        <f t="shared" si="1424"/>
        <v>0</v>
      </c>
      <c r="M1684" s="10">
        <f t="shared" si="1394"/>
        <v>558.4</v>
      </c>
      <c r="N1684" s="10">
        <f t="shared" si="1395"/>
        <v>798.4</v>
      </c>
      <c r="O1684" s="10">
        <f t="shared" si="1396"/>
        <v>200</v>
      </c>
      <c r="P1684" s="10">
        <f>P1685</f>
        <v>0</v>
      </c>
      <c r="Q1684" s="26"/>
      <c r="R1684" s="27"/>
    </row>
    <row r="1685" spans="1:18" ht="31.2" x14ac:dyDescent="0.3">
      <c r="A1685" s="24" t="s">
        <v>535</v>
      </c>
      <c r="B1685" s="24" t="s">
        <v>143</v>
      </c>
      <c r="C1685" s="24" t="s">
        <v>301</v>
      </c>
      <c r="D1685" s="24" t="s">
        <v>620</v>
      </c>
      <c r="E1685" s="24" t="s">
        <v>65</v>
      </c>
      <c r="F1685" s="25" t="s">
        <v>66</v>
      </c>
      <c r="G1685" s="10">
        <v>558.4</v>
      </c>
      <c r="H1685" s="10">
        <v>798.4</v>
      </c>
      <c r="I1685" s="10">
        <v>200</v>
      </c>
      <c r="J1685" s="10"/>
      <c r="K1685" s="10"/>
      <c r="L1685" s="10"/>
      <c r="M1685" s="10">
        <f t="shared" si="1394"/>
        <v>558.4</v>
      </c>
      <c r="N1685" s="10">
        <f t="shared" si="1395"/>
        <v>798.4</v>
      </c>
      <c r="O1685" s="10">
        <f t="shared" si="1396"/>
        <v>200</v>
      </c>
      <c r="P1685" s="10"/>
      <c r="Q1685" s="26"/>
      <c r="R1685" s="27"/>
    </row>
    <row r="1686" spans="1:18" ht="46.8" x14ac:dyDescent="0.3">
      <c r="A1686" s="24" t="s">
        <v>535</v>
      </c>
      <c r="B1686" s="24" t="s">
        <v>143</v>
      </c>
      <c r="C1686" s="24" t="s">
        <v>301</v>
      </c>
      <c r="D1686" s="24" t="s">
        <v>622</v>
      </c>
      <c r="E1686" s="28"/>
      <c r="F1686" s="25" t="s">
        <v>623</v>
      </c>
      <c r="G1686" s="10">
        <f t="shared" ref="G1686:L1686" si="1425">G1687</f>
        <v>318.10000000000002</v>
      </c>
      <c r="H1686" s="10">
        <f t="shared" si="1425"/>
        <v>0</v>
      </c>
      <c r="I1686" s="10">
        <f t="shared" si="1425"/>
        <v>0</v>
      </c>
      <c r="J1686" s="10">
        <f t="shared" si="1425"/>
        <v>0</v>
      </c>
      <c r="K1686" s="10">
        <f t="shared" si="1425"/>
        <v>0</v>
      </c>
      <c r="L1686" s="10">
        <f t="shared" si="1425"/>
        <v>0</v>
      </c>
      <c r="M1686" s="10">
        <f t="shared" si="1394"/>
        <v>318.10000000000002</v>
      </c>
      <c r="N1686" s="10">
        <f t="shared" si="1395"/>
        <v>0</v>
      </c>
      <c r="O1686" s="10">
        <f t="shared" si="1396"/>
        <v>0</v>
      </c>
      <c r="P1686" s="10">
        <f>P1687</f>
        <v>0</v>
      </c>
      <c r="Q1686" s="26"/>
      <c r="R1686" s="27"/>
    </row>
    <row r="1687" spans="1:18" ht="31.2" x14ac:dyDescent="0.3">
      <c r="A1687" s="24" t="s">
        <v>535</v>
      </c>
      <c r="B1687" s="24" t="s">
        <v>143</v>
      </c>
      <c r="C1687" s="24" t="s">
        <v>301</v>
      </c>
      <c r="D1687" s="24" t="s">
        <v>622</v>
      </c>
      <c r="E1687" s="24" t="s">
        <v>65</v>
      </c>
      <c r="F1687" s="25" t="s">
        <v>66</v>
      </c>
      <c r="G1687" s="10">
        <v>318.10000000000002</v>
      </c>
      <c r="H1687" s="10">
        <v>0</v>
      </c>
      <c r="I1687" s="10">
        <v>0</v>
      </c>
      <c r="J1687" s="10"/>
      <c r="K1687" s="10"/>
      <c r="L1687" s="10"/>
      <c r="M1687" s="10">
        <f t="shared" si="1394"/>
        <v>318.10000000000002</v>
      </c>
      <c r="N1687" s="10">
        <f t="shared" si="1395"/>
        <v>0</v>
      </c>
      <c r="O1687" s="10">
        <f t="shared" si="1396"/>
        <v>0</v>
      </c>
      <c r="P1687" s="10"/>
      <c r="Q1687" s="26"/>
      <c r="R1687" s="27"/>
    </row>
    <row r="1688" spans="1:18" ht="109.2" x14ac:dyDescent="0.3">
      <c r="A1688" s="24" t="s">
        <v>535</v>
      </c>
      <c r="B1688" s="24" t="s">
        <v>143</v>
      </c>
      <c r="C1688" s="24" t="s">
        <v>301</v>
      </c>
      <c r="D1688" s="24" t="s">
        <v>312</v>
      </c>
      <c r="E1688" s="28"/>
      <c r="F1688" s="25" t="s">
        <v>313</v>
      </c>
      <c r="G1688" s="10">
        <f t="shared" ref="G1688:L1688" si="1426">G1689</f>
        <v>1296859.8999999999</v>
      </c>
      <c r="H1688" s="10">
        <f t="shared" si="1426"/>
        <v>1933286.3999999999</v>
      </c>
      <c r="I1688" s="10">
        <f t="shared" si="1426"/>
        <v>1475858.2</v>
      </c>
      <c r="J1688" s="10">
        <f t="shared" si="1426"/>
        <v>0</v>
      </c>
      <c r="K1688" s="10">
        <f t="shared" si="1426"/>
        <v>0</v>
      </c>
      <c r="L1688" s="10">
        <f t="shared" si="1426"/>
        <v>0</v>
      </c>
      <c r="M1688" s="10">
        <f t="shared" si="1394"/>
        <v>1296859.8999999999</v>
      </c>
      <c r="N1688" s="10">
        <f t="shared" si="1395"/>
        <v>1933286.3999999999</v>
      </c>
      <c r="O1688" s="10">
        <f t="shared" si="1396"/>
        <v>1475858.2</v>
      </c>
      <c r="P1688" s="10">
        <f>P1689</f>
        <v>0</v>
      </c>
      <c r="Q1688" s="26"/>
      <c r="R1688" s="27"/>
    </row>
    <row r="1689" spans="1:18" ht="31.2" x14ac:dyDescent="0.3">
      <c r="A1689" s="24" t="s">
        <v>535</v>
      </c>
      <c r="B1689" s="24" t="s">
        <v>143</v>
      </c>
      <c r="C1689" s="24" t="s">
        <v>301</v>
      </c>
      <c r="D1689" s="24" t="s">
        <v>312</v>
      </c>
      <c r="E1689" s="24" t="s">
        <v>65</v>
      </c>
      <c r="F1689" s="25" t="s">
        <v>66</v>
      </c>
      <c r="G1689" s="10">
        <v>1296859.8999999999</v>
      </c>
      <c r="H1689" s="10">
        <v>1933286.3999999999</v>
      </c>
      <c r="I1689" s="10">
        <v>1475858.2</v>
      </c>
      <c r="J1689" s="10"/>
      <c r="K1689" s="10"/>
      <c r="L1689" s="10"/>
      <c r="M1689" s="10">
        <f t="shared" si="1394"/>
        <v>1296859.8999999999</v>
      </c>
      <c r="N1689" s="10">
        <f t="shared" si="1395"/>
        <v>1933286.3999999999</v>
      </c>
      <c r="O1689" s="10">
        <f t="shared" si="1396"/>
        <v>1475858.2</v>
      </c>
      <c r="P1689" s="10"/>
      <c r="Q1689" s="26"/>
      <c r="R1689" s="27"/>
    </row>
    <row r="1690" spans="1:18" x14ac:dyDescent="0.3">
      <c r="A1690" s="24" t="s">
        <v>535</v>
      </c>
      <c r="B1690" s="24" t="s">
        <v>143</v>
      </c>
      <c r="C1690" s="24" t="s">
        <v>301</v>
      </c>
      <c r="D1690" s="24" t="s">
        <v>314</v>
      </c>
      <c r="E1690" s="28"/>
      <c r="F1690" s="25" t="s">
        <v>60</v>
      </c>
      <c r="G1690" s="10">
        <f t="shared" ref="G1690:L1690" si="1427">G1691</f>
        <v>203242.2</v>
      </c>
      <c r="H1690" s="10">
        <f t="shared" si="1427"/>
        <v>0</v>
      </c>
      <c r="I1690" s="10">
        <f t="shared" si="1427"/>
        <v>0</v>
      </c>
      <c r="J1690" s="10">
        <f t="shared" si="1427"/>
        <v>0</v>
      </c>
      <c r="K1690" s="10">
        <f t="shared" si="1427"/>
        <v>0</v>
      </c>
      <c r="L1690" s="10">
        <f t="shared" si="1427"/>
        <v>0</v>
      </c>
      <c r="M1690" s="10">
        <f t="shared" si="1394"/>
        <v>203242.2</v>
      </c>
      <c r="N1690" s="10">
        <f t="shared" si="1395"/>
        <v>0</v>
      </c>
      <c r="O1690" s="10">
        <f t="shared" si="1396"/>
        <v>0</v>
      </c>
      <c r="P1690" s="10">
        <f>P1691</f>
        <v>0</v>
      </c>
      <c r="Q1690" s="26"/>
      <c r="R1690" s="27"/>
    </row>
    <row r="1691" spans="1:18" ht="46.8" x14ac:dyDescent="0.3">
      <c r="A1691" s="24" t="s">
        <v>535</v>
      </c>
      <c r="B1691" s="24" t="s">
        <v>143</v>
      </c>
      <c r="C1691" s="24" t="s">
        <v>301</v>
      </c>
      <c r="D1691" s="24" t="s">
        <v>315</v>
      </c>
      <c r="E1691" s="28"/>
      <c r="F1691" s="25" t="s">
        <v>316</v>
      </c>
      <c r="G1691" s="10">
        <f t="shared" ref="G1691:L1691" si="1428">G1692+G1694</f>
        <v>203242.2</v>
      </c>
      <c r="H1691" s="10">
        <f t="shared" si="1428"/>
        <v>0</v>
      </c>
      <c r="I1691" s="10">
        <f t="shared" si="1428"/>
        <v>0</v>
      </c>
      <c r="J1691" s="10">
        <f t="shared" si="1428"/>
        <v>0</v>
      </c>
      <c r="K1691" s="10">
        <f t="shared" si="1428"/>
        <v>0</v>
      </c>
      <c r="L1691" s="10">
        <f t="shared" si="1428"/>
        <v>0</v>
      </c>
      <c r="M1691" s="10">
        <f t="shared" si="1394"/>
        <v>203242.2</v>
      </c>
      <c r="N1691" s="10">
        <f t="shared" si="1395"/>
        <v>0</v>
      </c>
      <c r="O1691" s="10">
        <f t="shared" si="1396"/>
        <v>0</v>
      </c>
      <c r="P1691" s="10">
        <f>P1692+P1694</f>
        <v>0</v>
      </c>
      <c r="Q1691" s="26"/>
      <c r="R1691" s="27"/>
    </row>
    <row r="1692" spans="1:18" ht="31.2" x14ac:dyDescent="0.3">
      <c r="A1692" s="24" t="s">
        <v>535</v>
      </c>
      <c r="B1692" s="24" t="s">
        <v>143</v>
      </c>
      <c r="C1692" s="24" t="s">
        <v>301</v>
      </c>
      <c r="D1692" s="24" t="s">
        <v>317</v>
      </c>
      <c r="E1692" s="28"/>
      <c r="F1692" s="25" t="s">
        <v>318</v>
      </c>
      <c r="G1692" s="10">
        <f t="shared" ref="G1692:L1692" si="1429">G1693</f>
        <v>101822.3</v>
      </c>
      <c r="H1692" s="10">
        <f t="shared" si="1429"/>
        <v>0</v>
      </c>
      <c r="I1692" s="10">
        <f t="shared" si="1429"/>
        <v>0</v>
      </c>
      <c r="J1692" s="10">
        <f t="shared" si="1429"/>
        <v>0</v>
      </c>
      <c r="K1692" s="10">
        <f t="shared" si="1429"/>
        <v>0</v>
      </c>
      <c r="L1692" s="10">
        <f t="shared" si="1429"/>
        <v>0</v>
      </c>
      <c r="M1692" s="10">
        <f t="shared" si="1394"/>
        <v>101822.3</v>
      </c>
      <c r="N1692" s="10">
        <f t="shared" si="1395"/>
        <v>0</v>
      </c>
      <c r="O1692" s="10">
        <f t="shared" si="1396"/>
        <v>0</v>
      </c>
      <c r="P1692" s="10">
        <f>P1693</f>
        <v>0</v>
      </c>
      <c r="Q1692" s="26"/>
      <c r="R1692" s="27"/>
    </row>
    <row r="1693" spans="1:18" ht="31.2" x14ac:dyDescent="0.3">
      <c r="A1693" s="24" t="s">
        <v>535</v>
      </c>
      <c r="B1693" s="24" t="s">
        <v>143</v>
      </c>
      <c r="C1693" s="24" t="s">
        <v>301</v>
      </c>
      <c r="D1693" s="24" t="s">
        <v>317</v>
      </c>
      <c r="E1693" s="24" t="s">
        <v>65</v>
      </c>
      <c r="F1693" s="25" t="s">
        <v>66</v>
      </c>
      <c r="G1693" s="10">
        <v>101822.3</v>
      </c>
      <c r="H1693" s="10">
        <v>0</v>
      </c>
      <c r="I1693" s="10">
        <v>0</v>
      </c>
      <c r="J1693" s="10"/>
      <c r="K1693" s="10"/>
      <c r="L1693" s="10"/>
      <c r="M1693" s="10">
        <f t="shared" si="1394"/>
        <v>101822.3</v>
      </c>
      <c r="N1693" s="10">
        <f t="shared" si="1395"/>
        <v>0</v>
      </c>
      <c r="O1693" s="10">
        <f t="shared" si="1396"/>
        <v>0</v>
      </c>
      <c r="P1693" s="10"/>
      <c r="Q1693" s="26"/>
      <c r="R1693" s="27"/>
    </row>
    <row r="1694" spans="1:18" ht="31.2" x14ac:dyDescent="0.3">
      <c r="A1694" s="24" t="s">
        <v>535</v>
      </c>
      <c r="B1694" s="24" t="s">
        <v>143</v>
      </c>
      <c r="C1694" s="24" t="s">
        <v>301</v>
      </c>
      <c r="D1694" s="24" t="s">
        <v>624</v>
      </c>
      <c r="E1694" s="28"/>
      <c r="F1694" s="25" t="s">
        <v>625</v>
      </c>
      <c r="G1694" s="10">
        <f t="shared" ref="G1694:L1694" si="1430">G1695</f>
        <v>101419.9</v>
      </c>
      <c r="H1694" s="10">
        <f t="shared" si="1430"/>
        <v>0</v>
      </c>
      <c r="I1694" s="10">
        <f t="shared" si="1430"/>
        <v>0</v>
      </c>
      <c r="J1694" s="10">
        <f t="shared" si="1430"/>
        <v>0</v>
      </c>
      <c r="K1694" s="10">
        <f t="shared" si="1430"/>
        <v>0</v>
      </c>
      <c r="L1694" s="10">
        <f t="shared" si="1430"/>
        <v>0</v>
      </c>
      <c r="M1694" s="10">
        <f t="shared" si="1394"/>
        <v>101419.9</v>
      </c>
      <c r="N1694" s="10">
        <f t="shared" si="1395"/>
        <v>0</v>
      </c>
      <c r="O1694" s="10">
        <f t="shared" si="1396"/>
        <v>0</v>
      </c>
      <c r="P1694" s="10">
        <f>P1695</f>
        <v>0</v>
      </c>
      <c r="Q1694" s="26"/>
      <c r="R1694" s="27"/>
    </row>
    <row r="1695" spans="1:18" ht="31.2" x14ac:dyDescent="0.3">
      <c r="A1695" s="24" t="s">
        <v>535</v>
      </c>
      <c r="B1695" s="24" t="s">
        <v>143</v>
      </c>
      <c r="C1695" s="24" t="s">
        <v>301</v>
      </c>
      <c r="D1695" s="24" t="s">
        <v>624</v>
      </c>
      <c r="E1695" s="24" t="s">
        <v>65</v>
      </c>
      <c r="F1695" s="25" t="s">
        <v>66</v>
      </c>
      <c r="G1695" s="10">
        <v>101419.9</v>
      </c>
      <c r="H1695" s="10">
        <v>0</v>
      </c>
      <c r="I1695" s="10">
        <v>0</v>
      </c>
      <c r="J1695" s="10"/>
      <c r="K1695" s="10"/>
      <c r="L1695" s="10"/>
      <c r="M1695" s="10">
        <f t="shared" si="1394"/>
        <v>101419.9</v>
      </c>
      <c r="N1695" s="10">
        <f t="shared" si="1395"/>
        <v>0</v>
      </c>
      <c r="O1695" s="10">
        <f t="shared" si="1396"/>
        <v>0</v>
      </c>
      <c r="P1695" s="10"/>
      <c r="Q1695" s="26"/>
      <c r="R1695" s="27"/>
    </row>
    <row r="1696" spans="1:18" s="12" customFormat="1" x14ac:dyDescent="0.3">
      <c r="A1696" s="13" t="s">
        <v>535</v>
      </c>
      <c r="B1696" s="13" t="s">
        <v>76</v>
      </c>
      <c r="C1696" s="13"/>
      <c r="D1696" s="13"/>
      <c r="E1696" s="29"/>
      <c r="F1696" s="14" t="s">
        <v>374</v>
      </c>
      <c r="G1696" s="15">
        <f t="shared" si="1412"/>
        <v>345489.1</v>
      </c>
      <c r="H1696" s="15">
        <f t="shared" si="1413"/>
        <v>313169.8</v>
      </c>
      <c r="I1696" s="15">
        <f t="shared" ref="I1696:I1699" si="1431">I1697</f>
        <v>0</v>
      </c>
      <c r="J1696" s="15">
        <f t="shared" ref="J1696:J1699" si="1432">J1697</f>
        <v>0</v>
      </c>
      <c r="K1696" s="15">
        <f t="shared" ref="K1696:K1699" si="1433">K1697</f>
        <v>0</v>
      </c>
      <c r="L1696" s="15">
        <f t="shared" ref="L1696:L1699" si="1434">L1697</f>
        <v>0</v>
      </c>
      <c r="M1696" s="15">
        <f t="shared" si="1394"/>
        <v>345489.1</v>
      </c>
      <c r="N1696" s="15">
        <f t="shared" si="1395"/>
        <v>313169.8</v>
      </c>
      <c r="O1696" s="15">
        <f t="shared" si="1396"/>
        <v>0</v>
      </c>
      <c r="P1696" s="15">
        <f t="shared" ref="P1696:P1699" si="1435">P1697</f>
        <v>0</v>
      </c>
      <c r="Q1696" s="16"/>
      <c r="R1696" s="17"/>
    </row>
    <row r="1697" spans="1:18" s="18" customFormat="1" x14ac:dyDescent="0.3">
      <c r="A1697" s="19" t="s">
        <v>535</v>
      </c>
      <c r="B1697" s="19" t="s">
        <v>76</v>
      </c>
      <c r="C1697" s="19" t="s">
        <v>125</v>
      </c>
      <c r="D1697" s="19"/>
      <c r="E1697" s="30"/>
      <c r="F1697" s="20" t="s">
        <v>375</v>
      </c>
      <c r="G1697" s="21">
        <f t="shared" si="1412"/>
        <v>345489.1</v>
      </c>
      <c r="H1697" s="21">
        <f t="shared" si="1413"/>
        <v>313169.8</v>
      </c>
      <c r="I1697" s="21">
        <f t="shared" si="1431"/>
        <v>0</v>
      </c>
      <c r="J1697" s="21">
        <f t="shared" si="1432"/>
        <v>0</v>
      </c>
      <c r="K1697" s="21">
        <f t="shared" si="1433"/>
        <v>0</v>
      </c>
      <c r="L1697" s="21">
        <f t="shared" si="1434"/>
        <v>0</v>
      </c>
      <c r="M1697" s="21">
        <f t="shared" si="1394"/>
        <v>345489.1</v>
      </c>
      <c r="N1697" s="21">
        <f t="shared" si="1395"/>
        <v>313169.8</v>
      </c>
      <c r="O1697" s="21">
        <f t="shared" si="1396"/>
        <v>0</v>
      </c>
      <c r="P1697" s="21">
        <f t="shared" si="1435"/>
        <v>0</v>
      </c>
      <c r="Q1697" s="22"/>
      <c r="R1697" s="23"/>
    </row>
    <row r="1698" spans="1:18" ht="31.2" x14ac:dyDescent="0.3">
      <c r="A1698" s="24" t="s">
        <v>535</v>
      </c>
      <c r="B1698" s="24" t="s">
        <v>76</v>
      </c>
      <c r="C1698" s="24" t="s">
        <v>125</v>
      </c>
      <c r="D1698" s="24" t="s">
        <v>376</v>
      </c>
      <c r="E1698" s="28"/>
      <c r="F1698" s="25" t="s">
        <v>377</v>
      </c>
      <c r="G1698" s="10">
        <f t="shared" si="1412"/>
        <v>345489.1</v>
      </c>
      <c r="H1698" s="10">
        <f t="shared" si="1413"/>
        <v>313169.8</v>
      </c>
      <c r="I1698" s="10">
        <f t="shared" si="1431"/>
        <v>0</v>
      </c>
      <c r="J1698" s="10">
        <f t="shared" si="1432"/>
        <v>0</v>
      </c>
      <c r="K1698" s="10">
        <f t="shared" si="1433"/>
        <v>0</v>
      </c>
      <c r="L1698" s="10">
        <f t="shared" si="1434"/>
        <v>0</v>
      </c>
      <c r="M1698" s="10">
        <f t="shared" si="1394"/>
        <v>345489.1</v>
      </c>
      <c r="N1698" s="10">
        <f t="shared" si="1395"/>
        <v>313169.8</v>
      </c>
      <c r="O1698" s="10">
        <f t="shared" si="1396"/>
        <v>0</v>
      </c>
      <c r="P1698" s="10">
        <f t="shared" si="1435"/>
        <v>0</v>
      </c>
      <c r="Q1698" s="26"/>
      <c r="R1698" s="27"/>
    </row>
    <row r="1699" spans="1:18" x14ac:dyDescent="0.3">
      <c r="A1699" s="24" t="s">
        <v>535</v>
      </c>
      <c r="B1699" s="24" t="s">
        <v>76</v>
      </c>
      <c r="C1699" s="24" t="s">
        <v>125</v>
      </c>
      <c r="D1699" s="24" t="s">
        <v>626</v>
      </c>
      <c r="E1699" s="28"/>
      <c r="F1699" s="25" t="s">
        <v>60</v>
      </c>
      <c r="G1699" s="10">
        <f t="shared" si="1412"/>
        <v>345489.1</v>
      </c>
      <c r="H1699" s="10">
        <f t="shared" si="1413"/>
        <v>313169.8</v>
      </c>
      <c r="I1699" s="10">
        <f t="shared" si="1431"/>
        <v>0</v>
      </c>
      <c r="J1699" s="10">
        <f t="shared" si="1432"/>
        <v>0</v>
      </c>
      <c r="K1699" s="10">
        <f t="shared" si="1433"/>
        <v>0</v>
      </c>
      <c r="L1699" s="10">
        <f t="shared" si="1434"/>
        <v>0</v>
      </c>
      <c r="M1699" s="10">
        <f t="shared" si="1394"/>
        <v>345489.1</v>
      </c>
      <c r="N1699" s="10">
        <f t="shared" si="1395"/>
        <v>313169.8</v>
      </c>
      <c r="O1699" s="10">
        <f t="shared" si="1396"/>
        <v>0</v>
      </c>
      <c r="P1699" s="10">
        <f t="shared" si="1435"/>
        <v>0</v>
      </c>
      <c r="Q1699" s="26"/>
      <c r="R1699" s="27"/>
    </row>
    <row r="1700" spans="1:18" ht="62.4" x14ac:dyDescent="0.3">
      <c r="A1700" s="24" t="s">
        <v>535</v>
      </c>
      <c r="B1700" s="24" t="s">
        <v>76</v>
      </c>
      <c r="C1700" s="24" t="s">
        <v>125</v>
      </c>
      <c r="D1700" s="24" t="s">
        <v>627</v>
      </c>
      <c r="E1700" s="28"/>
      <c r="F1700" s="25" t="s">
        <v>628</v>
      </c>
      <c r="G1700" s="10">
        <f t="shared" ref="G1700:L1700" si="1436">G1703+G1701</f>
        <v>345489.1</v>
      </c>
      <c r="H1700" s="10">
        <f t="shared" si="1436"/>
        <v>313169.8</v>
      </c>
      <c r="I1700" s="10">
        <f t="shared" si="1436"/>
        <v>0</v>
      </c>
      <c r="J1700" s="10">
        <f t="shared" si="1436"/>
        <v>0</v>
      </c>
      <c r="K1700" s="10">
        <f t="shared" si="1436"/>
        <v>0</v>
      </c>
      <c r="L1700" s="10">
        <f t="shared" si="1436"/>
        <v>0</v>
      </c>
      <c r="M1700" s="10">
        <f t="shared" si="1394"/>
        <v>345489.1</v>
      </c>
      <c r="N1700" s="10">
        <f t="shared" si="1395"/>
        <v>313169.8</v>
      </c>
      <c r="O1700" s="10">
        <f t="shared" si="1396"/>
        <v>0</v>
      </c>
      <c r="P1700" s="10">
        <f>P1703+P1701</f>
        <v>0</v>
      </c>
      <c r="Q1700" s="26"/>
      <c r="R1700" s="27"/>
    </row>
    <row r="1701" spans="1:18" ht="31.2" x14ac:dyDescent="0.3">
      <c r="A1701" s="24" t="s">
        <v>535</v>
      </c>
      <c r="B1701" s="24" t="s">
        <v>76</v>
      </c>
      <c r="C1701" s="24" t="s">
        <v>125</v>
      </c>
      <c r="D1701" s="24" t="s">
        <v>629</v>
      </c>
      <c r="E1701" s="28"/>
      <c r="F1701" s="25" t="s">
        <v>630</v>
      </c>
      <c r="G1701" s="10">
        <f t="shared" ref="G1701:L1701" si="1437">G1702</f>
        <v>190073.7</v>
      </c>
      <c r="H1701" s="10">
        <f t="shared" si="1437"/>
        <v>313169.8</v>
      </c>
      <c r="I1701" s="10">
        <f t="shared" si="1437"/>
        <v>0</v>
      </c>
      <c r="J1701" s="10">
        <f t="shared" si="1437"/>
        <v>0</v>
      </c>
      <c r="K1701" s="10">
        <f t="shared" si="1437"/>
        <v>0</v>
      </c>
      <c r="L1701" s="10">
        <f t="shared" si="1437"/>
        <v>0</v>
      </c>
      <c r="M1701" s="10">
        <f t="shared" si="1394"/>
        <v>190073.7</v>
      </c>
      <c r="N1701" s="10">
        <f t="shared" si="1395"/>
        <v>313169.8</v>
      </c>
      <c r="O1701" s="10">
        <f t="shared" si="1396"/>
        <v>0</v>
      </c>
      <c r="P1701" s="10">
        <f>P1702</f>
        <v>0</v>
      </c>
      <c r="Q1701" s="26"/>
      <c r="R1701" s="27"/>
    </row>
    <row r="1702" spans="1:18" ht="31.2" x14ac:dyDescent="0.3">
      <c r="A1702" s="24" t="s">
        <v>535</v>
      </c>
      <c r="B1702" s="24" t="s">
        <v>76</v>
      </c>
      <c r="C1702" s="24" t="s">
        <v>125</v>
      </c>
      <c r="D1702" s="24" t="s">
        <v>629</v>
      </c>
      <c r="E1702" s="24" t="s">
        <v>65</v>
      </c>
      <c r="F1702" s="25" t="s">
        <v>66</v>
      </c>
      <c r="G1702" s="10">
        <v>190073.7</v>
      </c>
      <c r="H1702" s="10">
        <v>313169.8</v>
      </c>
      <c r="I1702" s="10">
        <v>0</v>
      </c>
      <c r="J1702" s="10"/>
      <c r="K1702" s="10"/>
      <c r="L1702" s="10"/>
      <c r="M1702" s="10">
        <f t="shared" si="1394"/>
        <v>190073.7</v>
      </c>
      <c r="N1702" s="10">
        <f t="shared" si="1395"/>
        <v>313169.8</v>
      </c>
      <c r="O1702" s="10">
        <f t="shared" si="1396"/>
        <v>0</v>
      </c>
      <c r="P1702" s="10"/>
      <c r="Q1702" s="26"/>
      <c r="R1702" s="27"/>
    </row>
    <row r="1703" spans="1:18" ht="31.2" x14ac:dyDescent="0.3">
      <c r="A1703" s="24" t="s">
        <v>535</v>
      </c>
      <c r="B1703" s="24" t="s">
        <v>76</v>
      </c>
      <c r="C1703" s="24" t="s">
        <v>125</v>
      </c>
      <c r="D1703" s="24" t="s">
        <v>631</v>
      </c>
      <c r="E1703" s="28"/>
      <c r="F1703" s="25" t="s">
        <v>632</v>
      </c>
      <c r="G1703" s="10">
        <f t="shared" ref="G1703:L1703" si="1438">G1704</f>
        <v>155415.4</v>
      </c>
      <c r="H1703" s="10">
        <f t="shared" si="1438"/>
        <v>0</v>
      </c>
      <c r="I1703" s="10">
        <f t="shared" si="1438"/>
        <v>0</v>
      </c>
      <c r="J1703" s="10">
        <f t="shared" si="1438"/>
        <v>0</v>
      </c>
      <c r="K1703" s="10">
        <f t="shared" si="1438"/>
        <v>0</v>
      </c>
      <c r="L1703" s="10">
        <f t="shared" si="1438"/>
        <v>0</v>
      </c>
      <c r="M1703" s="10">
        <f t="shared" si="1394"/>
        <v>155415.4</v>
      </c>
      <c r="N1703" s="10">
        <f t="shared" si="1395"/>
        <v>0</v>
      </c>
      <c r="O1703" s="10">
        <f t="shared" si="1396"/>
        <v>0</v>
      </c>
      <c r="P1703" s="10">
        <f>P1704</f>
        <v>0</v>
      </c>
      <c r="Q1703" s="26"/>
      <c r="R1703" s="27"/>
    </row>
    <row r="1704" spans="1:18" ht="31.2" x14ac:dyDescent="0.3">
      <c r="A1704" s="24" t="s">
        <v>535</v>
      </c>
      <c r="B1704" s="24" t="s">
        <v>76</v>
      </c>
      <c r="C1704" s="24" t="s">
        <v>125</v>
      </c>
      <c r="D1704" s="24" t="s">
        <v>631</v>
      </c>
      <c r="E1704" s="24" t="s">
        <v>65</v>
      </c>
      <c r="F1704" s="25" t="s">
        <v>66</v>
      </c>
      <c r="G1704" s="10">
        <v>155415.4</v>
      </c>
      <c r="H1704" s="10">
        <v>0</v>
      </c>
      <c r="I1704" s="10">
        <v>0</v>
      </c>
      <c r="J1704" s="10"/>
      <c r="K1704" s="10"/>
      <c r="L1704" s="10"/>
      <c r="M1704" s="10">
        <f t="shared" ref="M1704:M1767" si="1439">G1704+J1704</f>
        <v>155415.4</v>
      </c>
      <c r="N1704" s="10">
        <f t="shared" ref="N1704:N1767" si="1440">H1704+K1704</f>
        <v>0</v>
      </c>
      <c r="O1704" s="10">
        <f t="shared" ref="O1704:O1767" si="1441">I1704+L1704</f>
        <v>0</v>
      </c>
      <c r="P1704" s="10"/>
      <c r="Q1704" s="26"/>
      <c r="R1704" s="27"/>
    </row>
    <row r="1705" spans="1:18" s="12" customFormat="1" ht="31.2" x14ac:dyDescent="0.3">
      <c r="A1705" s="13" t="s">
        <v>633</v>
      </c>
      <c r="B1705" s="13"/>
      <c r="C1705" s="13"/>
      <c r="D1705" s="13"/>
      <c r="E1705" s="13"/>
      <c r="F1705" s="14" t="s">
        <v>634</v>
      </c>
      <c r="G1705" s="15">
        <f t="shared" ref="G1705:L1705" si="1442">G1715+G1790+G1706+G1858</f>
        <v>10046787.199999999</v>
      </c>
      <c r="H1705" s="15">
        <f t="shared" si="1442"/>
        <v>8773127.7000000011</v>
      </c>
      <c r="I1705" s="15">
        <f t="shared" si="1442"/>
        <v>8694683.0999999996</v>
      </c>
      <c r="J1705" s="15">
        <f t="shared" si="1442"/>
        <v>17919.8</v>
      </c>
      <c r="K1705" s="15">
        <f t="shared" si="1442"/>
        <v>97713.599999999991</v>
      </c>
      <c r="L1705" s="15">
        <f t="shared" si="1442"/>
        <v>-1279.4000000000001</v>
      </c>
      <c r="M1705" s="15">
        <f t="shared" si="1439"/>
        <v>10064707</v>
      </c>
      <c r="N1705" s="15">
        <f t="shared" si="1440"/>
        <v>8870841.3000000007</v>
      </c>
      <c r="O1705" s="15">
        <f t="shared" si="1441"/>
        <v>8693403.6999999993</v>
      </c>
      <c r="P1705" s="15">
        <f>P1715+P1790+P1706+P1858</f>
        <v>0</v>
      </c>
      <c r="Q1705" s="16"/>
      <c r="R1705" s="17"/>
    </row>
    <row r="1706" spans="1:18" s="12" customFormat="1" ht="31.2" x14ac:dyDescent="0.3">
      <c r="A1706" s="13" t="s">
        <v>633</v>
      </c>
      <c r="B1706" s="13" t="s">
        <v>125</v>
      </c>
      <c r="C1706" s="13"/>
      <c r="D1706" s="13"/>
      <c r="E1706" s="13"/>
      <c r="F1706" s="14" t="s">
        <v>126</v>
      </c>
      <c r="G1706" s="15">
        <f t="shared" ref="G1706:G1708" si="1443">G1707</f>
        <v>9769</v>
      </c>
      <c r="H1706" s="15">
        <f t="shared" ref="H1706:H1708" si="1444">H1707</f>
        <v>9769</v>
      </c>
      <c r="I1706" s="15">
        <f t="shared" ref="I1706:I1708" si="1445">I1707</f>
        <v>9769</v>
      </c>
      <c r="J1706" s="15">
        <f t="shared" ref="J1706:J1708" si="1446">J1707</f>
        <v>0</v>
      </c>
      <c r="K1706" s="15">
        <f t="shared" ref="K1706:K1708" si="1447">K1707</f>
        <v>0</v>
      </c>
      <c r="L1706" s="15">
        <f t="shared" ref="L1706:L1708" si="1448">L1707</f>
        <v>0</v>
      </c>
      <c r="M1706" s="15">
        <f t="shared" si="1439"/>
        <v>9769</v>
      </c>
      <c r="N1706" s="15">
        <f t="shared" si="1440"/>
        <v>9769</v>
      </c>
      <c r="O1706" s="15">
        <f t="shared" si="1441"/>
        <v>9769</v>
      </c>
      <c r="P1706" s="15">
        <f t="shared" ref="P1706:P1708" si="1449">P1707</f>
        <v>0</v>
      </c>
      <c r="Q1706" s="16"/>
      <c r="R1706" s="17"/>
    </row>
    <row r="1707" spans="1:18" s="18" customFormat="1" ht="31.2" x14ac:dyDescent="0.3">
      <c r="A1707" s="19" t="s">
        <v>633</v>
      </c>
      <c r="B1707" s="19" t="s">
        <v>125</v>
      </c>
      <c r="C1707" s="19" t="s">
        <v>127</v>
      </c>
      <c r="D1707" s="19"/>
      <c r="E1707" s="30"/>
      <c r="F1707" s="20" t="s">
        <v>128</v>
      </c>
      <c r="G1707" s="21">
        <f t="shared" si="1443"/>
        <v>9769</v>
      </c>
      <c r="H1707" s="21">
        <f t="shared" si="1444"/>
        <v>9769</v>
      </c>
      <c r="I1707" s="21">
        <f t="shared" si="1445"/>
        <v>9769</v>
      </c>
      <c r="J1707" s="21">
        <f t="shared" si="1446"/>
        <v>0</v>
      </c>
      <c r="K1707" s="21">
        <f t="shared" si="1447"/>
        <v>0</v>
      </c>
      <c r="L1707" s="21">
        <f t="shared" si="1448"/>
        <v>0</v>
      </c>
      <c r="M1707" s="21">
        <f t="shared" si="1439"/>
        <v>9769</v>
      </c>
      <c r="N1707" s="21">
        <f t="shared" si="1440"/>
        <v>9769</v>
      </c>
      <c r="O1707" s="21">
        <f t="shared" si="1441"/>
        <v>9769</v>
      </c>
      <c r="P1707" s="21">
        <f t="shared" si="1449"/>
        <v>0</v>
      </c>
      <c r="Q1707" s="22"/>
      <c r="R1707" s="23"/>
    </row>
    <row r="1708" spans="1:18" s="12" customFormat="1" ht="31.2" x14ac:dyDescent="0.3">
      <c r="A1708" s="24" t="s">
        <v>633</v>
      </c>
      <c r="B1708" s="24" t="s">
        <v>125</v>
      </c>
      <c r="C1708" s="24" t="s">
        <v>127</v>
      </c>
      <c r="D1708" s="24" t="s">
        <v>48</v>
      </c>
      <c r="E1708" s="28"/>
      <c r="F1708" s="25" t="s">
        <v>49</v>
      </c>
      <c r="G1708" s="10">
        <f t="shared" si="1443"/>
        <v>9769</v>
      </c>
      <c r="H1708" s="10">
        <f t="shared" si="1444"/>
        <v>9769</v>
      </c>
      <c r="I1708" s="10">
        <f t="shared" si="1445"/>
        <v>9769</v>
      </c>
      <c r="J1708" s="10">
        <f t="shared" si="1446"/>
        <v>0</v>
      </c>
      <c r="K1708" s="10">
        <f t="shared" si="1447"/>
        <v>0</v>
      </c>
      <c r="L1708" s="10">
        <f t="shared" si="1448"/>
        <v>0</v>
      </c>
      <c r="M1708" s="10">
        <f t="shared" si="1439"/>
        <v>9769</v>
      </c>
      <c r="N1708" s="10">
        <f t="shared" si="1440"/>
        <v>9769</v>
      </c>
      <c r="O1708" s="10">
        <f t="shared" si="1441"/>
        <v>9769</v>
      </c>
      <c r="P1708" s="10">
        <f t="shared" si="1449"/>
        <v>0</v>
      </c>
      <c r="Q1708" s="26"/>
      <c r="R1708" s="27"/>
    </row>
    <row r="1709" spans="1:18" s="12" customFormat="1" x14ac:dyDescent="0.3">
      <c r="A1709" s="24" t="s">
        <v>633</v>
      </c>
      <c r="B1709" s="24" t="s">
        <v>125</v>
      </c>
      <c r="C1709" s="24" t="s">
        <v>127</v>
      </c>
      <c r="D1709" s="24" t="s">
        <v>50</v>
      </c>
      <c r="E1709" s="28"/>
      <c r="F1709" s="25" t="s">
        <v>51</v>
      </c>
      <c r="G1709" s="10">
        <f t="shared" ref="G1709:L1709" si="1450">G1710+G1712</f>
        <v>9769</v>
      </c>
      <c r="H1709" s="10">
        <f t="shared" si="1450"/>
        <v>9769</v>
      </c>
      <c r="I1709" s="10">
        <f t="shared" si="1450"/>
        <v>9769</v>
      </c>
      <c r="J1709" s="10">
        <f t="shared" si="1450"/>
        <v>0</v>
      </c>
      <c r="K1709" s="10">
        <f t="shared" si="1450"/>
        <v>0</v>
      </c>
      <c r="L1709" s="10">
        <f t="shared" si="1450"/>
        <v>0</v>
      </c>
      <c r="M1709" s="10">
        <f t="shared" si="1439"/>
        <v>9769</v>
      </c>
      <c r="N1709" s="10">
        <f t="shared" si="1440"/>
        <v>9769</v>
      </c>
      <c r="O1709" s="10">
        <f t="shared" si="1441"/>
        <v>9769</v>
      </c>
      <c r="P1709" s="10">
        <f>P1710+P1712</f>
        <v>0</v>
      </c>
      <c r="Q1709" s="26"/>
      <c r="R1709" s="27"/>
    </row>
    <row r="1710" spans="1:18" s="12" customFormat="1" ht="31.2" x14ac:dyDescent="0.3">
      <c r="A1710" s="24" t="s">
        <v>633</v>
      </c>
      <c r="B1710" s="24" t="s">
        <v>125</v>
      </c>
      <c r="C1710" s="24" t="s">
        <v>127</v>
      </c>
      <c r="D1710" s="28" t="s">
        <v>129</v>
      </c>
      <c r="E1710" s="9"/>
      <c r="F1710" s="25" t="s">
        <v>130</v>
      </c>
      <c r="G1710" s="10">
        <f t="shared" ref="G1710:L1710" si="1451">G1711</f>
        <v>269</v>
      </c>
      <c r="H1710" s="10">
        <f t="shared" si="1451"/>
        <v>269</v>
      </c>
      <c r="I1710" s="10">
        <f t="shared" si="1451"/>
        <v>269</v>
      </c>
      <c r="J1710" s="10">
        <f t="shared" si="1451"/>
        <v>0</v>
      </c>
      <c r="K1710" s="10">
        <f t="shared" si="1451"/>
        <v>0</v>
      </c>
      <c r="L1710" s="10">
        <f t="shared" si="1451"/>
        <v>0</v>
      </c>
      <c r="M1710" s="10">
        <f t="shared" si="1439"/>
        <v>269</v>
      </c>
      <c r="N1710" s="10">
        <f t="shared" si="1440"/>
        <v>269</v>
      </c>
      <c r="O1710" s="10">
        <f t="shared" si="1441"/>
        <v>269</v>
      </c>
      <c r="P1710" s="10">
        <f>P1711</f>
        <v>0</v>
      </c>
      <c r="Q1710" s="26"/>
      <c r="R1710" s="27"/>
    </row>
    <row r="1711" spans="1:18" s="12" customFormat="1" ht="31.2" x14ac:dyDescent="0.3">
      <c r="A1711" s="24" t="s">
        <v>633</v>
      </c>
      <c r="B1711" s="24" t="s">
        <v>125</v>
      </c>
      <c r="C1711" s="24" t="s">
        <v>127</v>
      </c>
      <c r="D1711" s="28" t="s">
        <v>129</v>
      </c>
      <c r="E1711" s="8" t="s">
        <v>32</v>
      </c>
      <c r="F1711" s="25" t="s">
        <v>33</v>
      </c>
      <c r="G1711" s="10">
        <v>269</v>
      </c>
      <c r="H1711" s="10">
        <v>269</v>
      </c>
      <c r="I1711" s="10">
        <v>269</v>
      </c>
      <c r="J1711" s="10"/>
      <c r="K1711" s="10"/>
      <c r="L1711" s="10"/>
      <c r="M1711" s="10">
        <f t="shared" si="1439"/>
        <v>269</v>
      </c>
      <c r="N1711" s="10">
        <f t="shared" si="1440"/>
        <v>269</v>
      </c>
      <c r="O1711" s="10">
        <f t="shared" si="1441"/>
        <v>269</v>
      </c>
      <c r="P1711" s="10"/>
      <c r="Q1711" s="26"/>
      <c r="R1711" s="27"/>
    </row>
    <row r="1712" spans="1:18" s="12" customFormat="1" ht="46.8" x14ac:dyDescent="0.3">
      <c r="A1712" s="24" t="s">
        <v>633</v>
      </c>
      <c r="B1712" s="24" t="s">
        <v>125</v>
      </c>
      <c r="C1712" s="24" t="s">
        <v>127</v>
      </c>
      <c r="D1712" s="28" t="s">
        <v>409</v>
      </c>
      <c r="E1712" s="9"/>
      <c r="F1712" s="25" t="s">
        <v>410</v>
      </c>
      <c r="G1712" s="10">
        <f t="shared" ref="G1712:L1712" si="1452">G1713+G1714</f>
        <v>9500</v>
      </c>
      <c r="H1712" s="10">
        <f t="shared" si="1452"/>
        <v>9500</v>
      </c>
      <c r="I1712" s="10">
        <f t="shared" si="1452"/>
        <v>9500</v>
      </c>
      <c r="J1712" s="10">
        <f t="shared" si="1452"/>
        <v>0</v>
      </c>
      <c r="K1712" s="10">
        <f t="shared" si="1452"/>
        <v>0</v>
      </c>
      <c r="L1712" s="10">
        <f t="shared" si="1452"/>
        <v>0</v>
      </c>
      <c r="M1712" s="10">
        <f t="shared" si="1439"/>
        <v>9500</v>
      </c>
      <c r="N1712" s="10">
        <f t="shared" si="1440"/>
        <v>9500</v>
      </c>
      <c r="O1712" s="10">
        <f t="shared" si="1441"/>
        <v>9500</v>
      </c>
      <c r="P1712" s="10">
        <f>P1713+P1714</f>
        <v>0</v>
      </c>
      <c r="Q1712" s="26"/>
      <c r="R1712" s="27"/>
    </row>
    <row r="1713" spans="1:18" s="12" customFormat="1" ht="78" x14ac:dyDescent="0.3">
      <c r="A1713" s="24" t="s">
        <v>633</v>
      </c>
      <c r="B1713" s="24" t="s">
        <v>125</v>
      </c>
      <c r="C1713" s="24" t="s">
        <v>127</v>
      </c>
      <c r="D1713" s="28" t="s">
        <v>409</v>
      </c>
      <c r="E1713" s="8" t="s">
        <v>44</v>
      </c>
      <c r="F1713" s="25" t="s">
        <v>45</v>
      </c>
      <c r="G1713" s="10">
        <v>1126.9000000000001</v>
      </c>
      <c r="H1713" s="10">
        <v>1161.5</v>
      </c>
      <c r="I1713" s="10">
        <v>1161.5</v>
      </c>
      <c r="J1713" s="10"/>
      <c r="K1713" s="10"/>
      <c r="L1713" s="10"/>
      <c r="M1713" s="10">
        <f t="shared" si="1439"/>
        <v>1126.9000000000001</v>
      </c>
      <c r="N1713" s="10">
        <f t="shared" si="1440"/>
        <v>1161.5</v>
      </c>
      <c r="O1713" s="10">
        <f t="shared" si="1441"/>
        <v>1161.5</v>
      </c>
      <c r="P1713" s="10"/>
      <c r="Q1713" s="26"/>
      <c r="R1713" s="27"/>
    </row>
    <row r="1714" spans="1:18" s="12" customFormat="1" ht="31.2" x14ac:dyDescent="0.3">
      <c r="A1714" s="24" t="s">
        <v>633</v>
      </c>
      <c r="B1714" s="24" t="s">
        <v>125</v>
      </c>
      <c r="C1714" s="24" t="s">
        <v>127</v>
      </c>
      <c r="D1714" s="28" t="s">
        <v>409</v>
      </c>
      <c r="E1714" s="8" t="s">
        <v>32</v>
      </c>
      <c r="F1714" s="25" t="s">
        <v>33</v>
      </c>
      <c r="G1714" s="10">
        <v>8373.1</v>
      </c>
      <c r="H1714" s="10">
        <v>8338.5</v>
      </c>
      <c r="I1714" s="10">
        <v>8338.5</v>
      </c>
      <c r="J1714" s="10"/>
      <c r="K1714" s="10"/>
      <c r="L1714" s="10"/>
      <c r="M1714" s="10">
        <f t="shared" si="1439"/>
        <v>8373.1</v>
      </c>
      <c r="N1714" s="10">
        <f t="shared" si="1440"/>
        <v>8338.5</v>
      </c>
      <c r="O1714" s="10">
        <f t="shared" si="1441"/>
        <v>8338.5</v>
      </c>
      <c r="P1714" s="10"/>
      <c r="Q1714" s="26"/>
      <c r="R1714" s="27"/>
    </row>
    <row r="1715" spans="1:18" s="12" customFormat="1" x14ac:dyDescent="0.3">
      <c r="A1715" s="13" t="s">
        <v>633</v>
      </c>
      <c r="B1715" s="13" t="s">
        <v>101</v>
      </c>
      <c r="C1715" s="29"/>
      <c r="D1715" s="35"/>
      <c r="E1715" s="29"/>
      <c r="F1715" s="14" t="s">
        <v>102</v>
      </c>
      <c r="G1715" s="15">
        <f t="shared" ref="G1715:L1715" si="1453">G1724+G1716</f>
        <v>6305003.3999999994</v>
      </c>
      <c r="H1715" s="15">
        <f t="shared" si="1453"/>
        <v>6028506.7000000002</v>
      </c>
      <c r="I1715" s="15">
        <f t="shared" si="1453"/>
        <v>6822476.6999999993</v>
      </c>
      <c r="J1715" s="15">
        <f t="shared" si="1453"/>
        <v>8496.4999999999982</v>
      </c>
      <c r="K1715" s="15">
        <f t="shared" si="1453"/>
        <v>99864.7</v>
      </c>
      <c r="L1715" s="15">
        <f t="shared" si="1453"/>
        <v>0</v>
      </c>
      <c r="M1715" s="15">
        <f t="shared" si="1439"/>
        <v>6313499.8999999994</v>
      </c>
      <c r="N1715" s="15">
        <f t="shared" si="1440"/>
        <v>6128371.4000000004</v>
      </c>
      <c r="O1715" s="15">
        <f t="shared" si="1441"/>
        <v>6822476.6999999993</v>
      </c>
      <c r="P1715" s="15">
        <f>P1724+P1716</f>
        <v>0</v>
      </c>
      <c r="Q1715" s="16"/>
      <c r="R1715" s="17"/>
    </row>
    <row r="1716" spans="1:18" s="18" customFormat="1" x14ac:dyDescent="0.3">
      <c r="A1716" s="19" t="s">
        <v>633</v>
      </c>
      <c r="B1716" s="19" t="s">
        <v>101</v>
      </c>
      <c r="C1716" s="19" t="s">
        <v>69</v>
      </c>
      <c r="D1716" s="19"/>
      <c r="E1716" s="19"/>
      <c r="F1716" s="20" t="s">
        <v>635</v>
      </c>
      <c r="G1716" s="21">
        <f t="shared" ref="G1716:G1720" si="1454">G1717</f>
        <v>11784.6</v>
      </c>
      <c r="H1716" s="21">
        <f t="shared" ref="H1716:H1720" si="1455">H1717</f>
        <v>11928</v>
      </c>
      <c r="I1716" s="21">
        <f t="shared" ref="I1716:I1720" si="1456">I1717</f>
        <v>12405.1</v>
      </c>
      <c r="J1716" s="21">
        <f t="shared" ref="J1716:J1722" si="1457">J1717</f>
        <v>15266.4</v>
      </c>
      <c r="K1716" s="21">
        <f t="shared" ref="K1716:K1722" si="1458">K1717</f>
        <v>0</v>
      </c>
      <c r="L1716" s="21">
        <f t="shared" ref="L1716:L1722" si="1459">L1717</f>
        <v>0</v>
      </c>
      <c r="M1716" s="21">
        <f t="shared" si="1439"/>
        <v>27051</v>
      </c>
      <c r="N1716" s="21">
        <f t="shared" si="1440"/>
        <v>11928</v>
      </c>
      <c r="O1716" s="21">
        <f t="shared" si="1441"/>
        <v>12405.1</v>
      </c>
      <c r="P1716" s="21">
        <f t="shared" ref="P1716:P1722" si="1460">P1717</f>
        <v>0</v>
      </c>
      <c r="Q1716" s="22"/>
      <c r="R1716" s="23"/>
    </row>
    <row r="1717" spans="1:18" ht="31.2" x14ac:dyDescent="0.3">
      <c r="A1717" s="24" t="s">
        <v>633</v>
      </c>
      <c r="B1717" s="24" t="s">
        <v>101</v>
      </c>
      <c r="C1717" s="24" t="s">
        <v>69</v>
      </c>
      <c r="D1717" s="24" t="s">
        <v>412</v>
      </c>
      <c r="E1717" s="28"/>
      <c r="F1717" s="25" t="s">
        <v>413</v>
      </c>
      <c r="G1717" s="10">
        <f t="shared" si="1454"/>
        <v>11784.6</v>
      </c>
      <c r="H1717" s="10">
        <f t="shared" si="1455"/>
        <v>11928</v>
      </c>
      <c r="I1717" s="10">
        <f t="shared" si="1456"/>
        <v>12405.1</v>
      </c>
      <c r="J1717" s="10">
        <f t="shared" si="1457"/>
        <v>15266.4</v>
      </c>
      <c r="K1717" s="10">
        <f t="shared" si="1458"/>
        <v>0</v>
      </c>
      <c r="L1717" s="10">
        <f t="shared" si="1459"/>
        <v>0</v>
      </c>
      <c r="M1717" s="10">
        <f t="shared" si="1439"/>
        <v>27051</v>
      </c>
      <c r="N1717" s="10">
        <f t="shared" si="1440"/>
        <v>11928</v>
      </c>
      <c r="O1717" s="10">
        <f t="shared" si="1441"/>
        <v>12405.1</v>
      </c>
      <c r="P1717" s="10">
        <f t="shared" si="1460"/>
        <v>0</v>
      </c>
      <c r="Q1717" s="26"/>
      <c r="R1717" s="27"/>
    </row>
    <row r="1718" spans="1:18" x14ac:dyDescent="0.3">
      <c r="A1718" s="24" t="s">
        <v>633</v>
      </c>
      <c r="B1718" s="24" t="s">
        <v>101</v>
      </c>
      <c r="C1718" s="24" t="s">
        <v>69</v>
      </c>
      <c r="D1718" s="24" t="s">
        <v>414</v>
      </c>
      <c r="E1718" s="28"/>
      <c r="F1718" s="25" t="s">
        <v>27</v>
      </c>
      <c r="G1718" s="10">
        <f t="shared" si="1454"/>
        <v>11784.6</v>
      </c>
      <c r="H1718" s="10">
        <f t="shared" si="1455"/>
        <v>11928</v>
      </c>
      <c r="I1718" s="10">
        <f t="shared" si="1456"/>
        <v>12405.1</v>
      </c>
      <c r="J1718" s="10">
        <f t="shared" si="1457"/>
        <v>15266.4</v>
      </c>
      <c r="K1718" s="10">
        <f t="shared" si="1458"/>
        <v>0</v>
      </c>
      <c r="L1718" s="10">
        <f t="shared" si="1459"/>
        <v>0</v>
      </c>
      <c r="M1718" s="10">
        <f t="shared" si="1439"/>
        <v>27051</v>
      </c>
      <c r="N1718" s="10">
        <f t="shared" si="1440"/>
        <v>11928</v>
      </c>
      <c r="O1718" s="10">
        <f t="shared" si="1441"/>
        <v>12405.1</v>
      </c>
      <c r="P1718" s="10">
        <f t="shared" si="1460"/>
        <v>0</v>
      </c>
      <c r="Q1718" s="26"/>
      <c r="R1718" s="27"/>
    </row>
    <row r="1719" spans="1:18" ht="31.2" x14ac:dyDescent="0.3">
      <c r="A1719" s="24" t="s">
        <v>633</v>
      </c>
      <c r="B1719" s="24" t="s">
        <v>101</v>
      </c>
      <c r="C1719" s="24" t="s">
        <v>69</v>
      </c>
      <c r="D1719" s="24" t="s">
        <v>428</v>
      </c>
      <c r="E1719" s="28"/>
      <c r="F1719" s="25" t="s">
        <v>429</v>
      </c>
      <c r="G1719" s="10">
        <f t="shared" si="1454"/>
        <v>11784.6</v>
      </c>
      <c r="H1719" s="10">
        <f t="shared" si="1455"/>
        <v>11928</v>
      </c>
      <c r="I1719" s="10">
        <f t="shared" si="1456"/>
        <v>12405.1</v>
      </c>
      <c r="J1719" s="10">
        <f>J1720+J1722</f>
        <v>15266.4</v>
      </c>
      <c r="K1719" s="10">
        <f>K1720+K1722</f>
        <v>0</v>
      </c>
      <c r="L1719" s="10">
        <f>L1720+L1722</f>
        <v>0</v>
      </c>
      <c r="M1719" s="10">
        <f t="shared" si="1439"/>
        <v>27051</v>
      </c>
      <c r="N1719" s="10">
        <f t="shared" si="1440"/>
        <v>11928</v>
      </c>
      <c r="O1719" s="10">
        <f t="shared" si="1441"/>
        <v>12405.1</v>
      </c>
      <c r="P1719" s="10">
        <f>P1720+P1722</f>
        <v>0</v>
      </c>
      <c r="Q1719" s="26"/>
      <c r="R1719" s="27"/>
    </row>
    <row r="1720" spans="1:18" x14ac:dyDescent="0.3">
      <c r="A1720" s="24" t="s">
        <v>633</v>
      </c>
      <c r="B1720" s="24" t="s">
        <v>101</v>
      </c>
      <c r="C1720" s="24" t="s">
        <v>69</v>
      </c>
      <c r="D1720" s="8" t="s">
        <v>636</v>
      </c>
      <c r="E1720" s="28"/>
      <c r="F1720" s="25" t="s">
        <v>637</v>
      </c>
      <c r="G1720" s="10">
        <f t="shared" si="1454"/>
        <v>11784.6</v>
      </c>
      <c r="H1720" s="10">
        <f t="shared" si="1455"/>
        <v>11928</v>
      </c>
      <c r="I1720" s="10">
        <f t="shared" si="1456"/>
        <v>12405.1</v>
      </c>
      <c r="J1720" s="10">
        <f t="shared" si="1457"/>
        <v>0</v>
      </c>
      <c r="K1720" s="10">
        <f t="shared" si="1458"/>
        <v>0</v>
      </c>
      <c r="L1720" s="10">
        <f t="shared" si="1459"/>
        <v>0</v>
      </c>
      <c r="M1720" s="10">
        <f t="shared" si="1439"/>
        <v>11784.6</v>
      </c>
      <c r="N1720" s="10">
        <f t="shared" si="1440"/>
        <v>11928</v>
      </c>
      <c r="O1720" s="10">
        <f t="shared" si="1441"/>
        <v>12405.1</v>
      </c>
      <c r="P1720" s="10">
        <f t="shared" si="1460"/>
        <v>0</v>
      </c>
      <c r="Q1720" s="26"/>
      <c r="R1720" s="27"/>
    </row>
    <row r="1721" spans="1:18" ht="31.2" x14ac:dyDescent="0.3">
      <c r="A1721" s="24" t="s">
        <v>633</v>
      </c>
      <c r="B1721" s="24" t="s">
        <v>101</v>
      </c>
      <c r="C1721" s="24" t="s">
        <v>69</v>
      </c>
      <c r="D1721" s="8" t="s">
        <v>636</v>
      </c>
      <c r="E1721" s="24" t="s">
        <v>32</v>
      </c>
      <c r="F1721" s="25" t="s">
        <v>33</v>
      </c>
      <c r="G1721" s="10">
        <v>11784.6</v>
      </c>
      <c r="H1721" s="10">
        <v>11928</v>
      </c>
      <c r="I1721" s="10">
        <v>12405.1</v>
      </c>
      <c r="J1721" s="10"/>
      <c r="K1721" s="10"/>
      <c r="L1721" s="10"/>
      <c r="M1721" s="10">
        <f t="shared" si="1439"/>
        <v>11784.6</v>
      </c>
      <c r="N1721" s="10">
        <f t="shared" si="1440"/>
        <v>11928</v>
      </c>
      <c r="O1721" s="10">
        <f t="shared" si="1441"/>
        <v>12405.1</v>
      </c>
      <c r="P1721" s="10"/>
      <c r="Q1721" s="26"/>
      <c r="R1721" s="27"/>
    </row>
    <row r="1722" spans="1:18" ht="31.2" x14ac:dyDescent="0.3">
      <c r="A1722" s="24" t="s">
        <v>633</v>
      </c>
      <c r="B1722" s="24" t="s">
        <v>101</v>
      </c>
      <c r="C1722" s="24" t="s">
        <v>69</v>
      </c>
      <c r="D1722" s="24" t="s">
        <v>638</v>
      </c>
      <c r="E1722" s="24"/>
      <c r="F1722" s="25" t="s">
        <v>639</v>
      </c>
      <c r="G1722" s="10"/>
      <c r="H1722" s="10"/>
      <c r="I1722" s="10"/>
      <c r="J1722" s="10">
        <f t="shared" si="1457"/>
        <v>15266.4</v>
      </c>
      <c r="K1722" s="10">
        <f t="shared" si="1458"/>
        <v>0</v>
      </c>
      <c r="L1722" s="10">
        <f t="shared" si="1459"/>
        <v>0</v>
      </c>
      <c r="M1722" s="10">
        <f t="shared" si="1439"/>
        <v>15266.4</v>
      </c>
      <c r="N1722" s="10">
        <f t="shared" si="1440"/>
        <v>0</v>
      </c>
      <c r="O1722" s="10">
        <f t="shared" si="1441"/>
        <v>0</v>
      </c>
      <c r="P1722" s="10">
        <f t="shared" si="1460"/>
        <v>0</v>
      </c>
      <c r="Q1722" s="26"/>
      <c r="R1722" s="27"/>
    </row>
    <row r="1723" spans="1:18" ht="31.2" x14ac:dyDescent="0.3">
      <c r="A1723" s="24" t="s">
        <v>633</v>
      </c>
      <c r="B1723" s="24" t="s">
        <v>101</v>
      </c>
      <c r="C1723" s="24" t="s">
        <v>69</v>
      </c>
      <c r="D1723" s="24" t="s">
        <v>638</v>
      </c>
      <c r="E1723" s="24" t="s">
        <v>32</v>
      </c>
      <c r="F1723" s="25" t="s">
        <v>33</v>
      </c>
      <c r="G1723" s="10"/>
      <c r="H1723" s="10"/>
      <c r="I1723" s="10"/>
      <c r="J1723" s="10">
        <v>15266.4</v>
      </c>
      <c r="K1723" s="10"/>
      <c r="L1723" s="10"/>
      <c r="M1723" s="10">
        <f t="shared" si="1439"/>
        <v>15266.4</v>
      </c>
      <c r="N1723" s="10">
        <f t="shared" si="1440"/>
        <v>0</v>
      </c>
      <c r="O1723" s="10">
        <f t="shared" si="1441"/>
        <v>0</v>
      </c>
      <c r="P1723" s="10"/>
      <c r="Q1723" s="26"/>
      <c r="R1723" s="27">
        <v>81</v>
      </c>
    </row>
    <row r="1724" spans="1:18" s="18" customFormat="1" x14ac:dyDescent="0.3">
      <c r="A1724" s="19" t="s">
        <v>633</v>
      </c>
      <c r="B1724" s="19" t="s">
        <v>101</v>
      </c>
      <c r="C1724" s="19" t="s">
        <v>240</v>
      </c>
      <c r="D1724" s="19"/>
      <c r="E1724" s="19"/>
      <c r="F1724" s="20" t="s">
        <v>411</v>
      </c>
      <c r="G1724" s="21">
        <f t="shared" ref="G1724:L1724" si="1461">G1785+G1725</f>
        <v>6293218.7999999998</v>
      </c>
      <c r="H1724" s="21">
        <f t="shared" si="1461"/>
        <v>6016578.7000000002</v>
      </c>
      <c r="I1724" s="21">
        <f t="shared" si="1461"/>
        <v>6810071.5999999996</v>
      </c>
      <c r="J1724" s="21">
        <f t="shared" si="1461"/>
        <v>-6769.9000000000015</v>
      </c>
      <c r="K1724" s="21">
        <f t="shared" si="1461"/>
        <v>99864.7</v>
      </c>
      <c r="L1724" s="21">
        <f t="shared" si="1461"/>
        <v>0</v>
      </c>
      <c r="M1724" s="21">
        <f t="shared" si="1439"/>
        <v>6286448.8999999994</v>
      </c>
      <c r="N1724" s="21">
        <f t="shared" si="1440"/>
        <v>6116443.4000000004</v>
      </c>
      <c r="O1724" s="21">
        <f t="shared" si="1441"/>
        <v>6810071.5999999996</v>
      </c>
      <c r="P1724" s="21">
        <f>P1785+P1725</f>
        <v>0</v>
      </c>
      <c r="Q1724" s="22"/>
      <c r="R1724" s="23"/>
    </row>
    <row r="1725" spans="1:18" s="18" customFormat="1" ht="31.2" x14ac:dyDescent="0.3">
      <c r="A1725" s="24" t="s">
        <v>633</v>
      </c>
      <c r="B1725" s="24" t="s">
        <v>101</v>
      </c>
      <c r="C1725" s="24" t="s">
        <v>240</v>
      </c>
      <c r="D1725" s="24" t="s">
        <v>412</v>
      </c>
      <c r="E1725" s="28"/>
      <c r="F1725" s="25" t="s">
        <v>413</v>
      </c>
      <c r="G1725" s="10">
        <f t="shared" ref="G1725:L1725" si="1462">G1726+G1732+G1737+G1754</f>
        <v>6287250.0999999996</v>
      </c>
      <c r="H1725" s="10">
        <f t="shared" si="1462"/>
        <v>6009457.9000000004</v>
      </c>
      <c r="I1725" s="10">
        <f t="shared" si="1462"/>
        <v>6803832.6999999993</v>
      </c>
      <c r="J1725" s="10">
        <f t="shared" si="1462"/>
        <v>-6769.9000000000015</v>
      </c>
      <c r="K1725" s="10">
        <f t="shared" si="1462"/>
        <v>99864.7</v>
      </c>
      <c r="L1725" s="10">
        <f t="shared" si="1462"/>
        <v>0</v>
      </c>
      <c r="M1725" s="10">
        <f t="shared" si="1439"/>
        <v>6280480.1999999993</v>
      </c>
      <c r="N1725" s="10">
        <f t="shared" si="1440"/>
        <v>6109322.6000000006</v>
      </c>
      <c r="O1725" s="10">
        <f t="shared" si="1441"/>
        <v>6803832.6999999993</v>
      </c>
      <c r="P1725" s="10">
        <f>P1726+P1732+P1737+P1754</f>
        <v>0</v>
      </c>
      <c r="Q1725" s="26"/>
      <c r="R1725" s="27"/>
    </row>
    <row r="1726" spans="1:18" s="18" customFormat="1" ht="31.2" x14ac:dyDescent="0.3">
      <c r="A1726" s="24" t="s">
        <v>633</v>
      </c>
      <c r="B1726" s="24" t="s">
        <v>101</v>
      </c>
      <c r="C1726" s="24" t="s">
        <v>240</v>
      </c>
      <c r="D1726" s="24" t="s">
        <v>640</v>
      </c>
      <c r="E1726" s="28"/>
      <c r="F1726" s="25" t="s">
        <v>304</v>
      </c>
      <c r="G1726" s="10">
        <f t="shared" ref="G1726:L1726" si="1463">G1727</f>
        <v>832504</v>
      </c>
      <c r="H1726" s="10">
        <f t="shared" si="1463"/>
        <v>831831</v>
      </c>
      <c r="I1726" s="10">
        <f t="shared" si="1463"/>
        <v>831831</v>
      </c>
      <c r="J1726" s="10">
        <f t="shared" si="1463"/>
        <v>0</v>
      </c>
      <c r="K1726" s="10">
        <f t="shared" si="1463"/>
        <v>0</v>
      </c>
      <c r="L1726" s="10">
        <f t="shared" si="1463"/>
        <v>0</v>
      </c>
      <c r="M1726" s="10">
        <f t="shared" si="1439"/>
        <v>832504</v>
      </c>
      <c r="N1726" s="10">
        <f t="shared" si="1440"/>
        <v>831831</v>
      </c>
      <c r="O1726" s="10">
        <f t="shared" si="1441"/>
        <v>831831</v>
      </c>
      <c r="P1726" s="10">
        <f>P1727</f>
        <v>0</v>
      </c>
      <c r="Q1726" s="26"/>
      <c r="R1726" s="27"/>
    </row>
    <row r="1727" spans="1:18" s="18" customFormat="1" ht="31.2" x14ac:dyDescent="0.3">
      <c r="A1727" s="24" t="s">
        <v>633</v>
      </c>
      <c r="B1727" s="24" t="s">
        <v>101</v>
      </c>
      <c r="C1727" s="24" t="s">
        <v>240</v>
      </c>
      <c r="D1727" s="24" t="s">
        <v>641</v>
      </c>
      <c r="E1727" s="28"/>
      <c r="F1727" s="25" t="s">
        <v>642</v>
      </c>
      <c r="G1727" s="10">
        <f t="shared" ref="G1727:L1727" si="1464">G1728+G1730</f>
        <v>832504</v>
      </c>
      <c r="H1727" s="10">
        <f t="shared" si="1464"/>
        <v>831831</v>
      </c>
      <c r="I1727" s="10">
        <f t="shared" si="1464"/>
        <v>831831</v>
      </c>
      <c r="J1727" s="10">
        <f t="shared" si="1464"/>
        <v>0</v>
      </c>
      <c r="K1727" s="10">
        <f t="shared" si="1464"/>
        <v>0</v>
      </c>
      <c r="L1727" s="10">
        <f t="shared" si="1464"/>
        <v>0</v>
      </c>
      <c r="M1727" s="10">
        <f t="shared" si="1439"/>
        <v>832504</v>
      </c>
      <c r="N1727" s="10">
        <f t="shared" si="1440"/>
        <v>831831</v>
      </c>
      <c r="O1727" s="10">
        <f t="shared" si="1441"/>
        <v>831831</v>
      </c>
      <c r="P1727" s="10">
        <f>P1728+P1730</f>
        <v>0</v>
      </c>
      <c r="Q1727" s="26"/>
      <c r="R1727" s="27"/>
    </row>
    <row r="1728" spans="1:18" s="18" customFormat="1" ht="62.4" x14ac:dyDescent="0.3">
      <c r="A1728" s="24" t="s">
        <v>633</v>
      </c>
      <c r="B1728" s="24" t="s">
        <v>101</v>
      </c>
      <c r="C1728" s="24" t="s">
        <v>240</v>
      </c>
      <c r="D1728" s="24" t="s">
        <v>643</v>
      </c>
      <c r="E1728" s="28"/>
      <c r="F1728" s="25" t="s">
        <v>644</v>
      </c>
      <c r="G1728" s="10">
        <f t="shared" ref="G1728:L1728" si="1465">G1729</f>
        <v>673</v>
      </c>
      <c r="H1728" s="10">
        <f t="shared" si="1465"/>
        <v>0</v>
      </c>
      <c r="I1728" s="10">
        <f t="shared" si="1465"/>
        <v>0</v>
      </c>
      <c r="J1728" s="10">
        <f t="shared" si="1465"/>
        <v>0</v>
      </c>
      <c r="K1728" s="10">
        <f t="shared" si="1465"/>
        <v>0</v>
      </c>
      <c r="L1728" s="10">
        <f t="shared" si="1465"/>
        <v>0</v>
      </c>
      <c r="M1728" s="10">
        <f t="shared" si="1439"/>
        <v>673</v>
      </c>
      <c r="N1728" s="10">
        <f t="shared" si="1440"/>
        <v>0</v>
      </c>
      <c r="O1728" s="10">
        <f t="shared" si="1441"/>
        <v>0</v>
      </c>
      <c r="P1728" s="10">
        <f>P1729</f>
        <v>0</v>
      </c>
      <c r="Q1728" s="26"/>
      <c r="R1728" s="27"/>
    </row>
    <row r="1729" spans="1:18" s="18" customFormat="1" ht="31.2" x14ac:dyDescent="0.3">
      <c r="A1729" s="24" t="s">
        <v>633</v>
      </c>
      <c r="B1729" s="24" t="s">
        <v>101</v>
      </c>
      <c r="C1729" s="24" t="s">
        <v>240</v>
      </c>
      <c r="D1729" s="24" t="s">
        <v>643</v>
      </c>
      <c r="E1729" s="24" t="s">
        <v>32</v>
      </c>
      <c r="F1729" s="25" t="s">
        <v>33</v>
      </c>
      <c r="G1729" s="10">
        <v>673</v>
      </c>
      <c r="H1729" s="10">
        <v>0</v>
      </c>
      <c r="I1729" s="10">
        <v>0</v>
      </c>
      <c r="J1729" s="10"/>
      <c r="K1729" s="10"/>
      <c r="L1729" s="10"/>
      <c r="M1729" s="10">
        <f t="shared" si="1439"/>
        <v>673</v>
      </c>
      <c r="N1729" s="10">
        <f t="shared" si="1440"/>
        <v>0</v>
      </c>
      <c r="O1729" s="10">
        <f t="shared" si="1441"/>
        <v>0</v>
      </c>
      <c r="P1729" s="10"/>
      <c r="Q1729" s="26"/>
      <c r="R1729" s="27"/>
    </row>
    <row r="1730" spans="1:18" s="18" customFormat="1" ht="93.6" x14ac:dyDescent="0.3">
      <c r="A1730" s="24" t="s">
        <v>633</v>
      </c>
      <c r="B1730" s="24" t="s">
        <v>101</v>
      </c>
      <c r="C1730" s="24" t="s">
        <v>240</v>
      </c>
      <c r="D1730" s="24" t="s">
        <v>645</v>
      </c>
      <c r="E1730" s="28"/>
      <c r="F1730" s="25" t="s">
        <v>646</v>
      </c>
      <c r="G1730" s="10">
        <f t="shared" ref="G1730:L1730" si="1466">G1731</f>
        <v>831831</v>
      </c>
      <c r="H1730" s="10">
        <f t="shared" si="1466"/>
        <v>831831</v>
      </c>
      <c r="I1730" s="10">
        <f t="shared" si="1466"/>
        <v>831831</v>
      </c>
      <c r="J1730" s="10">
        <f t="shared" si="1466"/>
        <v>0</v>
      </c>
      <c r="K1730" s="10">
        <f t="shared" si="1466"/>
        <v>0</v>
      </c>
      <c r="L1730" s="10">
        <f t="shared" si="1466"/>
        <v>0</v>
      </c>
      <c r="M1730" s="10">
        <f t="shared" si="1439"/>
        <v>831831</v>
      </c>
      <c r="N1730" s="10">
        <f t="shared" si="1440"/>
        <v>831831</v>
      </c>
      <c r="O1730" s="10">
        <f t="shared" si="1441"/>
        <v>831831</v>
      </c>
      <c r="P1730" s="10">
        <f>P1731</f>
        <v>0</v>
      </c>
      <c r="Q1730" s="26"/>
      <c r="R1730" s="27"/>
    </row>
    <row r="1731" spans="1:18" s="18" customFormat="1" ht="31.2" x14ac:dyDescent="0.3">
      <c r="A1731" s="24" t="s">
        <v>633</v>
      </c>
      <c r="B1731" s="24" t="s">
        <v>101</v>
      </c>
      <c r="C1731" s="24" t="s">
        <v>240</v>
      </c>
      <c r="D1731" s="24" t="s">
        <v>645</v>
      </c>
      <c r="E1731" s="24" t="s">
        <v>32</v>
      </c>
      <c r="F1731" s="25" t="s">
        <v>33</v>
      </c>
      <c r="G1731" s="10">
        <v>831831</v>
      </c>
      <c r="H1731" s="10">
        <v>831831</v>
      </c>
      <c r="I1731" s="10">
        <v>831831</v>
      </c>
      <c r="J1731" s="10"/>
      <c r="K1731" s="10"/>
      <c r="L1731" s="10"/>
      <c r="M1731" s="10">
        <f t="shared" si="1439"/>
        <v>831831</v>
      </c>
      <c r="N1731" s="10">
        <f t="shared" si="1440"/>
        <v>831831</v>
      </c>
      <c r="O1731" s="10">
        <f t="shared" si="1441"/>
        <v>831831</v>
      </c>
      <c r="P1731" s="10"/>
      <c r="Q1731" s="26"/>
      <c r="R1731" s="27"/>
    </row>
    <row r="1732" spans="1:18" s="18" customFormat="1" ht="31.2" x14ac:dyDescent="0.3">
      <c r="A1732" s="24" t="s">
        <v>633</v>
      </c>
      <c r="B1732" s="24" t="s">
        <v>101</v>
      </c>
      <c r="C1732" s="24" t="s">
        <v>240</v>
      </c>
      <c r="D1732" s="24" t="s">
        <v>647</v>
      </c>
      <c r="E1732" s="28"/>
      <c r="F1732" s="25" t="s">
        <v>153</v>
      </c>
      <c r="G1732" s="10">
        <f t="shared" ref="G1732:G1733" si="1467">G1733</f>
        <v>218600.3</v>
      </c>
      <c r="H1732" s="10">
        <f t="shared" ref="H1732:H1733" si="1468">H1733</f>
        <v>445103.1</v>
      </c>
      <c r="I1732" s="10">
        <f t="shared" ref="I1732:I1733" si="1469">I1733</f>
        <v>145103.1</v>
      </c>
      <c r="J1732" s="10">
        <f t="shared" ref="J1732:J1733" si="1470">J1733</f>
        <v>0</v>
      </c>
      <c r="K1732" s="10">
        <f t="shared" ref="K1732:K1733" si="1471">K1733</f>
        <v>0</v>
      </c>
      <c r="L1732" s="10">
        <f t="shared" ref="L1732:L1733" si="1472">L1733</f>
        <v>0</v>
      </c>
      <c r="M1732" s="10">
        <f t="shared" si="1439"/>
        <v>218600.3</v>
      </c>
      <c r="N1732" s="10">
        <f t="shared" si="1440"/>
        <v>445103.1</v>
      </c>
      <c r="O1732" s="10">
        <f t="shared" si="1441"/>
        <v>145103.1</v>
      </c>
      <c r="P1732" s="10">
        <f t="shared" ref="P1732:P1733" si="1473">P1733</f>
        <v>0</v>
      </c>
      <c r="Q1732" s="26"/>
      <c r="R1732" s="27"/>
    </row>
    <row r="1733" spans="1:18" s="18" customFormat="1" x14ac:dyDescent="0.3">
      <c r="A1733" s="24" t="s">
        <v>633</v>
      </c>
      <c r="B1733" s="24" t="s">
        <v>101</v>
      </c>
      <c r="C1733" s="24" t="s">
        <v>240</v>
      </c>
      <c r="D1733" s="24" t="s">
        <v>648</v>
      </c>
      <c r="E1733" s="28"/>
      <c r="F1733" s="25" t="s">
        <v>649</v>
      </c>
      <c r="G1733" s="10">
        <f t="shared" si="1467"/>
        <v>218600.3</v>
      </c>
      <c r="H1733" s="10">
        <f t="shared" si="1468"/>
        <v>445103.1</v>
      </c>
      <c r="I1733" s="10">
        <f t="shared" si="1469"/>
        <v>145103.1</v>
      </c>
      <c r="J1733" s="10">
        <f t="shared" si="1470"/>
        <v>0</v>
      </c>
      <c r="K1733" s="10">
        <f t="shared" si="1471"/>
        <v>0</v>
      </c>
      <c r="L1733" s="10">
        <f t="shared" si="1472"/>
        <v>0</v>
      </c>
      <c r="M1733" s="10">
        <f t="shared" si="1439"/>
        <v>218600.3</v>
      </c>
      <c r="N1733" s="10">
        <f t="shared" si="1440"/>
        <v>445103.1</v>
      </c>
      <c r="O1733" s="10">
        <f t="shared" si="1441"/>
        <v>145103.1</v>
      </c>
      <c r="P1733" s="10">
        <f t="shared" si="1473"/>
        <v>0</v>
      </c>
      <c r="Q1733" s="26"/>
      <c r="R1733" s="27"/>
    </row>
    <row r="1734" spans="1:18" s="18" customFormat="1" ht="62.4" x14ac:dyDescent="0.3">
      <c r="A1734" s="24" t="s">
        <v>633</v>
      </c>
      <c r="B1734" s="24" t="s">
        <v>101</v>
      </c>
      <c r="C1734" s="24" t="s">
        <v>240</v>
      </c>
      <c r="D1734" s="24" t="s">
        <v>650</v>
      </c>
      <c r="E1734" s="28"/>
      <c r="F1734" s="25" t="s">
        <v>651</v>
      </c>
      <c r="G1734" s="10">
        <f t="shared" ref="G1734:L1734" si="1474">G1735+G1736</f>
        <v>218600.3</v>
      </c>
      <c r="H1734" s="10">
        <f t="shared" si="1474"/>
        <v>445103.1</v>
      </c>
      <c r="I1734" s="10">
        <f t="shared" si="1474"/>
        <v>145103.1</v>
      </c>
      <c r="J1734" s="10">
        <f t="shared" si="1474"/>
        <v>0</v>
      </c>
      <c r="K1734" s="10">
        <f t="shared" si="1474"/>
        <v>0</v>
      </c>
      <c r="L1734" s="10">
        <f t="shared" si="1474"/>
        <v>0</v>
      </c>
      <c r="M1734" s="10">
        <f t="shared" si="1439"/>
        <v>218600.3</v>
      </c>
      <c r="N1734" s="10">
        <f t="shared" si="1440"/>
        <v>445103.1</v>
      </c>
      <c r="O1734" s="10">
        <f t="shared" si="1441"/>
        <v>145103.1</v>
      </c>
      <c r="P1734" s="10">
        <f>P1735+P1736</f>
        <v>0</v>
      </c>
      <c r="Q1734" s="26"/>
      <c r="R1734" s="27"/>
    </row>
    <row r="1735" spans="1:18" s="18" customFormat="1" ht="31.2" x14ac:dyDescent="0.3">
      <c r="A1735" s="24" t="s">
        <v>633</v>
      </c>
      <c r="B1735" s="24" t="s">
        <v>101</v>
      </c>
      <c r="C1735" s="24" t="s">
        <v>240</v>
      </c>
      <c r="D1735" s="24" t="s">
        <v>650</v>
      </c>
      <c r="E1735" s="24" t="s">
        <v>32</v>
      </c>
      <c r="F1735" s="25" t="s">
        <v>33</v>
      </c>
      <c r="G1735" s="10">
        <v>59830.899999999994</v>
      </c>
      <c r="H1735" s="10">
        <v>404887.5</v>
      </c>
      <c r="I1735" s="10">
        <v>145103.1</v>
      </c>
      <c r="J1735" s="10"/>
      <c r="K1735" s="10"/>
      <c r="L1735" s="10"/>
      <c r="M1735" s="10">
        <f t="shared" si="1439"/>
        <v>59830.899999999994</v>
      </c>
      <c r="N1735" s="10">
        <f t="shared" si="1440"/>
        <v>404887.5</v>
      </c>
      <c r="O1735" s="10">
        <f t="shared" si="1441"/>
        <v>145103.1</v>
      </c>
      <c r="P1735" s="10"/>
      <c r="Q1735" s="26"/>
      <c r="R1735" s="27"/>
    </row>
    <row r="1736" spans="1:18" s="18" customFormat="1" ht="31.2" x14ac:dyDescent="0.3">
      <c r="A1736" s="24" t="s">
        <v>633</v>
      </c>
      <c r="B1736" s="24" t="s">
        <v>101</v>
      </c>
      <c r="C1736" s="24" t="s">
        <v>240</v>
      </c>
      <c r="D1736" s="24" t="s">
        <v>650</v>
      </c>
      <c r="E1736" s="24" t="s">
        <v>65</v>
      </c>
      <c r="F1736" s="25" t="s">
        <v>66</v>
      </c>
      <c r="G1736" s="10">
        <v>158769.4</v>
      </c>
      <c r="H1736" s="10">
        <v>40215.599999999999</v>
      </c>
      <c r="I1736" s="10">
        <v>0</v>
      </c>
      <c r="J1736" s="10"/>
      <c r="K1736" s="10"/>
      <c r="L1736" s="10"/>
      <c r="M1736" s="10">
        <f t="shared" si="1439"/>
        <v>158769.4</v>
      </c>
      <c r="N1736" s="10">
        <f t="shared" si="1440"/>
        <v>40215.599999999999</v>
      </c>
      <c r="O1736" s="10">
        <f t="shared" si="1441"/>
        <v>0</v>
      </c>
      <c r="P1736" s="10"/>
      <c r="Q1736" s="26"/>
      <c r="R1736" s="27"/>
    </row>
    <row r="1737" spans="1:18" s="18" customFormat="1" x14ac:dyDescent="0.3">
      <c r="A1737" s="24" t="s">
        <v>633</v>
      </c>
      <c r="B1737" s="24" t="s">
        <v>101</v>
      </c>
      <c r="C1737" s="24" t="s">
        <v>240</v>
      </c>
      <c r="D1737" s="24" t="s">
        <v>652</v>
      </c>
      <c r="E1737" s="28"/>
      <c r="F1737" s="25" t="s">
        <v>60</v>
      </c>
      <c r="G1737" s="10">
        <f t="shared" ref="G1737:L1737" si="1475">G1738+G1751</f>
        <v>887035.60000000009</v>
      </c>
      <c r="H1737" s="10">
        <f t="shared" si="1475"/>
        <v>661372.6</v>
      </c>
      <c r="I1737" s="10">
        <f t="shared" si="1475"/>
        <v>587176.69999999995</v>
      </c>
      <c r="J1737" s="10">
        <f t="shared" si="1475"/>
        <v>-22851.5</v>
      </c>
      <c r="K1737" s="10">
        <f t="shared" si="1475"/>
        <v>-135.30000000000001</v>
      </c>
      <c r="L1737" s="10">
        <f t="shared" si="1475"/>
        <v>0</v>
      </c>
      <c r="M1737" s="10">
        <f t="shared" si="1439"/>
        <v>864184.10000000009</v>
      </c>
      <c r="N1737" s="10">
        <f t="shared" si="1440"/>
        <v>661237.29999999993</v>
      </c>
      <c r="O1737" s="10">
        <f t="shared" si="1441"/>
        <v>587176.69999999995</v>
      </c>
      <c r="P1737" s="10">
        <f>P1738+P1751</f>
        <v>0</v>
      </c>
      <c r="Q1737" s="26"/>
      <c r="R1737" s="27"/>
    </row>
    <row r="1738" spans="1:18" s="18" customFormat="1" ht="31.2" x14ac:dyDescent="0.3">
      <c r="A1738" s="24" t="s">
        <v>633</v>
      </c>
      <c r="B1738" s="24" t="s">
        <v>101</v>
      </c>
      <c r="C1738" s="24" t="s">
        <v>240</v>
      </c>
      <c r="D1738" s="24" t="s">
        <v>653</v>
      </c>
      <c r="E1738" s="28"/>
      <c r="F1738" s="25" t="s">
        <v>654</v>
      </c>
      <c r="G1738" s="10">
        <f t="shared" ref="G1738:L1738" si="1476">G1739+G1741+G1743+G1745+G1747+G1749</f>
        <v>707753.9</v>
      </c>
      <c r="H1738" s="10">
        <f t="shared" si="1476"/>
        <v>481760.3</v>
      </c>
      <c r="I1738" s="10">
        <f t="shared" si="1476"/>
        <v>401690.6</v>
      </c>
      <c r="J1738" s="10">
        <f t="shared" si="1476"/>
        <v>-22851.5</v>
      </c>
      <c r="K1738" s="10">
        <f t="shared" si="1476"/>
        <v>-135.30000000000001</v>
      </c>
      <c r="L1738" s="10">
        <f t="shared" si="1476"/>
        <v>0</v>
      </c>
      <c r="M1738" s="10">
        <f t="shared" si="1439"/>
        <v>684902.40000000002</v>
      </c>
      <c r="N1738" s="10">
        <f t="shared" si="1440"/>
        <v>481625</v>
      </c>
      <c r="O1738" s="10">
        <f t="shared" si="1441"/>
        <v>401690.6</v>
      </c>
      <c r="P1738" s="10">
        <f>P1739+P1741+P1743+P1745+P1747+P1749</f>
        <v>0</v>
      </c>
      <c r="Q1738" s="26"/>
      <c r="R1738" s="27"/>
    </row>
    <row r="1739" spans="1:18" s="18" customFormat="1" ht="31.2" x14ac:dyDescent="0.3">
      <c r="A1739" s="24" t="s">
        <v>633</v>
      </c>
      <c r="B1739" s="24" t="s">
        <v>101</v>
      </c>
      <c r="C1739" s="24" t="s">
        <v>240</v>
      </c>
      <c r="D1739" s="24" t="s">
        <v>655</v>
      </c>
      <c r="E1739" s="28"/>
      <c r="F1739" s="25" t="s">
        <v>656</v>
      </c>
      <c r="G1739" s="10">
        <f t="shared" ref="G1739:L1739" si="1477">G1740</f>
        <v>0</v>
      </c>
      <c r="H1739" s="10">
        <f t="shared" si="1477"/>
        <v>401690.6</v>
      </c>
      <c r="I1739" s="10">
        <f t="shared" si="1477"/>
        <v>401690.6</v>
      </c>
      <c r="J1739" s="10">
        <f t="shared" si="1477"/>
        <v>0</v>
      </c>
      <c r="K1739" s="10">
        <f t="shared" si="1477"/>
        <v>-135.30000000000001</v>
      </c>
      <c r="L1739" s="10">
        <f t="shared" si="1477"/>
        <v>0</v>
      </c>
      <c r="M1739" s="10">
        <f t="shared" si="1439"/>
        <v>0</v>
      </c>
      <c r="N1739" s="10">
        <f t="shared" si="1440"/>
        <v>401555.3</v>
      </c>
      <c r="O1739" s="10">
        <f t="shared" si="1441"/>
        <v>401690.6</v>
      </c>
      <c r="P1739" s="10">
        <f>P1740</f>
        <v>0</v>
      </c>
      <c r="Q1739" s="26"/>
      <c r="R1739" s="27"/>
    </row>
    <row r="1740" spans="1:18" s="18" customFormat="1" ht="31.2" x14ac:dyDescent="0.3">
      <c r="A1740" s="24" t="s">
        <v>633</v>
      </c>
      <c r="B1740" s="24" t="s">
        <v>101</v>
      </c>
      <c r="C1740" s="24" t="s">
        <v>240</v>
      </c>
      <c r="D1740" s="24" t="s">
        <v>655</v>
      </c>
      <c r="E1740" s="24" t="s">
        <v>65</v>
      </c>
      <c r="F1740" s="25" t="s">
        <v>66</v>
      </c>
      <c r="G1740" s="10">
        <v>0</v>
      </c>
      <c r="H1740" s="10">
        <v>401690.6</v>
      </c>
      <c r="I1740" s="10">
        <v>401690.6</v>
      </c>
      <c r="J1740" s="10"/>
      <c r="K1740" s="10">
        <v>-135.30000000000001</v>
      </c>
      <c r="L1740" s="10"/>
      <c r="M1740" s="10">
        <f t="shared" si="1439"/>
        <v>0</v>
      </c>
      <c r="N1740" s="10">
        <f t="shared" si="1440"/>
        <v>401555.3</v>
      </c>
      <c r="O1740" s="10">
        <f t="shared" si="1441"/>
        <v>401690.6</v>
      </c>
      <c r="P1740" s="10"/>
      <c r="Q1740" s="26"/>
      <c r="R1740" s="27">
        <v>21</v>
      </c>
    </row>
    <row r="1741" spans="1:18" s="18" customFormat="1" x14ac:dyDescent="0.3">
      <c r="A1741" s="24" t="s">
        <v>633</v>
      </c>
      <c r="B1741" s="24" t="s">
        <v>101</v>
      </c>
      <c r="C1741" s="24" t="s">
        <v>240</v>
      </c>
      <c r="D1741" s="24" t="s">
        <v>657</v>
      </c>
      <c r="E1741" s="28"/>
      <c r="F1741" s="25" t="s">
        <v>658</v>
      </c>
      <c r="G1741" s="10">
        <f t="shared" ref="G1741:L1741" si="1478">G1742</f>
        <v>51663.399999999994</v>
      </c>
      <c r="H1741" s="10">
        <f t="shared" si="1478"/>
        <v>50834.9</v>
      </c>
      <c r="I1741" s="10">
        <f t="shared" si="1478"/>
        <v>0</v>
      </c>
      <c r="J1741" s="10">
        <f t="shared" si="1478"/>
        <v>30694.9</v>
      </c>
      <c r="K1741" s="10">
        <f t="shared" si="1478"/>
        <v>0</v>
      </c>
      <c r="L1741" s="10">
        <f t="shared" si="1478"/>
        <v>0</v>
      </c>
      <c r="M1741" s="10">
        <f t="shared" si="1439"/>
        <v>82358.299999999988</v>
      </c>
      <c r="N1741" s="10">
        <f t="shared" si="1440"/>
        <v>50834.9</v>
      </c>
      <c r="O1741" s="10">
        <f t="shared" si="1441"/>
        <v>0</v>
      </c>
      <c r="P1741" s="10">
        <f>P1742</f>
        <v>0</v>
      </c>
      <c r="Q1741" s="26"/>
      <c r="R1741" s="27"/>
    </row>
    <row r="1742" spans="1:18" s="18" customFormat="1" ht="31.2" x14ac:dyDescent="0.3">
      <c r="A1742" s="24" t="s">
        <v>633</v>
      </c>
      <c r="B1742" s="24" t="s">
        <v>101</v>
      </c>
      <c r="C1742" s="24" t="s">
        <v>240</v>
      </c>
      <c r="D1742" s="24" t="s">
        <v>657</v>
      </c>
      <c r="E1742" s="24" t="s">
        <v>65</v>
      </c>
      <c r="F1742" s="25" t="s">
        <v>66</v>
      </c>
      <c r="G1742" s="10">
        <v>51663.399999999994</v>
      </c>
      <c r="H1742" s="10">
        <v>50834.9</v>
      </c>
      <c r="I1742" s="10">
        <v>0</v>
      </c>
      <c r="J1742" s="10">
        <v>30694.9</v>
      </c>
      <c r="K1742" s="10"/>
      <c r="L1742" s="10"/>
      <c r="M1742" s="10">
        <f t="shared" si="1439"/>
        <v>82358.299999999988</v>
      </c>
      <c r="N1742" s="10">
        <f t="shared" si="1440"/>
        <v>50834.9</v>
      </c>
      <c r="O1742" s="10">
        <f t="shared" si="1441"/>
        <v>0</v>
      </c>
      <c r="P1742" s="10"/>
      <c r="Q1742" s="26"/>
      <c r="R1742" s="27" t="s">
        <v>659</v>
      </c>
    </row>
    <row r="1743" spans="1:18" s="18" customFormat="1" ht="31.2" x14ac:dyDescent="0.3">
      <c r="A1743" s="24" t="s">
        <v>633</v>
      </c>
      <c r="B1743" s="24" t="s">
        <v>101</v>
      </c>
      <c r="C1743" s="24" t="s">
        <v>240</v>
      </c>
      <c r="D1743" s="24" t="s">
        <v>660</v>
      </c>
      <c r="E1743" s="28"/>
      <c r="F1743" s="25" t="s">
        <v>661</v>
      </c>
      <c r="G1743" s="10">
        <f t="shared" ref="G1743:L1743" si="1479">G1744</f>
        <v>0</v>
      </c>
      <c r="H1743" s="10">
        <f t="shared" si="1479"/>
        <v>29234.799999999999</v>
      </c>
      <c r="I1743" s="10">
        <f t="shared" si="1479"/>
        <v>0</v>
      </c>
      <c r="J1743" s="10">
        <f t="shared" si="1479"/>
        <v>0</v>
      </c>
      <c r="K1743" s="10">
        <f t="shared" si="1479"/>
        <v>0</v>
      </c>
      <c r="L1743" s="10">
        <f t="shared" si="1479"/>
        <v>0</v>
      </c>
      <c r="M1743" s="10">
        <f t="shared" si="1439"/>
        <v>0</v>
      </c>
      <c r="N1743" s="10">
        <f t="shared" si="1440"/>
        <v>29234.799999999999</v>
      </c>
      <c r="O1743" s="10">
        <f t="shared" si="1441"/>
        <v>0</v>
      </c>
      <c r="P1743" s="10">
        <f>P1744</f>
        <v>0</v>
      </c>
      <c r="Q1743" s="26"/>
      <c r="R1743" s="27"/>
    </row>
    <row r="1744" spans="1:18" s="18" customFormat="1" ht="31.2" x14ac:dyDescent="0.3">
      <c r="A1744" s="24" t="s">
        <v>633</v>
      </c>
      <c r="B1744" s="24" t="s">
        <v>101</v>
      </c>
      <c r="C1744" s="24" t="s">
        <v>240</v>
      </c>
      <c r="D1744" s="24" t="s">
        <v>660</v>
      </c>
      <c r="E1744" s="24" t="s">
        <v>65</v>
      </c>
      <c r="F1744" s="25" t="s">
        <v>66</v>
      </c>
      <c r="G1744" s="10">
        <v>0</v>
      </c>
      <c r="H1744" s="10">
        <v>29234.799999999999</v>
      </c>
      <c r="I1744" s="10">
        <v>0</v>
      </c>
      <c r="J1744" s="10"/>
      <c r="K1744" s="10"/>
      <c r="L1744" s="10"/>
      <c r="M1744" s="10">
        <f t="shared" si="1439"/>
        <v>0</v>
      </c>
      <c r="N1744" s="10">
        <f t="shared" si="1440"/>
        <v>29234.799999999999</v>
      </c>
      <c r="O1744" s="10">
        <f t="shared" si="1441"/>
        <v>0</v>
      </c>
      <c r="P1744" s="10"/>
      <c r="Q1744" s="26"/>
      <c r="R1744" s="27"/>
    </row>
    <row r="1745" spans="1:18" s="18" customFormat="1" ht="46.8" x14ac:dyDescent="0.3">
      <c r="A1745" s="24" t="s">
        <v>633</v>
      </c>
      <c r="B1745" s="24" t="s">
        <v>101</v>
      </c>
      <c r="C1745" s="24" t="s">
        <v>240</v>
      </c>
      <c r="D1745" s="24" t="s">
        <v>662</v>
      </c>
      <c r="E1745" s="28"/>
      <c r="F1745" s="25" t="s">
        <v>663</v>
      </c>
      <c r="G1745" s="10">
        <f t="shared" ref="G1745:L1745" si="1480">G1746</f>
        <v>420626.60000000003</v>
      </c>
      <c r="H1745" s="10">
        <f t="shared" si="1480"/>
        <v>0</v>
      </c>
      <c r="I1745" s="10">
        <f t="shared" si="1480"/>
        <v>0</v>
      </c>
      <c r="J1745" s="10">
        <f t="shared" si="1480"/>
        <v>-53126.3</v>
      </c>
      <c r="K1745" s="10">
        <f t="shared" si="1480"/>
        <v>0</v>
      </c>
      <c r="L1745" s="10">
        <f t="shared" si="1480"/>
        <v>0</v>
      </c>
      <c r="M1745" s="10">
        <f t="shared" si="1439"/>
        <v>367500.30000000005</v>
      </c>
      <c r="N1745" s="10">
        <f t="shared" si="1440"/>
        <v>0</v>
      </c>
      <c r="O1745" s="10">
        <f t="shared" si="1441"/>
        <v>0</v>
      </c>
      <c r="P1745" s="10">
        <f>P1746</f>
        <v>0</v>
      </c>
      <c r="Q1745" s="26"/>
      <c r="R1745" s="27"/>
    </row>
    <row r="1746" spans="1:18" s="18" customFormat="1" ht="31.2" x14ac:dyDescent="0.3">
      <c r="A1746" s="24" t="s">
        <v>633</v>
      </c>
      <c r="B1746" s="24" t="s">
        <v>101</v>
      </c>
      <c r="C1746" s="24" t="s">
        <v>240</v>
      </c>
      <c r="D1746" s="24" t="s">
        <v>662</v>
      </c>
      <c r="E1746" s="24" t="s">
        <v>65</v>
      </c>
      <c r="F1746" s="25" t="s">
        <v>66</v>
      </c>
      <c r="G1746" s="10">
        <v>420626.60000000003</v>
      </c>
      <c r="H1746" s="10">
        <v>0</v>
      </c>
      <c r="I1746" s="10">
        <v>0</v>
      </c>
      <c r="J1746" s="10">
        <v>-53126.3</v>
      </c>
      <c r="K1746" s="10"/>
      <c r="L1746" s="10"/>
      <c r="M1746" s="10">
        <f t="shared" si="1439"/>
        <v>367500.30000000005</v>
      </c>
      <c r="N1746" s="10">
        <f t="shared" si="1440"/>
        <v>0</v>
      </c>
      <c r="O1746" s="10">
        <f t="shared" si="1441"/>
        <v>0</v>
      </c>
      <c r="P1746" s="10"/>
      <c r="Q1746" s="26"/>
      <c r="R1746" s="27">
        <v>28</v>
      </c>
    </row>
    <row r="1747" spans="1:18" s="18" customFormat="1" ht="46.8" x14ac:dyDescent="0.3">
      <c r="A1747" s="24" t="s">
        <v>633</v>
      </c>
      <c r="B1747" s="24" t="s">
        <v>101</v>
      </c>
      <c r="C1747" s="24" t="s">
        <v>240</v>
      </c>
      <c r="D1747" s="24" t="s">
        <v>664</v>
      </c>
      <c r="E1747" s="28"/>
      <c r="F1747" s="25" t="s">
        <v>665</v>
      </c>
      <c r="G1747" s="10">
        <f t="shared" ref="G1747:L1747" si="1481">G1748</f>
        <v>130463.40000000001</v>
      </c>
      <c r="H1747" s="10">
        <f t="shared" si="1481"/>
        <v>0</v>
      </c>
      <c r="I1747" s="10">
        <f t="shared" si="1481"/>
        <v>0</v>
      </c>
      <c r="J1747" s="10">
        <f t="shared" si="1481"/>
        <v>-195</v>
      </c>
      <c r="K1747" s="10">
        <f t="shared" si="1481"/>
        <v>0</v>
      </c>
      <c r="L1747" s="10">
        <f t="shared" si="1481"/>
        <v>0</v>
      </c>
      <c r="M1747" s="10">
        <f t="shared" si="1439"/>
        <v>130268.40000000001</v>
      </c>
      <c r="N1747" s="10">
        <f t="shared" si="1440"/>
        <v>0</v>
      </c>
      <c r="O1747" s="10">
        <f t="shared" si="1441"/>
        <v>0</v>
      </c>
      <c r="P1747" s="10">
        <f>P1748</f>
        <v>0</v>
      </c>
      <c r="Q1747" s="26"/>
      <c r="R1747" s="27"/>
    </row>
    <row r="1748" spans="1:18" s="18" customFormat="1" ht="31.2" x14ac:dyDescent="0.3">
      <c r="A1748" s="24" t="s">
        <v>633</v>
      </c>
      <c r="B1748" s="24" t="s">
        <v>101</v>
      </c>
      <c r="C1748" s="24" t="s">
        <v>240</v>
      </c>
      <c r="D1748" s="24" t="s">
        <v>664</v>
      </c>
      <c r="E1748" s="24" t="s">
        <v>65</v>
      </c>
      <c r="F1748" s="25" t="s">
        <v>66</v>
      </c>
      <c r="G1748" s="10">
        <v>130463.40000000001</v>
      </c>
      <c r="H1748" s="10">
        <v>0</v>
      </c>
      <c r="I1748" s="10">
        <v>0</v>
      </c>
      <c r="J1748" s="10">
        <v>-195</v>
      </c>
      <c r="K1748" s="10"/>
      <c r="L1748" s="10"/>
      <c r="M1748" s="10">
        <f t="shared" si="1439"/>
        <v>130268.40000000001</v>
      </c>
      <c r="N1748" s="10">
        <f t="shared" si="1440"/>
        <v>0</v>
      </c>
      <c r="O1748" s="10">
        <f t="shared" si="1441"/>
        <v>0</v>
      </c>
      <c r="P1748" s="10"/>
      <c r="Q1748" s="26"/>
      <c r="R1748" s="27">
        <v>29</v>
      </c>
    </row>
    <row r="1749" spans="1:18" s="18" customFormat="1" ht="46.8" x14ac:dyDescent="0.3">
      <c r="A1749" s="24" t="s">
        <v>633</v>
      </c>
      <c r="B1749" s="24" t="s">
        <v>101</v>
      </c>
      <c r="C1749" s="24" t="s">
        <v>240</v>
      </c>
      <c r="D1749" s="24" t="s">
        <v>666</v>
      </c>
      <c r="E1749" s="28"/>
      <c r="F1749" s="25" t="s">
        <v>667</v>
      </c>
      <c r="G1749" s="10">
        <f t="shared" ref="G1749:L1749" si="1482">G1750</f>
        <v>105000.5</v>
      </c>
      <c r="H1749" s="10">
        <f t="shared" si="1482"/>
        <v>0</v>
      </c>
      <c r="I1749" s="10">
        <f t="shared" si="1482"/>
        <v>0</v>
      </c>
      <c r="J1749" s="10">
        <f t="shared" si="1482"/>
        <v>-225.1</v>
      </c>
      <c r="K1749" s="10">
        <f t="shared" si="1482"/>
        <v>0</v>
      </c>
      <c r="L1749" s="10">
        <f t="shared" si="1482"/>
        <v>0</v>
      </c>
      <c r="M1749" s="10">
        <f t="shared" si="1439"/>
        <v>104775.4</v>
      </c>
      <c r="N1749" s="10">
        <f t="shared" si="1440"/>
        <v>0</v>
      </c>
      <c r="O1749" s="10">
        <f t="shared" si="1441"/>
        <v>0</v>
      </c>
      <c r="P1749" s="10">
        <f>P1750</f>
        <v>0</v>
      </c>
      <c r="Q1749" s="26"/>
      <c r="R1749" s="27"/>
    </row>
    <row r="1750" spans="1:18" s="18" customFormat="1" ht="31.2" x14ac:dyDescent="0.3">
      <c r="A1750" s="24" t="s">
        <v>633</v>
      </c>
      <c r="B1750" s="24" t="s">
        <v>101</v>
      </c>
      <c r="C1750" s="24" t="s">
        <v>240</v>
      </c>
      <c r="D1750" s="24" t="s">
        <v>666</v>
      </c>
      <c r="E1750" s="24" t="s">
        <v>65</v>
      </c>
      <c r="F1750" s="25" t="s">
        <v>66</v>
      </c>
      <c r="G1750" s="10">
        <v>105000.5</v>
      </c>
      <c r="H1750" s="10">
        <v>0</v>
      </c>
      <c r="I1750" s="10">
        <v>0</v>
      </c>
      <c r="J1750" s="10">
        <v>-225.1</v>
      </c>
      <c r="K1750" s="10"/>
      <c r="L1750" s="10"/>
      <c r="M1750" s="10">
        <f t="shared" si="1439"/>
        <v>104775.4</v>
      </c>
      <c r="N1750" s="10">
        <f t="shared" si="1440"/>
        <v>0</v>
      </c>
      <c r="O1750" s="10">
        <f t="shared" si="1441"/>
        <v>0</v>
      </c>
      <c r="P1750" s="10"/>
      <c r="Q1750" s="26"/>
      <c r="R1750" s="27">
        <v>30</v>
      </c>
    </row>
    <row r="1751" spans="1:18" s="18" customFormat="1" ht="31.2" x14ac:dyDescent="0.3">
      <c r="A1751" s="24" t="s">
        <v>633</v>
      </c>
      <c r="B1751" s="24" t="s">
        <v>101</v>
      </c>
      <c r="C1751" s="24" t="s">
        <v>240</v>
      </c>
      <c r="D1751" s="24" t="s">
        <v>668</v>
      </c>
      <c r="E1751" s="28"/>
      <c r="F1751" s="25" t="s">
        <v>669</v>
      </c>
      <c r="G1751" s="10">
        <f t="shared" ref="G1751:G1752" si="1483">G1752</f>
        <v>179281.7</v>
      </c>
      <c r="H1751" s="10">
        <f t="shared" ref="H1751:H1752" si="1484">H1752</f>
        <v>179612.3</v>
      </c>
      <c r="I1751" s="10">
        <f t="shared" ref="I1751:I1752" si="1485">I1752</f>
        <v>185486.1</v>
      </c>
      <c r="J1751" s="10">
        <f t="shared" ref="J1751:J1752" si="1486">J1752</f>
        <v>0</v>
      </c>
      <c r="K1751" s="10">
        <f t="shared" ref="K1751:K1752" si="1487">K1752</f>
        <v>0</v>
      </c>
      <c r="L1751" s="10">
        <f t="shared" ref="L1751:L1752" si="1488">L1752</f>
        <v>0</v>
      </c>
      <c r="M1751" s="10">
        <f t="shared" si="1439"/>
        <v>179281.7</v>
      </c>
      <c r="N1751" s="10">
        <f t="shared" si="1440"/>
        <v>179612.3</v>
      </c>
      <c r="O1751" s="10">
        <f t="shared" si="1441"/>
        <v>185486.1</v>
      </c>
      <c r="P1751" s="10">
        <f t="shared" ref="P1751:P1752" si="1489">P1752</f>
        <v>0</v>
      </c>
      <c r="Q1751" s="26"/>
      <c r="R1751" s="27"/>
    </row>
    <row r="1752" spans="1:18" s="18" customFormat="1" x14ac:dyDescent="0.3">
      <c r="A1752" s="24" t="s">
        <v>633</v>
      </c>
      <c r="B1752" s="24" t="s">
        <v>101</v>
      </c>
      <c r="C1752" s="24" t="s">
        <v>240</v>
      </c>
      <c r="D1752" s="24" t="s">
        <v>670</v>
      </c>
      <c r="E1752" s="28"/>
      <c r="F1752" s="25" t="s">
        <v>671</v>
      </c>
      <c r="G1752" s="10">
        <f t="shared" si="1483"/>
        <v>179281.7</v>
      </c>
      <c r="H1752" s="10">
        <f t="shared" si="1484"/>
        <v>179612.3</v>
      </c>
      <c r="I1752" s="10">
        <f t="shared" si="1485"/>
        <v>185486.1</v>
      </c>
      <c r="J1752" s="10">
        <f t="shared" si="1486"/>
        <v>0</v>
      </c>
      <c r="K1752" s="10">
        <f t="shared" si="1487"/>
        <v>0</v>
      </c>
      <c r="L1752" s="10">
        <f t="shared" si="1488"/>
        <v>0</v>
      </c>
      <c r="M1752" s="10">
        <f t="shared" si="1439"/>
        <v>179281.7</v>
      </c>
      <c r="N1752" s="10">
        <f t="shared" si="1440"/>
        <v>179612.3</v>
      </c>
      <c r="O1752" s="10">
        <f t="shared" si="1441"/>
        <v>185486.1</v>
      </c>
      <c r="P1752" s="10">
        <f t="shared" si="1489"/>
        <v>0</v>
      </c>
      <c r="Q1752" s="26"/>
      <c r="R1752" s="27"/>
    </row>
    <row r="1753" spans="1:18" s="18" customFormat="1" ht="31.2" x14ac:dyDescent="0.3">
      <c r="A1753" s="24" t="s">
        <v>633</v>
      </c>
      <c r="B1753" s="24" t="s">
        <v>101</v>
      </c>
      <c r="C1753" s="24" t="s">
        <v>240</v>
      </c>
      <c r="D1753" s="24" t="s">
        <v>670</v>
      </c>
      <c r="E1753" s="24" t="s">
        <v>32</v>
      </c>
      <c r="F1753" s="25" t="s">
        <v>33</v>
      </c>
      <c r="G1753" s="10">
        <v>179281.7</v>
      </c>
      <c r="H1753" s="10">
        <v>179612.3</v>
      </c>
      <c r="I1753" s="10">
        <v>185486.1</v>
      </c>
      <c r="J1753" s="10"/>
      <c r="K1753" s="10"/>
      <c r="L1753" s="10"/>
      <c r="M1753" s="10">
        <f t="shared" si="1439"/>
        <v>179281.7</v>
      </c>
      <c r="N1753" s="10">
        <f t="shared" si="1440"/>
        <v>179612.3</v>
      </c>
      <c r="O1753" s="10">
        <f t="shared" si="1441"/>
        <v>185486.1</v>
      </c>
      <c r="P1753" s="10"/>
      <c r="Q1753" s="26"/>
      <c r="R1753" s="27"/>
    </row>
    <row r="1754" spans="1:18" s="18" customFormat="1" x14ac:dyDescent="0.3">
      <c r="A1754" s="24" t="s">
        <v>633</v>
      </c>
      <c r="B1754" s="24" t="s">
        <v>101</v>
      </c>
      <c r="C1754" s="24" t="s">
        <v>240</v>
      </c>
      <c r="D1754" s="24" t="s">
        <v>414</v>
      </c>
      <c r="E1754" s="28"/>
      <c r="F1754" s="25" t="s">
        <v>27</v>
      </c>
      <c r="G1754" s="10">
        <f t="shared" ref="G1754:L1754" si="1490">G1755+G1773+G1782</f>
        <v>4349110.1999999993</v>
      </c>
      <c r="H1754" s="10">
        <f t="shared" si="1490"/>
        <v>4071151.2</v>
      </c>
      <c r="I1754" s="10">
        <f t="shared" si="1490"/>
        <v>5239721.8999999994</v>
      </c>
      <c r="J1754" s="10">
        <f t="shared" si="1490"/>
        <v>16081.599999999999</v>
      </c>
      <c r="K1754" s="10">
        <f t="shared" si="1490"/>
        <v>100000</v>
      </c>
      <c r="L1754" s="10">
        <f t="shared" si="1490"/>
        <v>0</v>
      </c>
      <c r="M1754" s="10">
        <f t="shared" si="1439"/>
        <v>4365191.7999999989</v>
      </c>
      <c r="N1754" s="10">
        <f t="shared" si="1440"/>
        <v>4171151.2</v>
      </c>
      <c r="O1754" s="10">
        <f t="shared" si="1441"/>
        <v>5239721.8999999994</v>
      </c>
      <c r="P1754" s="10">
        <f>P1755+P1773+P1782</f>
        <v>0</v>
      </c>
      <c r="Q1754" s="26"/>
      <c r="R1754" s="27"/>
    </row>
    <row r="1755" spans="1:18" s="18" customFormat="1" ht="31.2" x14ac:dyDescent="0.3">
      <c r="A1755" s="24" t="s">
        <v>633</v>
      </c>
      <c r="B1755" s="24" t="s">
        <v>101</v>
      </c>
      <c r="C1755" s="24" t="s">
        <v>240</v>
      </c>
      <c r="D1755" s="24" t="s">
        <v>415</v>
      </c>
      <c r="E1755" s="28"/>
      <c r="F1755" s="25" t="s">
        <v>416</v>
      </c>
      <c r="G1755" s="10">
        <f t="shared" ref="G1755:L1755" si="1491">G1756+G1758+G1760+G1762+G1765+G1767+G1769</f>
        <v>3798961.3999999994</v>
      </c>
      <c r="H1755" s="10">
        <f t="shared" si="1491"/>
        <v>3520452.1</v>
      </c>
      <c r="I1755" s="10">
        <f t="shared" si="1491"/>
        <v>4603842.8999999994</v>
      </c>
      <c r="J1755" s="10">
        <f t="shared" si="1491"/>
        <v>16081.599999999999</v>
      </c>
      <c r="K1755" s="10">
        <f t="shared" si="1491"/>
        <v>0</v>
      </c>
      <c r="L1755" s="10">
        <f t="shared" si="1491"/>
        <v>0</v>
      </c>
      <c r="M1755" s="10">
        <f t="shared" si="1439"/>
        <v>3815042.9999999995</v>
      </c>
      <c r="N1755" s="10">
        <f t="shared" si="1440"/>
        <v>3520452.1</v>
      </c>
      <c r="O1755" s="10">
        <f t="shared" si="1441"/>
        <v>4603842.8999999994</v>
      </c>
      <c r="P1755" s="10">
        <f>P1756+P1758+P1760+P1762+P1765+P1767+P1769</f>
        <v>0</v>
      </c>
      <c r="Q1755" s="26"/>
      <c r="R1755" s="27"/>
    </row>
    <row r="1756" spans="1:18" s="18" customFormat="1" ht="31.2" x14ac:dyDescent="0.3">
      <c r="A1756" s="24" t="s">
        <v>633</v>
      </c>
      <c r="B1756" s="24" t="s">
        <v>101</v>
      </c>
      <c r="C1756" s="24" t="s">
        <v>240</v>
      </c>
      <c r="D1756" s="24" t="s">
        <v>672</v>
      </c>
      <c r="E1756" s="28"/>
      <c r="F1756" s="25" t="s">
        <v>673</v>
      </c>
      <c r="G1756" s="10">
        <f t="shared" ref="G1756:L1756" si="1492">G1757</f>
        <v>251705.59999999998</v>
      </c>
      <c r="H1756" s="10">
        <f t="shared" si="1492"/>
        <v>33266.300000000047</v>
      </c>
      <c r="I1756" s="10">
        <f t="shared" si="1492"/>
        <v>855668.8</v>
      </c>
      <c r="J1756" s="10">
        <f t="shared" si="1492"/>
        <v>0</v>
      </c>
      <c r="K1756" s="10">
        <f t="shared" si="1492"/>
        <v>0</v>
      </c>
      <c r="L1756" s="10">
        <f t="shared" si="1492"/>
        <v>0</v>
      </c>
      <c r="M1756" s="10">
        <f t="shared" si="1439"/>
        <v>251705.59999999998</v>
      </c>
      <c r="N1756" s="10">
        <f t="shared" si="1440"/>
        <v>33266.300000000047</v>
      </c>
      <c r="O1756" s="10">
        <f t="shared" si="1441"/>
        <v>855668.8</v>
      </c>
      <c r="P1756" s="10">
        <f>P1757</f>
        <v>0</v>
      </c>
      <c r="Q1756" s="26"/>
      <c r="R1756" s="27"/>
    </row>
    <row r="1757" spans="1:18" s="18" customFormat="1" ht="31.2" x14ac:dyDescent="0.3">
      <c r="A1757" s="24" t="s">
        <v>633</v>
      </c>
      <c r="B1757" s="24" t="s">
        <v>101</v>
      </c>
      <c r="C1757" s="24" t="s">
        <v>240</v>
      </c>
      <c r="D1757" s="24" t="s">
        <v>672</v>
      </c>
      <c r="E1757" s="24" t="s">
        <v>32</v>
      </c>
      <c r="F1757" s="25" t="s">
        <v>33</v>
      </c>
      <c r="G1757" s="10">
        <v>251705.59999999998</v>
      </c>
      <c r="H1757" s="10">
        <v>33266.300000000047</v>
      </c>
      <c r="I1757" s="10">
        <v>855668.8</v>
      </c>
      <c r="J1757" s="10"/>
      <c r="K1757" s="10"/>
      <c r="L1757" s="10"/>
      <c r="M1757" s="10">
        <f t="shared" si="1439"/>
        <v>251705.59999999998</v>
      </c>
      <c r="N1757" s="10">
        <f t="shared" si="1440"/>
        <v>33266.300000000047</v>
      </c>
      <c r="O1757" s="10">
        <f t="shared" si="1441"/>
        <v>855668.8</v>
      </c>
      <c r="P1757" s="10"/>
      <c r="Q1757" s="26"/>
      <c r="R1757" s="27"/>
    </row>
    <row r="1758" spans="1:18" s="18" customFormat="1" ht="31.2" x14ac:dyDescent="0.3">
      <c r="A1758" s="24" t="s">
        <v>633</v>
      </c>
      <c r="B1758" s="24" t="s">
        <v>101</v>
      </c>
      <c r="C1758" s="24" t="s">
        <v>240</v>
      </c>
      <c r="D1758" s="24" t="s">
        <v>417</v>
      </c>
      <c r="E1758" s="28"/>
      <c r="F1758" s="25" t="s">
        <v>418</v>
      </c>
      <c r="G1758" s="10">
        <f t="shared" ref="G1758:L1758" si="1493">G1759</f>
        <v>3026931.6999999997</v>
      </c>
      <c r="H1758" s="10">
        <f t="shared" si="1493"/>
        <v>3024196.9</v>
      </c>
      <c r="I1758" s="10">
        <f t="shared" si="1493"/>
        <v>3249741</v>
      </c>
      <c r="J1758" s="10">
        <f t="shared" si="1493"/>
        <v>15029.3</v>
      </c>
      <c r="K1758" s="10">
        <f t="shared" si="1493"/>
        <v>0</v>
      </c>
      <c r="L1758" s="10">
        <f t="shared" si="1493"/>
        <v>0</v>
      </c>
      <c r="M1758" s="10">
        <f t="shared" si="1439"/>
        <v>3041960.9999999995</v>
      </c>
      <c r="N1758" s="10">
        <f t="shared" si="1440"/>
        <v>3024196.9</v>
      </c>
      <c r="O1758" s="10">
        <f t="shared" si="1441"/>
        <v>3249741</v>
      </c>
      <c r="P1758" s="10">
        <f>P1759</f>
        <v>0</v>
      </c>
      <c r="Q1758" s="26"/>
      <c r="R1758" s="27">
        <v>99</v>
      </c>
    </row>
    <row r="1759" spans="1:18" s="18" customFormat="1" ht="31.2" x14ac:dyDescent="0.3">
      <c r="A1759" s="24" t="s">
        <v>633</v>
      </c>
      <c r="B1759" s="24" t="s">
        <v>101</v>
      </c>
      <c r="C1759" s="24" t="s">
        <v>240</v>
      </c>
      <c r="D1759" s="24" t="s">
        <v>417</v>
      </c>
      <c r="E1759" s="24" t="s">
        <v>32</v>
      </c>
      <c r="F1759" s="25" t="s">
        <v>33</v>
      </c>
      <c r="G1759" s="10">
        <v>3026931.6999999997</v>
      </c>
      <c r="H1759" s="10">
        <v>3024196.9</v>
      </c>
      <c r="I1759" s="10">
        <v>3249741</v>
      </c>
      <c r="J1759" s="10">
        <v>15029.3</v>
      </c>
      <c r="K1759" s="10"/>
      <c r="L1759" s="10"/>
      <c r="M1759" s="10">
        <f t="shared" si="1439"/>
        <v>3041960.9999999995</v>
      </c>
      <c r="N1759" s="10">
        <f t="shared" si="1440"/>
        <v>3024196.9</v>
      </c>
      <c r="O1759" s="10">
        <f t="shared" si="1441"/>
        <v>3249741</v>
      </c>
      <c r="P1759" s="10"/>
      <c r="Q1759" s="26"/>
      <c r="R1759" s="27">
        <v>79</v>
      </c>
    </row>
    <row r="1760" spans="1:18" s="18" customFormat="1" ht="31.2" x14ac:dyDescent="0.3">
      <c r="A1760" s="24" t="s">
        <v>633</v>
      </c>
      <c r="B1760" s="24" t="s">
        <v>101</v>
      </c>
      <c r="C1760" s="24" t="s">
        <v>240</v>
      </c>
      <c r="D1760" s="24" t="s">
        <v>674</v>
      </c>
      <c r="E1760" s="28"/>
      <c r="F1760" s="25" t="s">
        <v>675</v>
      </c>
      <c r="G1760" s="10">
        <f t="shared" ref="G1760:L1760" si="1494">G1761</f>
        <v>52215.8</v>
      </c>
      <c r="H1760" s="10">
        <f t="shared" si="1494"/>
        <v>52215.8</v>
      </c>
      <c r="I1760" s="10">
        <f t="shared" si="1494"/>
        <v>52215.8</v>
      </c>
      <c r="J1760" s="10">
        <f t="shared" si="1494"/>
        <v>1052.3</v>
      </c>
      <c r="K1760" s="10">
        <f t="shared" si="1494"/>
        <v>0</v>
      </c>
      <c r="L1760" s="10">
        <f t="shared" si="1494"/>
        <v>0</v>
      </c>
      <c r="M1760" s="10">
        <f t="shared" si="1439"/>
        <v>53268.100000000006</v>
      </c>
      <c r="N1760" s="10">
        <f t="shared" si="1440"/>
        <v>52215.8</v>
      </c>
      <c r="O1760" s="10">
        <f t="shared" si="1441"/>
        <v>52215.8</v>
      </c>
      <c r="P1760" s="10">
        <f>P1761</f>
        <v>0</v>
      </c>
      <c r="Q1760" s="26"/>
      <c r="R1760" s="27"/>
    </row>
    <row r="1761" spans="1:18" s="18" customFormat="1" ht="31.2" x14ac:dyDescent="0.3">
      <c r="A1761" s="24" t="s">
        <v>633</v>
      </c>
      <c r="B1761" s="24" t="s">
        <v>101</v>
      </c>
      <c r="C1761" s="24" t="s">
        <v>240</v>
      </c>
      <c r="D1761" s="24" t="s">
        <v>674</v>
      </c>
      <c r="E1761" s="24" t="s">
        <v>32</v>
      </c>
      <c r="F1761" s="25" t="s">
        <v>33</v>
      </c>
      <c r="G1761" s="10">
        <v>52215.8</v>
      </c>
      <c r="H1761" s="10">
        <v>52215.8</v>
      </c>
      <c r="I1761" s="10">
        <v>52215.8</v>
      </c>
      <c r="J1761" s="10">
        <v>1052.3</v>
      </c>
      <c r="K1761" s="10"/>
      <c r="L1761" s="10"/>
      <c r="M1761" s="10">
        <f t="shared" si="1439"/>
        <v>53268.100000000006</v>
      </c>
      <c r="N1761" s="10">
        <f t="shared" si="1440"/>
        <v>52215.8</v>
      </c>
      <c r="O1761" s="10">
        <f t="shared" si="1441"/>
        <v>52215.8</v>
      </c>
      <c r="P1761" s="10"/>
      <c r="Q1761" s="26"/>
      <c r="R1761" s="27">
        <v>78</v>
      </c>
    </row>
    <row r="1762" spans="1:18" s="18" customFormat="1" ht="46.8" x14ac:dyDescent="0.3">
      <c r="A1762" s="24" t="s">
        <v>633</v>
      </c>
      <c r="B1762" s="24" t="s">
        <v>101</v>
      </c>
      <c r="C1762" s="24" t="s">
        <v>240</v>
      </c>
      <c r="D1762" s="24" t="s">
        <v>676</v>
      </c>
      <c r="E1762" s="28"/>
      <c r="F1762" s="25" t="s">
        <v>677</v>
      </c>
      <c r="G1762" s="10">
        <f t="shared" ref="G1762:L1762" si="1495">G1763+G1764</f>
        <v>96921.5</v>
      </c>
      <c r="H1762" s="10">
        <f t="shared" si="1495"/>
        <v>74791.5</v>
      </c>
      <c r="I1762" s="10">
        <f t="shared" si="1495"/>
        <v>70779.8</v>
      </c>
      <c r="J1762" s="10">
        <f t="shared" si="1495"/>
        <v>0</v>
      </c>
      <c r="K1762" s="10">
        <f t="shared" si="1495"/>
        <v>0</v>
      </c>
      <c r="L1762" s="10">
        <f t="shared" si="1495"/>
        <v>0</v>
      </c>
      <c r="M1762" s="10">
        <f t="shared" si="1439"/>
        <v>96921.5</v>
      </c>
      <c r="N1762" s="10">
        <f t="shared" si="1440"/>
        <v>74791.5</v>
      </c>
      <c r="O1762" s="10">
        <f t="shared" si="1441"/>
        <v>70779.8</v>
      </c>
      <c r="P1762" s="10">
        <f>P1763+P1764</f>
        <v>0</v>
      </c>
      <c r="Q1762" s="26"/>
      <c r="R1762" s="27"/>
    </row>
    <row r="1763" spans="1:18" s="18" customFormat="1" ht="31.2" x14ac:dyDescent="0.3">
      <c r="A1763" s="24" t="s">
        <v>633</v>
      </c>
      <c r="B1763" s="24" t="s">
        <v>101</v>
      </c>
      <c r="C1763" s="24" t="s">
        <v>240</v>
      </c>
      <c r="D1763" s="24" t="s">
        <v>676</v>
      </c>
      <c r="E1763" s="24" t="s">
        <v>32</v>
      </c>
      <c r="F1763" s="25" t="s">
        <v>33</v>
      </c>
      <c r="G1763" s="10">
        <v>96874.5</v>
      </c>
      <c r="H1763" s="10">
        <v>74744.800000000003</v>
      </c>
      <c r="I1763" s="10">
        <v>70733.5</v>
      </c>
      <c r="J1763" s="10"/>
      <c r="K1763" s="10"/>
      <c r="L1763" s="10"/>
      <c r="M1763" s="10">
        <f t="shared" si="1439"/>
        <v>96874.5</v>
      </c>
      <c r="N1763" s="10">
        <f t="shared" si="1440"/>
        <v>74744.800000000003</v>
      </c>
      <c r="O1763" s="10">
        <f t="shared" si="1441"/>
        <v>70733.5</v>
      </c>
      <c r="P1763" s="10"/>
      <c r="Q1763" s="26"/>
      <c r="R1763" s="27"/>
    </row>
    <row r="1764" spans="1:18" s="18" customFormat="1" x14ac:dyDescent="0.3">
      <c r="A1764" s="24" t="s">
        <v>633</v>
      </c>
      <c r="B1764" s="24" t="s">
        <v>101</v>
      </c>
      <c r="C1764" s="24" t="s">
        <v>240</v>
      </c>
      <c r="D1764" s="24" t="s">
        <v>676</v>
      </c>
      <c r="E1764" s="24" t="s">
        <v>34</v>
      </c>
      <c r="F1764" s="25" t="s">
        <v>35</v>
      </c>
      <c r="G1764" s="10">
        <v>47</v>
      </c>
      <c r="H1764" s="10">
        <v>46.7</v>
      </c>
      <c r="I1764" s="10">
        <v>46.3</v>
      </c>
      <c r="J1764" s="10"/>
      <c r="K1764" s="10"/>
      <c r="L1764" s="10"/>
      <c r="M1764" s="10">
        <f t="shared" si="1439"/>
        <v>47</v>
      </c>
      <c r="N1764" s="10">
        <f t="shared" si="1440"/>
        <v>46.7</v>
      </c>
      <c r="O1764" s="10">
        <f t="shared" si="1441"/>
        <v>46.3</v>
      </c>
      <c r="P1764" s="10"/>
      <c r="Q1764" s="26"/>
      <c r="R1764" s="27"/>
    </row>
    <row r="1765" spans="1:18" s="18" customFormat="1" ht="46.8" x14ac:dyDescent="0.3">
      <c r="A1765" s="24" t="s">
        <v>633</v>
      </c>
      <c r="B1765" s="24" t="s">
        <v>101</v>
      </c>
      <c r="C1765" s="24" t="s">
        <v>240</v>
      </c>
      <c r="D1765" s="24" t="s">
        <v>678</v>
      </c>
      <c r="E1765" s="28"/>
      <c r="F1765" s="25" t="s">
        <v>679</v>
      </c>
      <c r="G1765" s="10">
        <f t="shared" ref="G1765:L1765" si="1496">G1766</f>
        <v>182137.2</v>
      </c>
      <c r="H1765" s="10">
        <f t="shared" si="1496"/>
        <v>182137.2</v>
      </c>
      <c r="I1765" s="10">
        <f t="shared" si="1496"/>
        <v>182137.2</v>
      </c>
      <c r="J1765" s="10">
        <f t="shared" si="1496"/>
        <v>0</v>
      </c>
      <c r="K1765" s="10">
        <f t="shared" si="1496"/>
        <v>0</v>
      </c>
      <c r="L1765" s="10">
        <f t="shared" si="1496"/>
        <v>0</v>
      </c>
      <c r="M1765" s="10">
        <f t="shared" si="1439"/>
        <v>182137.2</v>
      </c>
      <c r="N1765" s="10">
        <f t="shared" si="1440"/>
        <v>182137.2</v>
      </c>
      <c r="O1765" s="10">
        <f t="shared" si="1441"/>
        <v>182137.2</v>
      </c>
      <c r="P1765" s="10">
        <f>P1766</f>
        <v>0</v>
      </c>
      <c r="Q1765" s="26"/>
      <c r="R1765" s="27"/>
    </row>
    <row r="1766" spans="1:18" s="18" customFormat="1" ht="31.2" x14ac:dyDescent="0.3">
      <c r="A1766" s="24" t="s">
        <v>633</v>
      </c>
      <c r="B1766" s="24" t="s">
        <v>101</v>
      </c>
      <c r="C1766" s="24" t="s">
        <v>240</v>
      </c>
      <c r="D1766" s="24" t="s">
        <v>678</v>
      </c>
      <c r="E1766" s="24" t="s">
        <v>32</v>
      </c>
      <c r="F1766" s="25" t="s">
        <v>33</v>
      </c>
      <c r="G1766" s="10">
        <v>182137.2</v>
      </c>
      <c r="H1766" s="10">
        <v>182137.2</v>
      </c>
      <c r="I1766" s="10">
        <v>182137.2</v>
      </c>
      <c r="J1766" s="10"/>
      <c r="K1766" s="10"/>
      <c r="L1766" s="10"/>
      <c r="M1766" s="10">
        <f t="shared" si="1439"/>
        <v>182137.2</v>
      </c>
      <c r="N1766" s="10">
        <f t="shared" si="1440"/>
        <v>182137.2</v>
      </c>
      <c r="O1766" s="10">
        <f t="shared" si="1441"/>
        <v>182137.2</v>
      </c>
      <c r="P1766" s="10"/>
      <c r="Q1766" s="26"/>
      <c r="R1766" s="27"/>
    </row>
    <row r="1767" spans="1:18" s="18" customFormat="1" ht="31.2" x14ac:dyDescent="0.3">
      <c r="A1767" s="24" t="s">
        <v>633</v>
      </c>
      <c r="B1767" s="24" t="s">
        <v>101</v>
      </c>
      <c r="C1767" s="24" t="s">
        <v>240</v>
      </c>
      <c r="D1767" s="24" t="s">
        <v>680</v>
      </c>
      <c r="E1767" s="28"/>
      <c r="F1767" s="25" t="s">
        <v>681</v>
      </c>
      <c r="G1767" s="10">
        <f t="shared" ref="G1767:L1767" si="1497">G1768</f>
        <v>123891.8</v>
      </c>
      <c r="H1767" s="10">
        <f t="shared" si="1497"/>
        <v>86919.1</v>
      </c>
      <c r="I1767" s="10">
        <f t="shared" si="1497"/>
        <v>126375</v>
      </c>
      <c r="J1767" s="10">
        <f t="shared" si="1497"/>
        <v>0</v>
      </c>
      <c r="K1767" s="10">
        <f t="shared" si="1497"/>
        <v>0</v>
      </c>
      <c r="L1767" s="10">
        <f t="shared" si="1497"/>
        <v>0</v>
      </c>
      <c r="M1767" s="10">
        <f t="shared" si="1439"/>
        <v>123891.8</v>
      </c>
      <c r="N1767" s="10">
        <f t="shared" si="1440"/>
        <v>86919.1</v>
      </c>
      <c r="O1767" s="10">
        <f t="shared" si="1441"/>
        <v>126375</v>
      </c>
      <c r="P1767" s="10">
        <f>P1768</f>
        <v>0</v>
      </c>
      <c r="Q1767" s="26"/>
      <c r="R1767" s="27"/>
    </row>
    <row r="1768" spans="1:18" s="18" customFormat="1" ht="31.2" x14ac:dyDescent="0.3">
      <c r="A1768" s="24" t="s">
        <v>633</v>
      </c>
      <c r="B1768" s="24" t="s">
        <v>101</v>
      </c>
      <c r="C1768" s="24" t="s">
        <v>240</v>
      </c>
      <c r="D1768" s="24" t="s">
        <v>680</v>
      </c>
      <c r="E1768" s="24" t="s">
        <v>32</v>
      </c>
      <c r="F1768" s="25" t="s">
        <v>33</v>
      </c>
      <c r="G1768" s="10">
        <v>123891.8</v>
      </c>
      <c r="H1768" s="10">
        <v>86919.1</v>
      </c>
      <c r="I1768" s="10">
        <v>126375</v>
      </c>
      <c r="J1768" s="10"/>
      <c r="K1768" s="10"/>
      <c r="L1768" s="10"/>
      <c r="M1768" s="10">
        <f t="shared" ref="M1768:M1831" si="1498">G1768+J1768</f>
        <v>123891.8</v>
      </c>
      <c r="N1768" s="10">
        <f t="shared" ref="N1768:N1831" si="1499">H1768+K1768</f>
        <v>86919.1</v>
      </c>
      <c r="O1768" s="10">
        <f t="shared" ref="O1768:O1831" si="1500">I1768+L1768</f>
        <v>126375</v>
      </c>
      <c r="P1768" s="10"/>
      <c r="Q1768" s="26"/>
      <c r="R1768" s="27"/>
    </row>
    <row r="1769" spans="1:18" s="18" customFormat="1" ht="46.8" x14ac:dyDescent="0.3">
      <c r="A1769" s="24" t="s">
        <v>633</v>
      </c>
      <c r="B1769" s="24" t="s">
        <v>101</v>
      </c>
      <c r="C1769" s="24" t="s">
        <v>240</v>
      </c>
      <c r="D1769" s="24" t="s">
        <v>682</v>
      </c>
      <c r="E1769" s="28"/>
      <c r="F1769" s="25" t="s">
        <v>47</v>
      </c>
      <c r="G1769" s="10">
        <f t="shared" ref="G1769:L1769" si="1501">G1770+G1771+G1772</f>
        <v>65157.8</v>
      </c>
      <c r="H1769" s="10">
        <f t="shared" si="1501"/>
        <v>66925.3</v>
      </c>
      <c r="I1769" s="10">
        <f t="shared" si="1501"/>
        <v>66925.3</v>
      </c>
      <c r="J1769" s="10">
        <f t="shared" si="1501"/>
        <v>0</v>
      </c>
      <c r="K1769" s="10">
        <f t="shared" si="1501"/>
        <v>0</v>
      </c>
      <c r="L1769" s="10">
        <f t="shared" si="1501"/>
        <v>0</v>
      </c>
      <c r="M1769" s="10">
        <f t="shared" si="1498"/>
        <v>65157.8</v>
      </c>
      <c r="N1769" s="10">
        <f t="shared" si="1499"/>
        <v>66925.3</v>
      </c>
      <c r="O1769" s="10">
        <f t="shared" si="1500"/>
        <v>66925.3</v>
      </c>
      <c r="P1769" s="10">
        <f>P1770+P1771+P1772</f>
        <v>0</v>
      </c>
      <c r="Q1769" s="26"/>
      <c r="R1769" s="27"/>
    </row>
    <row r="1770" spans="1:18" s="18" customFormat="1" ht="78" x14ac:dyDescent="0.3">
      <c r="A1770" s="24" t="s">
        <v>633</v>
      </c>
      <c r="B1770" s="24" t="s">
        <v>101</v>
      </c>
      <c r="C1770" s="24" t="s">
        <v>240</v>
      </c>
      <c r="D1770" s="24" t="s">
        <v>682</v>
      </c>
      <c r="E1770" s="24" t="s">
        <v>44</v>
      </c>
      <c r="F1770" s="25" t="s">
        <v>45</v>
      </c>
      <c r="G1770" s="10">
        <v>57484.4</v>
      </c>
      <c r="H1770" s="10">
        <v>59251.9</v>
      </c>
      <c r="I1770" s="10">
        <v>59251.9</v>
      </c>
      <c r="J1770" s="10"/>
      <c r="K1770" s="10"/>
      <c r="L1770" s="10"/>
      <c r="M1770" s="10">
        <f t="shared" si="1498"/>
        <v>57484.4</v>
      </c>
      <c r="N1770" s="10">
        <f t="shared" si="1499"/>
        <v>59251.9</v>
      </c>
      <c r="O1770" s="10">
        <f t="shared" si="1500"/>
        <v>59251.9</v>
      </c>
      <c r="P1770" s="10"/>
      <c r="Q1770" s="26"/>
      <c r="R1770" s="27"/>
    </row>
    <row r="1771" spans="1:18" s="18" customFormat="1" ht="31.2" x14ac:dyDescent="0.3">
      <c r="A1771" s="24" t="s">
        <v>633</v>
      </c>
      <c r="B1771" s="24" t="s">
        <v>101</v>
      </c>
      <c r="C1771" s="24" t="s">
        <v>240</v>
      </c>
      <c r="D1771" s="24" t="s">
        <v>682</v>
      </c>
      <c r="E1771" s="24" t="s">
        <v>32</v>
      </c>
      <c r="F1771" s="25" t="s">
        <v>33</v>
      </c>
      <c r="G1771" s="10">
        <v>7570.1</v>
      </c>
      <c r="H1771" s="10">
        <v>7570.1</v>
      </c>
      <c r="I1771" s="10">
        <v>7570.1</v>
      </c>
      <c r="J1771" s="10"/>
      <c r="K1771" s="10"/>
      <c r="L1771" s="10"/>
      <c r="M1771" s="10">
        <f t="shared" si="1498"/>
        <v>7570.1</v>
      </c>
      <c r="N1771" s="10">
        <f t="shared" si="1499"/>
        <v>7570.1</v>
      </c>
      <c r="O1771" s="10">
        <f t="shared" si="1500"/>
        <v>7570.1</v>
      </c>
      <c r="P1771" s="10"/>
      <c r="Q1771" s="26"/>
      <c r="R1771" s="27"/>
    </row>
    <row r="1772" spans="1:18" s="18" customFormat="1" x14ac:dyDescent="0.3">
      <c r="A1772" s="24" t="s">
        <v>633</v>
      </c>
      <c r="B1772" s="24" t="s">
        <v>101</v>
      </c>
      <c r="C1772" s="24" t="s">
        <v>240</v>
      </c>
      <c r="D1772" s="24" t="s">
        <v>682</v>
      </c>
      <c r="E1772" s="24" t="s">
        <v>34</v>
      </c>
      <c r="F1772" s="25" t="s">
        <v>35</v>
      </c>
      <c r="G1772" s="10">
        <v>103.3</v>
      </c>
      <c r="H1772" s="10">
        <v>103.3</v>
      </c>
      <c r="I1772" s="10">
        <v>103.3</v>
      </c>
      <c r="J1772" s="10"/>
      <c r="K1772" s="10"/>
      <c r="L1772" s="10"/>
      <c r="M1772" s="10">
        <f t="shared" si="1498"/>
        <v>103.3</v>
      </c>
      <c r="N1772" s="10">
        <f t="shared" si="1499"/>
        <v>103.3</v>
      </c>
      <c r="O1772" s="10">
        <f t="shared" si="1500"/>
        <v>103.3</v>
      </c>
      <c r="P1772" s="10"/>
      <c r="Q1772" s="26"/>
      <c r="R1772" s="27"/>
    </row>
    <row r="1773" spans="1:18" s="18" customFormat="1" ht="46.8" x14ac:dyDescent="0.3">
      <c r="A1773" s="24" t="s">
        <v>633</v>
      </c>
      <c r="B1773" s="24" t="s">
        <v>101</v>
      </c>
      <c r="C1773" s="24" t="s">
        <v>240</v>
      </c>
      <c r="D1773" s="24" t="s">
        <v>683</v>
      </c>
      <c r="E1773" s="28"/>
      <c r="F1773" s="25" t="s">
        <v>684</v>
      </c>
      <c r="G1773" s="10">
        <f t="shared" ref="G1773:L1773" si="1502">G1774+G1776+G1778+G1780</f>
        <v>450148.8</v>
      </c>
      <c r="H1773" s="10">
        <f t="shared" si="1502"/>
        <v>450699.1</v>
      </c>
      <c r="I1773" s="10">
        <f t="shared" si="1502"/>
        <v>435879</v>
      </c>
      <c r="J1773" s="10">
        <f t="shared" si="1502"/>
        <v>0</v>
      </c>
      <c r="K1773" s="10">
        <f t="shared" si="1502"/>
        <v>0</v>
      </c>
      <c r="L1773" s="10">
        <f t="shared" si="1502"/>
        <v>0</v>
      </c>
      <c r="M1773" s="10">
        <f t="shared" si="1498"/>
        <v>450148.8</v>
      </c>
      <c r="N1773" s="10">
        <f t="shared" si="1499"/>
        <v>450699.1</v>
      </c>
      <c r="O1773" s="10">
        <f t="shared" si="1500"/>
        <v>435879</v>
      </c>
      <c r="P1773" s="10">
        <f>P1774+P1776+P1778+P1780</f>
        <v>0</v>
      </c>
      <c r="Q1773" s="26"/>
      <c r="R1773" s="27"/>
    </row>
    <row r="1774" spans="1:18" s="18" customFormat="1" x14ac:dyDescent="0.3">
      <c r="A1774" s="24" t="s">
        <v>633</v>
      </c>
      <c r="B1774" s="24" t="s">
        <v>101</v>
      </c>
      <c r="C1774" s="24" t="s">
        <v>240</v>
      </c>
      <c r="D1774" s="24" t="s">
        <v>685</v>
      </c>
      <c r="E1774" s="28"/>
      <c r="F1774" s="25" t="s">
        <v>686</v>
      </c>
      <c r="G1774" s="10">
        <f t="shared" ref="G1774:L1774" si="1503">G1775</f>
        <v>122658.9</v>
      </c>
      <c r="H1774" s="10">
        <f t="shared" si="1503"/>
        <v>119840.4</v>
      </c>
      <c r="I1774" s="10">
        <f t="shared" si="1503"/>
        <v>118139.6</v>
      </c>
      <c r="J1774" s="10">
        <f t="shared" si="1503"/>
        <v>0</v>
      </c>
      <c r="K1774" s="10">
        <f t="shared" si="1503"/>
        <v>0</v>
      </c>
      <c r="L1774" s="10">
        <f t="shared" si="1503"/>
        <v>0</v>
      </c>
      <c r="M1774" s="10">
        <f t="shared" si="1498"/>
        <v>122658.9</v>
      </c>
      <c r="N1774" s="10">
        <f t="shared" si="1499"/>
        <v>119840.4</v>
      </c>
      <c r="O1774" s="10">
        <f t="shared" si="1500"/>
        <v>118139.6</v>
      </c>
      <c r="P1774" s="10">
        <f>P1775</f>
        <v>0</v>
      </c>
      <c r="Q1774" s="26"/>
      <c r="R1774" s="27"/>
    </row>
    <row r="1775" spans="1:18" ht="31.2" x14ac:dyDescent="0.3">
      <c r="A1775" s="24" t="s">
        <v>633</v>
      </c>
      <c r="B1775" s="24" t="s">
        <v>101</v>
      </c>
      <c r="C1775" s="24" t="s">
        <v>240</v>
      </c>
      <c r="D1775" s="24" t="s">
        <v>685</v>
      </c>
      <c r="E1775" s="24" t="s">
        <v>114</v>
      </c>
      <c r="F1775" s="25" t="s">
        <v>115</v>
      </c>
      <c r="G1775" s="10">
        <v>122658.9</v>
      </c>
      <c r="H1775" s="10">
        <v>119840.4</v>
      </c>
      <c r="I1775" s="10">
        <v>118139.6</v>
      </c>
      <c r="J1775" s="10"/>
      <c r="K1775" s="10"/>
      <c r="L1775" s="10"/>
      <c r="M1775" s="10">
        <f t="shared" si="1498"/>
        <v>122658.9</v>
      </c>
      <c r="N1775" s="10">
        <f t="shared" si="1499"/>
        <v>119840.4</v>
      </c>
      <c r="O1775" s="10">
        <f t="shared" si="1500"/>
        <v>118139.6</v>
      </c>
      <c r="P1775" s="10"/>
      <c r="Q1775" s="26"/>
      <c r="R1775" s="27"/>
    </row>
    <row r="1776" spans="1:18" ht="31.2" x14ac:dyDescent="0.3">
      <c r="A1776" s="24" t="s">
        <v>633</v>
      </c>
      <c r="B1776" s="24" t="s">
        <v>101</v>
      </c>
      <c r="C1776" s="24" t="s">
        <v>240</v>
      </c>
      <c r="D1776" s="24" t="s">
        <v>687</v>
      </c>
      <c r="E1776" s="28"/>
      <c r="F1776" s="25" t="s">
        <v>688</v>
      </c>
      <c r="G1776" s="10">
        <f t="shared" ref="G1776:L1776" si="1504">G1777</f>
        <v>14097.6</v>
      </c>
      <c r="H1776" s="10">
        <f t="shared" si="1504"/>
        <v>13119.3</v>
      </c>
      <c r="I1776" s="10">
        <f t="shared" si="1504"/>
        <v>0</v>
      </c>
      <c r="J1776" s="10">
        <f t="shared" si="1504"/>
        <v>0</v>
      </c>
      <c r="K1776" s="10">
        <f t="shared" si="1504"/>
        <v>0</v>
      </c>
      <c r="L1776" s="10">
        <f t="shared" si="1504"/>
        <v>0</v>
      </c>
      <c r="M1776" s="10">
        <f t="shared" si="1498"/>
        <v>14097.6</v>
      </c>
      <c r="N1776" s="10">
        <f t="shared" si="1499"/>
        <v>13119.3</v>
      </c>
      <c r="O1776" s="10">
        <f t="shared" si="1500"/>
        <v>0</v>
      </c>
      <c r="P1776" s="10">
        <f>P1777</f>
        <v>0</v>
      </c>
      <c r="Q1776" s="26"/>
      <c r="R1776" s="27"/>
    </row>
    <row r="1777" spans="1:18" ht="31.2" x14ac:dyDescent="0.3">
      <c r="A1777" s="24" t="s">
        <v>633</v>
      </c>
      <c r="B1777" s="24" t="s">
        <v>101</v>
      </c>
      <c r="C1777" s="24" t="s">
        <v>240</v>
      </c>
      <c r="D1777" s="24" t="s">
        <v>687</v>
      </c>
      <c r="E1777" s="24" t="s">
        <v>32</v>
      </c>
      <c r="F1777" s="25" t="s">
        <v>33</v>
      </c>
      <c r="G1777" s="10">
        <v>14097.6</v>
      </c>
      <c r="H1777" s="10">
        <v>13119.3</v>
      </c>
      <c r="I1777" s="10">
        <v>0</v>
      </c>
      <c r="J1777" s="10"/>
      <c r="K1777" s="10"/>
      <c r="L1777" s="10"/>
      <c r="M1777" s="10">
        <f t="shared" si="1498"/>
        <v>14097.6</v>
      </c>
      <c r="N1777" s="10">
        <f t="shared" si="1499"/>
        <v>13119.3</v>
      </c>
      <c r="O1777" s="10">
        <f t="shared" si="1500"/>
        <v>0</v>
      </c>
      <c r="P1777" s="10"/>
      <c r="Q1777" s="26"/>
      <c r="R1777" s="27"/>
    </row>
    <row r="1778" spans="1:18" x14ac:dyDescent="0.3">
      <c r="A1778" s="24" t="s">
        <v>633</v>
      </c>
      <c r="B1778" s="24" t="s">
        <v>101</v>
      </c>
      <c r="C1778" s="24" t="s">
        <v>240</v>
      </c>
      <c r="D1778" s="24" t="s">
        <v>689</v>
      </c>
      <c r="E1778" s="28"/>
      <c r="F1778" s="25" t="s">
        <v>690</v>
      </c>
      <c r="G1778" s="10">
        <f t="shared" ref="G1778:L1778" si="1505">G1779</f>
        <v>310423</v>
      </c>
      <c r="H1778" s="10">
        <f t="shared" si="1505"/>
        <v>317739.40000000002</v>
      </c>
      <c r="I1778" s="10">
        <f t="shared" si="1505"/>
        <v>317739.40000000002</v>
      </c>
      <c r="J1778" s="10">
        <f t="shared" si="1505"/>
        <v>0</v>
      </c>
      <c r="K1778" s="10">
        <f t="shared" si="1505"/>
        <v>0</v>
      </c>
      <c r="L1778" s="10">
        <f t="shared" si="1505"/>
        <v>0</v>
      </c>
      <c r="M1778" s="10">
        <f t="shared" si="1498"/>
        <v>310423</v>
      </c>
      <c r="N1778" s="10">
        <f t="shared" si="1499"/>
        <v>317739.40000000002</v>
      </c>
      <c r="O1778" s="10">
        <f t="shared" si="1500"/>
        <v>317739.40000000002</v>
      </c>
      <c r="P1778" s="10">
        <f>P1779</f>
        <v>0</v>
      </c>
      <c r="Q1778" s="26"/>
      <c r="R1778" s="27"/>
    </row>
    <row r="1779" spans="1:18" ht="31.2" x14ac:dyDescent="0.3">
      <c r="A1779" s="24" t="s">
        <v>633</v>
      </c>
      <c r="B1779" s="24" t="s">
        <v>101</v>
      </c>
      <c r="C1779" s="24" t="s">
        <v>240</v>
      </c>
      <c r="D1779" s="24" t="s">
        <v>689</v>
      </c>
      <c r="E1779" s="24" t="s">
        <v>114</v>
      </c>
      <c r="F1779" s="25" t="s">
        <v>115</v>
      </c>
      <c r="G1779" s="10">
        <f>309972.6+450.4</f>
        <v>310423</v>
      </c>
      <c r="H1779" s="10">
        <v>317739.40000000002</v>
      </c>
      <c r="I1779" s="10">
        <v>317739.40000000002</v>
      </c>
      <c r="J1779" s="10"/>
      <c r="K1779" s="10"/>
      <c r="L1779" s="10"/>
      <c r="M1779" s="10">
        <f t="shared" si="1498"/>
        <v>310423</v>
      </c>
      <c r="N1779" s="10">
        <f t="shared" si="1499"/>
        <v>317739.40000000002</v>
      </c>
      <c r="O1779" s="10">
        <f t="shared" si="1500"/>
        <v>317739.40000000002</v>
      </c>
      <c r="P1779" s="10"/>
      <c r="Q1779" s="26"/>
      <c r="R1779" s="27"/>
    </row>
    <row r="1780" spans="1:18" x14ac:dyDescent="0.3">
      <c r="A1780" s="24" t="s">
        <v>633</v>
      </c>
      <c r="B1780" s="24" t="s">
        <v>101</v>
      </c>
      <c r="C1780" s="24" t="s">
        <v>240</v>
      </c>
      <c r="D1780" s="24" t="s">
        <v>691</v>
      </c>
      <c r="E1780" s="28"/>
      <c r="F1780" s="25" t="s">
        <v>199</v>
      </c>
      <c r="G1780" s="10">
        <f t="shared" ref="G1780:L1780" si="1506">G1781</f>
        <v>2969.2999999999997</v>
      </c>
      <c r="H1780" s="10">
        <f t="shared" si="1506"/>
        <v>0</v>
      </c>
      <c r="I1780" s="10">
        <f t="shared" si="1506"/>
        <v>0</v>
      </c>
      <c r="J1780" s="10">
        <f t="shared" si="1506"/>
        <v>0</v>
      </c>
      <c r="K1780" s="10">
        <f t="shared" si="1506"/>
        <v>0</v>
      </c>
      <c r="L1780" s="10">
        <f t="shared" si="1506"/>
        <v>0</v>
      </c>
      <c r="M1780" s="10">
        <f t="shared" si="1498"/>
        <v>2969.2999999999997</v>
      </c>
      <c r="N1780" s="10">
        <f t="shared" si="1499"/>
        <v>0</v>
      </c>
      <c r="O1780" s="10">
        <f t="shared" si="1500"/>
        <v>0</v>
      </c>
      <c r="P1780" s="10">
        <f>P1781</f>
        <v>0</v>
      </c>
      <c r="Q1780" s="26"/>
      <c r="R1780" s="27"/>
    </row>
    <row r="1781" spans="1:18" ht="31.2" x14ac:dyDescent="0.3">
      <c r="A1781" s="24" t="s">
        <v>633</v>
      </c>
      <c r="B1781" s="24" t="s">
        <v>101</v>
      </c>
      <c r="C1781" s="24" t="s">
        <v>240</v>
      </c>
      <c r="D1781" s="24" t="s">
        <v>691</v>
      </c>
      <c r="E1781" s="24" t="s">
        <v>114</v>
      </c>
      <c r="F1781" s="25" t="s">
        <v>115</v>
      </c>
      <c r="G1781" s="10">
        <f>3419.7-450.4</f>
        <v>2969.2999999999997</v>
      </c>
      <c r="H1781" s="10">
        <v>0</v>
      </c>
      <c r="I1781" s="10">
        <v>0</v>
      </c>
      <c r="J1781" s="10"/>
      <c r="K1781" s="10"/>
      <c r="L1781" s="10"/>
      <c r="M1781" s="10">
        <f t="shared" si="1498"/>
        <v>2969.2999999999997</v>
      </c>
      <c r="N1781" s="10">
        <f t="shared" si="1499"/>
        <v>0</v>
      </c>
      <c r="O1781" s="10">
        <f t="shared" si="1500"/>
        <v>0</v>
      </c>
      <c r="P1781" s="10"/>
      <c r="Q1781" s="26"/>
      <c r="R1781" s="27"/>
    </row>
    <row r="1782" spans="1:18" ht="31.2" x14ac:dyDescent="0.3">
      <c r="A1782" s="24" t="s">
        <v>633</v>
      </c>
      <c r="B1782" s="24" t="s">
        <v>101</v>
      </c>
      <c r="C1782" s="24" t="s">
        <v>240</v>
      </c>
      <c r="D1782" s="24" t="s">
        <v>428</v>
      </c>
      <c r="E1782" s="28"/>
      <c r="F1782" s="25" t="s">
        <v>429</v>
      </c>
      <c r="G1782" s="10">
        <f t="shared" ref="G1782:G1788" si="1507">G1783</f>
        <v>100000</v>
      </c>
      <c r="H1782" s="10">
        <f t="shared" ref="H1782:H1788" si="1508">H1783</f>
        <v>100000</v>
      </c>
      <c r="I1782" s="10">
        <f t="shared" ref="I1782:I1788" si="1509">I1783</f>
        <v>200000</v>
      </c>
      <c r="J1782" s="10">
        <f t="shared" ref="J1782:J1788" si="1510">J1783</f>
        <v>0</v>
      </c>
      <c r="K1782" s="10">
        <f t="shared" ref="K1782:K1788" si="1511">K1783</f>
        <v>100000</v>
      </c>
      <c r="L1782" s="10">
        <f t="shared" ref="L1782:L1788" si="1512">L1783</f>
        <v>0</v>
      </c>
      <c r="M1782" s="10">
        <f t="shared" si="1498"/>
        <v>100000</v>
      </c>
      <c r="N1782" s="10">
        <f t="shared" si="1499"/>
        <v>200000</v>
      </c>
      <c r="O1782" s="10">
        <f t="shared" si="1500"/>
        <v>200000</v>
      </c>
      <c r="P1782" s="10">
        <f t="shared" ref="P1782:P1788" si="1513">P1783</f>
        <v>0</v>
      </c>
      <c r="Q1782" s="26"/>
      <c r="R1782" s="27"/>
    </row>
    <row r="1783" spans="1:18" ht="31.2" x14ac:dyDescent="0.3">
      <c r="A1783" s="24" t="s">
        <v>633</v>
      </c>
      <c r="B1783" s="24" t="s">
        <v>101</v>
      </c>
      <c r="C1783" s="24" t="s">
        <v>240</v>
      </c>
      <c r="D1783" s="24" t="s">
        <v>692</v>
      </c>
      <c r="E1783" s="28"/>
      <c r="F1783" s="25" t="s">
        <v>693</v>
      </c>
      <c r="G1783" s="10">
        <f t="shared" si="1507"/>
        <v>100000</v>
      </c>
      <c r="H1783" s="10">
        <f t="shared" si="1508"/>
        <v>100000</v>
      </c>
      <c r="I1783" s="10">
        <f t="shared" si="1509"/>
        <v>200000</v>
      </c>
      <c r="J1783" s="10">
        <f t="shared" si="1510"/>
        <v>0</v>
      </c>
      <c r="K1783" s="10">
        <f t="shared" si="1511"/>
        <v>100000</v>
      </c>
      <c r="L1783" s="10">
        <f t="shared" si="1512"/>
        <v>0</v>
      </c>
      <c r="M1783" s="10">
        <f t="shared" si="1498"/>
        <v>100000</v>
      </c>
      <c r="N1783" s="10">
        <f t="shared" si="1499"/>
        <v>200000</v>
      </c>
      <c r="O1783" s="10">
        <f t="shared" si="1500"/>
        <v>200000</v>
      </c>
      <c r="P1783" s="10">
        <f t="shared" si="1513"/>
        <v>0</v>
      </c>
      <c r="Q1783" s="26"/>
      <c r="R1783" s="27"/>
    </row>
    <row r="1784" spans="1:18" ht="31.2" x14ac:dyDescent="0.3">
      <c r="A1784" s="24" t="s">
        <v>633</v>
      </c>
      <c r="B1784" s="24" t="s">
        <v>101</v>
      </c>
      <c r="C1784" s="24" t="s">
        <v>240</v>
      </c>
      <c r="D1784" s="24" t="s">
        <v>692</v>
      </c>
      <c r="E1784" s="24" t="s">
        <v>32</v>
      </c>
      <c r="F1784" s="25" t="s">
        <v>33</v>
      </c>
      <c r="G1784" s="10">
        <v>100000</v>
      </c>
      <c r="H1784" s="10">
        <v>100000</v>
      </c>
      <c r="I1784" s="10">
        <v>200000</v>
      </c>
      <c r="J1784" s="10"/>
      <c r="K1784" s="10">
        <v>100000</v>
      </c>
      <c r="L1784" s="10"/>
      <c r="M1784" s="10">
        <f t="shared" si="1498"/>
        <v>100000</v>
      </c>
      <c r="N1784" s="10">
        <f t="shared" si="1499"/>
        <v>200000</v>
      </c>
      <c r="O1784" s="10">
        <f t="shared" si="1500"/>
        <v>200000</v>
      </c>
      <c r="P1784" s="10"/>
      <c r="Q1784" s="26"/>
      <c r="R1784" s="27">
        <v>80</v>
      </c>
    </row>
    <row r="1785" spans="1:18" ht="31.2" x14ac:dyDescent="0.3">
      <c r="A1785" s="24" t="s">
        <v>633</v>
      </c>
      <c r="B1785" s="24" t="s">
        <v>101</v>
      </c>
      <c r="C1785" s="24" t="s">
        <v>240</v>
      </c>
      <c r="D1785" s="24" t="s">
        <v>694</v>
      </c>
      <c r="E1785" s="28"/>
      <c r="F1785" s="25" t="s">
        <v>695</v>
      </c>
      <c r="G1785" s="10">
        <f t="shared" si="1507"/>
        <v>5968.7</v>
      </c>
      <c r="H1785" s="10">
        <f t="shared" si="1508"/>
        <v>7120.8</v>
      </c>
      <c r="I1785" s="10">
        <f t="shared" si="1509"/>
        <v>6238.9</v>
      </c>
      <c r="J1785" s="10">
        <f t="shared" si="1510"/>
        <v>0</v>
      </c>
      <c r="K1785" s="10">
        <f t="shared" si="1511"/>
        <v>0</v>
      </c>
      <c r="L1785" s="10">
        <f t="shared" si="1512"/>
        <v>0</v>
      </c>
      <c r="M1785" s="10">
        <f t="shared" si="1498"/>
        <v>5968.7</v>
      </c>
      <c r="N1785" s="10">
        <f t="shared" si="1499"/>
        <v>7120.8</v>
      </c>
      <c r="O1785" s="10">
        <f t="shared" si="1500"/>
        <v>6238.9</v>
      </c>
      <c r="P1785" s="10">
        <f t="shared" si="1513"/>
        <v>0</v>
      </c>
      <c r="Q1785" s="26"/>
      <c r="R1785" s="27"/>
    </row>
    <row r="1786" spans="1:18" x14ac:dyDescent="0.3">
      <c r="A1786" s="24" t="s">
        <v>633</v>
      </c>
      <c r="B1786" s="24" t="s">
        <v>101</v>
      </c>
      <c r="C1786" s="24" t="s">
        <v>240</v>
      </c>
      <c r="D1786" s="24" t="s">
        <v>696</v>
      </c>
      <c r="E1786" s="28"/>
      <c r="F1786" s="25" t="s">
        <v>27</v>
      </c>
      <c r="G1786" s="10">
        <f t="shared" si="1507"/>
        <v>5968.7</v>
      </c>
      <c r="H1786" s="10">
        <f t="shared" si="1508"/>
        <v>7120.8</v>
      </c>
      <c r="I1786" s="10">
        <f t="shared" si="1509"/>
        <v>6238.9</v>
      </c>
      <c r="J1786" s="10">
        <f t="shared" si="1510"/>
        <v>0</v>
      </c>
      <c r="K1786" s="10">
        <f t="shared" si="1511"/>
        <v>0</v>
      </c>
      <c r="L1786" s="10">
        <f t="shared" si="1512"/>
        <v>0</v>
      </c>
      <c r="M1786" s="10">
        <f t="shared" si="1498"/>
        <v>5968.7</v>
      </c>
      <c r="N1786" s="10">
        <f t="shared" si="1499"/>
        <v>7120.8</v>
      </c>
      <c r="O1786" s="10">
        <f t="shared" si="1500"/>
        <v>6238.9</v>
      </c>
      <c r="P1786" s="10">
        <f t="shared" si="1513"/>
        <v>0</v>
      </c>
      <c r="Q1786" s="26"/>
      <c r="R1786" s="27"/>
    </row>
    <row r="1787" spans="1:18" ht="31.2" x14ac:dyDescent="0.3">
      <c r="A1787" s="24" t="s">
        <v>633</v>
      </c>
      <c r="B1787" s="24" t="s">
        <v>101</v>
      </c>
      <c r="C1787" s="24" t="s">
        <v>240</v>
      </c>
      <c r="D1787" s="24" t="s">
        <v>697</v>
      </c>
      <c r="E1787" s="28"/>
      <c r="F1787" s="25" t="s">
        <v>698</v>
      </c>
      <c r="G1787" s="10">
        <f t="shared" si="1507"/>
        <v>5968.7</v>
      </c>
      <c r="H1787" s="10">
        <f t="shared" si="1508"/>
        <v>7120.8</v>
      </c>
      <c r="I1787" s="10">
        <f t="shared" si="1509"/>
        <v>6238.9</v>
      </c>
      <c r="J1787" s="10">
        <f t="shared" si="1510"/>
        <v>0</v>
      </c>
      <c r="K1787" s="10">
        <f t="shared" si="1511"/>
        <v>0</v>
      </c>
      <c r="L1787" s="10">
        <f t="shared" si="1512"/>
        <v>0</v>
      </c>
      <c r="M1787" s="10">
        <f t="shared" si="1498"/>
        <v>5968.7</v>
      </c>
      <c r="N1787" s="10">
        <f t="shared" si="1499"/>
        <v>7120.8</v>
      </c>
      <c r="O1787" s="10">
        <f t="shared" si="1500"/>
        <v>6238.9</v>
      </c>
      <c r="P1787" s="10">
        <f t="shared" si="1513"/>
        <v>0</v>
      </c>
      <c r="Q1787" s="26"/>
      <c r="R1787" s="27"/>
    </row>
    <row r="1788" spans="1:18" ht="31.2" x14ac:dyDescent="0.3">
      <c r="A1788" s="24" t="s">
        <v>633</v>
      </c>
      <c r="B1788" s="24" t="s">
        <v>101</v>
      </c>
      <c r="C1788" s="24" t="s">
        <v>240</v>
      </c>
      <c r="D1788" s="24" t="s">
        <v>699</v>
      </c>
      <c r="E1788" s="28"/>
      <c r="F1788" s="25" t="s">
        <v>700</v>
      </c>
      <c r="G1788" s="10">
        <f t="shared" si="1507"/>
        <v>5968.7</v>
      </c>
      <c r="H1788" s="10">
        <f t="shared" si="1508"/>
        <v>7120.8</v>
      </c>
      <c r="I1788" s="10">
        <f t="shared" si="1509"/>
        <v>6238.9</v>
      </c>
      <c r="J1788" s="10">
        <f t="shared" si="1510"/>
        <v>0</v>
      </c>
      <c r="K1788" s="10">
        <f t="shared" si="1511"/>
        <v>0</v>
      </c>
      <c r="L1788" s="10">
        <f t="shared" si="1512"/>
        <v>0</v>
      </c>
      <c r="M1788" s="10">
        <f t="shared" si="1498"/>
        <v>5968.7</v>
      </c>
      <c r="N1788" s="10">
        <f t="shared" si="1499"/>
        <v>7120.8</v>
      </c>
      <c r="O1788" s="10">
        <f t="shared" si="1500"/>
        <v>6238.9</v>
      </c>
      <c r="P1788" s="10">
        <f t="shared" si="1513"/>
        <v>0</v>
      </c>
      <c r="Q1788" s="26"/>
      <c r="R1788" s="27"/>
    </row>
    <row r="1789" spans="1:18" ht="31.2" x14ac:dyDescent="0.3">
      <c r="A1789" s="24" t="s">
        <v>633</v>
      </c>
      <c r="B1789" s="24" t="s">
        <v>101</v>
      </c>
      <c r="C1789" s="24" t="s">
        <v>240</v>
      </c>
      <c r="D1789" s="24" t="s">
        <v>699</v>
      </c>
      <c r="E1789" s="24" t="s">
        <v>32</v>
      </c>
      <c r="F1789" s="25" t="s">
        <v>33</v>
      </c>
      <c r="G1789" s="10">
        <v>5968.7</v>
      </c>
      <c r="H1789" s="10">
        <v>7120.8</v>
      </c>
      <c r="I1789" s="10">
        <v>6238.9</v>
      </c>
      <c r="J1789" s="10"/>
      <c r="K1789" s="10"/>
      <c r="L1789" s="10"/>
      <c r="M1789" s="10">
        <f t="shared" si="1498"/>
        <v>5968.7</v>
      </c>
      <c r="N1789" s="10">
        <f t="shared" si="1499"/>
        <v>7120.8</v>
      </c>
      <c r="O1789" s="10">
        <f t="shared" si="1500"/>
        <v>6238.9</v>
      </c>
      <c r="P1789" s="10"/>
      <c r="Q1789" s="26"/>
      <c r="R1789" s="27"/>
    </row>
    <row r="1790" spans="1:18" s="31" customFormat="1" ht="16.2" x14ac:dyDescent="0.35">
      <c r="A1790" s="32" t="s">
        <v>633</v>
      </c>
      <c r="B1790" s="32" t="s">
        <v>131</v>
      </c>
      <c r="C1790" s="32"/>
      <c r="D1790" s="13"/>
      <c r="E1790" s="33"/>
      <c r="F1790" s="14" t="s">
        <v>150</v>
      </c>
      <c r="G1790" s="15">
        <f t="shared" ref="G1790:L1790" si="1514">G1791+G1843</f>
        <v>3731781</v>
      </c>
      <c r="H1790" s="15">
        <f t="shared" si="1514"/>
        <v>2734618.1999999997</v>
      </c>
      <c r="I1790" s="15">
        <f t="shared" si="1514"/>
        <v>1862203.6</v>
      </c>
      <c r="J1790" s="15">
        <f t="shared" si="1514"/>
        <v>9423.3000000000011</v>
      </c>
      <c r="K1790" s="15">
        <f t="shared" si="1514"/>
        <v>-2151.1000000000045</v>
      </c>
      <c r="L1790" s="15">
        <f t="shared" si="1514"/>
        <v>-1279.4000000000001</v>
      </c>
      <c r="M1790" s="15">
        <f t="shared" si="1498"/>
        <v>3741204.3</v>
      </c>
      <c r="N1790" s="15">
        <f t="shared" si="1499"/>
        <v>2732467.0999999996</v>
      </c>
      <c r="O1790" s="15">
        <f t="shared" si="1500"/>
        <v>1860924.2000000002</v>
      </c>
      <c r="P1790" s="15">
        <f>P1791+P1843</f>
        <v>0</v>
      </c>
      <c r="Q1790" s="16"/>
      <c r="R1790" s="17"/>
    </row>
    <row r="1791" spans="1:18" s="18" customFormat="1" x14ac:dyDescent="0.3">
      <c r="A1791" s="19" t="s">
        <v>633</v>
      </c>
      <c r="B1791" s="19" t="s">
        <v>131</v>
      </c>
      <c r="C1791" s="19" t="s">
        <v>125</v>
      </c>
      <c r="D1791" s="19"/>
      <c r="E1791" s="30"/>
      <c r="F1791" s="20" t="s">
        <v>151</v>
      </c>
      <c r="G1791" s="21">
        <f t="shared" ref="G1791:L1791" si="1515">G1792</f>
        <v>2851701.2</v>
      </c>
      <c r="H1791" s="21">
        <f t="shared" si="1515"/>
        <v>2466416.5999999996</v>
      </c>
      <c r="I1791" s="21">
        <f t="shared" si="1515"/>
        <v>1594002</v>
      </c>
      <c r="J1791" s="21">
        <f t="shared" si="1515"/>
        <v>7299.4000000000015</v>
      </c>
      <c r="K1791" s="21">
        <f t="shared" si="1515"/>
        <v>-4337.2000000000044</v>
      </c>
      <c r="L1791" s="21">
        <f t="shared" si="1515"/>
        <v>-3465.5</v>
      </c>
      <c r="M1791" s="21">
        <f t="shared" si="1498"/>
        <v>2859000.6</v>
      </c>
      <c r="N1791" s="21">
        <f t="shared" si="1499"/>
        <v>2462079.3999999994</v>
      </c>
      <c r="O1791" s="21">
        <f t="shared" si="1500"/>
        <v>1590536.5</v>
      </c>
      <c r="P1791" s="21">
        <f>P1792</f>
        <v>0</v>
      </c>
      <c r="Q1791" s="22"/>
      <c r="R1791" s="23"/>
    </row>
    <row r="1792" spans="1:18" ht="31.2" x14ac:dyDescent="0.3">
      <c r="A1792" s="24" t="s">
        <v>633</v>
      </c>
      <c r="B1792" s="24" t="s">
        <v>131</v>
      </c>
      <c r="C1792" s="24" t="s">
        <v>125</v>
      </c>
      <c r="D1792" s="24" t="s">
        <v>412</v>
      </c>
      <c r="E1792" s="28"/>
      <c r="F1792" s="25" t="s">
        <v>413</v>
      </c>
      <c r="G1792" s="10">
        <f>G1797+G1807+G1815</f>
        <v>2851701.2</v>
      </c>
      <c r="H1792" s="10">
        <f>H1797+H1807+H1815</f>
        <v>2466416.5999999996</v>
      </c>
      <c r="I1792" s="10">
        <f>I1797+I1807+I1815</f>
        <v>1594002</v>
      </c>
      <c r="J1792" s="10">
        <f>J1797+J1807+J1815+J1793</f>
        <v>7299.4000000000015</v>
      </c>
      <c r="K1792" s="10">
        <f>K1797+K1807+K1815+K1793</f>
        <v>-4337.2000000000044</v>
      </c>
      <c r="L1792" s="10">
        <f>L1797+L1807+L1815+L1793</f>
        <v>-3465.5</v>
      </c>
      <c r="M1792" s="10">
        <f t="shared" si="1498"/>
        <v>2859000.6</v>
      </c>
      <c r="N1792" s="10">
        <f t="shared" si="1499"/>
        <v>2462079.3999999994</v>
      </c>
      <c r="O1792" s="10">
        <f t="shared" si="1500"/>
        <v>1590536.5</v>
      </c>
      <c r="P1792" s="10">
        <f>P1797+P1807+P1815+P1793</f>
        <v>0</v>
      </c>
      <c r="Q1792" s="26"/>
      <c r="R1792" s="27"/>
    </row>
    <row r="1793" spans="1:18" ht="31.2" x14ac:dyDescent="0.3">
      <c r="A1793" s="24" t="s">
        <v>633</v>
      </c>
      <c r="B1793" s="24" t="s">
        <v>131</v>
      </c>
      <c r="C1793" s="24" t="s">
        <v>125</v>
      </c>
      <c r="D1793" s="24" t="s">
        <v>640</v>
      </c>
      <c r="E1793" s="28"/>
      <c r="F1793" s="25" t="s">
        <v>304</v>
      </c>
      <c r="G1793" s="10"/>
      <c r="H1793" s="10"/>
      <c r="I1793" s="10"/>
      <c r="J1793" s="10">
        <f t="shared" ref="J1793:J1797" si="1516">J1794</f>
        <v>55339.6</v>
      </c>
      <c r="K1793" s="10">
        <f t="shared" ref="K1793:K1797" si="1517">K1794</f>
        <v>53174.9</v>
      </c>
      <c r="L1793" s="10">
        <f t="shared" ref="L1793:L1797" si="1518">L1794</f>
        <v>51055.1</v>
      </c>
      <c r="M1793" s="10">
        <f t="shared" si="1498"/>
        <v>55339.6</v>
      </c>
      <c r="N1793" s="10">
        <f t="shared" si="1499"/>
        <v>53174.9</v>
      </c>
      <c r="O1793" s="10">
        <f t="shared" si="1500"/>
        <v>51055.1</v>
      </c>
      <c r="P1793" s="10">
        <f t="shared" ref="P1793:P1797" si="1519">P1794</f>
        <v>0</v>
      </c>
      <c r="Q1793" s="26"/>
      <c r="R1793" s="27"/>
    </row>
    <row r="1794" spans="1:18" ht="31.2" x14ac:dyDescent="0.3">
      <c r="A1794" s="24" t="s">
        <v>633</v>
      </c>
      <c r="B1794" s="24" t="s">
        <v>131</v>
      </c>
      <c r="C1794" s="24" t="s">
        <v>125</v>
      </c>
      <c r="D1794" s="24" t="s">
        <v>701</v>
      </c>
      <c r="E1794" s="28"/>
      <c r="F1794" s="25" t="s">
        <v>702</v>
      </c>
      <c r="G1794" s="10"/>
      <c r="H1794" s="10"/>
      <c r="I1794" s="10"/>
      <c r="J1794" s="10">
        <f t="shared" si="1516"/>
        <v>55339.6</v>
      </c>
      <c r="K1794" s="10">
        <f t="shared" si="1517"/>
        <v>53174.9</v>
      </c>
      <c r="L1794" s="10">
        <f t="shared" si="1518"/>
        <v>51055.1</v>
      </c>
      <c r="M1794" s="10">
        <f t="shared" si="1498"/>
        <v>55339.6</v>
      </c>
      <c r="N1794" s="10">
        <f t="shared" si="1499"/>
        <v>53174.9</v>
      </c>
      <c r="O1794" s="10">
        <f t="shared" si="1500"/>
        <v>51055.1</v>
      </c>
      <c r="P1794" s="10">
        <f t="shared" si="1519"/>
        <v>0</v>
      </c>
      <c r="Q1794" s="26"/>
      <c r="R1794" s="27"/>
    </row>
    <row r="1795" spans="1:18" ht="31.2" x14ac:dyDescent="0.3">
      <c r="A1795" s="24" t="s">
        <v>633</v>
      </c>
      <c r="B1795" s="24" t="s">
        <v>131</v>
      </c>
      <c r="C1795" s="24" t="s">
        <v>125</v>
      </c>
      <c r="D1795" s="24" t="s">
        <v>703</v>
      </c>
      <c r="E1795" s="28"/>
      <c r="F1795" s="25" t="s">
        <v>704</v>
      </c>
      <c r="G1795" s="10"/>
      <c r="H1795" s="10"/>
      <c r="I1795" s="10"/>
      <c r="J1795" s="10">
        <f t="shared" si="1516"/>
        <v>55339.6</v>
      </c>
      <c r="K1795" s="10">
        <f t="shared" si="1517"/>
        <v>53174.9</v>
      </c>
      <c r="L1795" s="10">
        <f t="shared" si="1518"/>
        <v>51055.1</v>
      </c>
      <c r="M1795" s="10">
        <f t="shared" si="1498"/>
        <v>55339.6</v>
      </c>
      <c r="N1795" s="10">
        <f t="shared" si="1499"/>
        <v>53174.9</v>
      </c>
      <c r="O1795" s="10">
        <f t="shared" si="1500"/>
        <v>51055.1</v>
      </c>
      <c r="P1795" s="10">
        <f t="shared" si="1519"/>
        <v>0</v>
      </c>
      <c r="Q1795" s="26"/>
      <c r="R1795" s="27"/>
    </row>
    <row r="1796" spans="1:18" ht="31.2" x14ac:dyDescent="0.3">
      <c r="A1796" s="24" t="s">
        <v>633</v>
      </c>
      <c r="B1796" s="24" t="s">
        <v>131</v>
      </c>
      <c r="C1796" s="24" t="s">
        <v>125</v>
      </c>
      <c r="D1796" s="24" t="s">
        <v>703</v>
      </c>
      <c r="E1796" s="24" t="s">
        <v>32</v>
      </c>
      <c r="F1796" s="25" t="s">
        <v>33</v>
      </c>
      <c r="G1796" s="10"/>
      <c r="H1796" s="10"/>
      <c r="I1796" s="10"/>
      <c r="J1796" s="10">
        <v>55339.6</v>
      </c>
      <c r="K1796" s="10">
        <v>53174.9</v>
      </c>
      <c r="L1796" s="10">
        <v>51055.1</v>
      </c>
      <c r="M1796" s="10">
        <f t="shared" si="1498"/>
        <v>55339.6</v>
      </c>
      <c r="N1796" s="10">
        <f t="shared" si="1499"/>
        <v>53174.9</v>
      </c>
      <c r="O1796" s="10">
        <f t="shared" si="1500"/>
        <v>51055.1</v>
      </c>
      <c r="P1796" s="10"/>
      <c r="Q1796" s="26"/>
      <c r="R1796" s="27">
        <v>83</v>
      </c>
    </row>
    <row r="1797" spans="1:18" ht="31.2" x14ac:dyDescent="0.3">
      <c r="A1797" s="24" t="s">
        <v>633</v>
      </c>
      <c r="B1797" s="24" t="s">
        <v>131</v>
      </c>
      <c r="C1797" s="24" t="s">
        <v>125</v>
      </c>
      <c r="D1797" s="24" t="s">
        <v>647</v>
      </c>
      <c r="E1797" s="28"/>
      <c r="F1797" s="25" t="s">
        <v>153</v>
      </c>
      <c r="G1797" s="10">
        <f>G1798</f>
        <v>1787274.7000000002</v>
      </c>
      <c r="H1797" s="10">
        <f>H1798</f>
        <v>796678.6</v>
      </c>
      <c r="I1797" s="10">
        <f>I1798</f>
        <v>99838.3</v>
      </c>
      <c r="J1797" s="10">
        <f t="shared" si="1516"/>
        <v>0</v>
      </c>
      <c r="K1797" s="10">
        <f t="shared" si="1517"/>
        <v>0</v>
      </c>
      <c r="L1797" s="10">
        <f t="shared" si="1518"/>
        <v>0</v>
      </c>
      <c r="M1797" s="10">
        <f t="shared" si="1498"/>
        <v>1787274.7000000002</v>
      </c>
      <c r="N1797" s="10">
        <f t="shared" si="1499"/>
        <v>796678.6</v>
      </c>
      <c r="O1797" s="10">
        <f t="shared" si="1500"/>
        <v>99838.3</v>
      </c>
      <c r="P1797" s="10">
        <f t="shared" si="1519"/>
        <v>0</v>
      </c>
      <c r="Q1797" s="26"/>
      <c r="R1797" s="27"/>
    </row>
    <row r="1798" spans="1:18" ht="31.2" x14ac:dyDescent="0.3">
      <c r="A1798" s="24" t="s">
        <v>633</v>
      </c>
      <c r="B1798" s="24" t="s">
        <v>131</v>
      </c>
      <c r="C1798" s="24" t="s">
        <v>125</v>
      </c>
      <c r="D1798" s="24" t="s">
        <v>705</v>
      </c>
      <c r="E1798" s="28"/>
      <c r="F1798" s="25" t="s">
        <v>155</v>
      </c>
      <c r="G1798" s="10">
        <f t="shared" ref="G1798:L1798" si="1520">G1799+G1801+G1803+G1805</f>
        <v>1787274.7000000002</v>
      </c>
      <c r="H1798" s="10">
        <f t="shared" si="1520"/>
        <v>796678.6</v>
      </c>
      <c r="I1798" s="10">
        <f t="shared" si="1520"/>
        <v>99838.3</v>
      </c>
      <c r="J1798" s="10">
        <f t="shared" si="1520"/>
        <v>0</v>
      </c>
      <c r="K1798" s="10">
        <f t="shared" si="1520"/>
        <v>0</v>
      </c>
      <c r="L1798" s="10">
        <f t="shared" si="1520"/>
        <v>0</v>
      </c>
      <c r="M1798" s="10">
        <f t="shared" si="1498"/>
        <v>1787274.7000000002</v>
      </c>
      <c r="N1798" s="10">
        <f t="shared" si="1499"/>
        <v>796678.6</v>
      </c>
      <c r="O1798" s="10">
        <f t="shared" si="1500"/>
        <v>99838.3</v>
      </c>
      <c r="P1798" s="10">
        <f>P1799+P1801+P1803+P1805</f>
        <v>0</v>
      </c>
      <c r="Q1798" s="26"/>
      <c r="R1798" s="27"/>
    </row>
    <row r="1799" spans="1:18" x14ac:dyDescent="0.3">
      <c r="A1799" s="24" t="s">
        <v>633</v>
      </c>
      <c r="B1799" s="24" t="s">
        <v>131</v>
      </c>
      <c r="C1799" s="24" t="s">
        <v>125</v>
      </c>
      <c r="D1799" s="24" t="s">
        <v>706</v>
      </c>
      <c r="E1799" s="28"/>
      <c r="F1799" s="25" t="s">
        <v>707</v>
      </c>
      <c r="G1799" s="10">
        <f t="shared" ref="G1799:L1799" si="1521">G1800</f>
        <v>51615</v>
      </c>
      <c r="H1799" s="10">
        <f t="shared" si="1521"/>
        <v>166.30000000000291</v>
      </c>
      <c r="I1799" s="10">
        <f t="shared" si="1521"/>
        <v>0</v>
      </c>
      <c r="J1799" s="10">
        <f t="shared" si="1521"/>
        <v>0</v>
      </c>
      <c r="K1799" s="10">
        <f t="shared" si="1521"/>
        <v>0</v>
      </c>
      <c r="L1799" s="10">
        <f t="shared" si="1521"/>
        <v>0</v>
      </c>
      <c r="M1799" s="10">
        <f t="shared" si="1498"/>
        <v>51615</v>
      </c>
      <c r="N1799" s="10">
        <f t="shared" si="1499"/>
        <v>166.30000000000291</v>
      </c>
      <c r="O1799" s="10">
        <f t="shared" si="1500"/>
        <v>0</v>
      </c>
      <c r="P1799" s="10">
        <f>P1800</f>
        <v>0</v>
      </c>
      <c r="Q1799" s="26"/>
      <c r="R1799" s="27"/>
    </row>
    <row r="1800" spans="1:18" ht="31.2" x14ac:dyDescent="0.3">
      <c r="A1800" s="24" t="s">
        <v>633</v>
      </c>
      <c r="B1800" s="24" t="s">
        <v>131</v>
      </c>
      <c r="C1800" s="24" t="s">
        <v>125</v>
      </c>
      <c r="D1800" s="24" t="s">
        <v>706</v>
      </c>
      <c r="E1800" s="24" t="s">
        <v>32</v>
      </c>
      <c r="F1800" s="25" t="s">
        <v>33</v>
      </c>
      <c r="G1800" s="10">
        <v>51615</v>
      </c>
      <c r="H1800" s="10">
        <v>166.30000000000291</v>
      </c>
      <c r="I1800" s="10">
        <v>0</v>
      </c>
      <c r="J1800" s="10"/>
      <c r="K1800" s="10"/>
      <c r="L1800" s="10"/>
      <c r="M1800" s="10">
        <f t="shared" si="1498"/>
        <v>51615</v>
      </c>
      <c r="N1800" s="10">
        <f t="shared" si="1499"/>
        <v>166.30000000000291</v>
      </c>
      <c r="O1800" s="10">
        <f t="shared" si="1500"/>
        <v>0</v>
      </c>
      <c r="P1800" s="10"/>
      <c r="Q1800" s="26"/>
      <c r="R1800" s="27"/>
    </row>
    <row r="1801" spans="1:18" ht="46.8" x14ac:dyDescent="0.3">
      <c r="A1801" s="24" t="s">
        <v>633</v>
      </c>
      <c r="B1801" s="24" t="s">
        <v>131</v>
      </c>
      <c r="C1801" s="24" t="s">
        <v>125</v>
      </c>
      <c r="D1801" s="24" t="s">
        <v>708</v>
      </c>
      <c r="E1801" s="28"/>
      <c r="F1801" s="25" t="s">
        <v>709</v>
      </c>
      <c r="G1801" s="10">
        <f t="shared" ref="G1801:L1801" si="1522">G1802</f>
        <v>99838.3</v>
      </c>
      <c r="H1801" s="10">
        <f t="shared" si="1522"/>
        <v>99838.3</v>
      </c>
      <c r="I1801" s="10">
        <f t="shared" si="1522"/>
        <v>99838.3</v>
      </c>
      <c r="J1801" s="10">
        <f t="shared" si="1522"/>
        <v>0</v>
      </c>
      <c r="K1801" s="10">
        <f t="shared" si="1522"/>
        <v>0</v>
      </c>
      <c r="L1801" s="10">
        <f t="shared" si="1522"/>
        <v>0</v>
      </c>
      <c r="M1801" s="10">
        <f t="shared" si="1498"/>
        <v>99838.3</v>
      </c>
      <c r="N1801" s="10">
        <f t="shared" si="1499"/>
        <v>99838.3</v>
      </c>
      <c r="O1801" s="10">
        <f t="shared" si="1500"/>
        <v>99838.3</v>
      </c>
      <c r="P1801" s="10">
        <f>P1802</f>
        <v>0</v>
      </c>
      <c r="Q1801" s="26"/>
      <c r="R1801" s="27"/>
    </row>
    <row r="1802" spans="1:18" ht="31.2" x14ac:dyDescent="0.3">
      <c r="A1802" s="24" t="s">
        <v>633</v>
      </c>
      <c r="B1802" s="24" t="s">
        <v>131</v>
      </c>
      <c r="C1802" s="24" t="s">
        <v>125</v>
      </c>
      <c r="D1802" s="24" t="s">
        <v>708</v>
      </c>
      <c r="E1802" s="24" t="s">
        <v>32</v>
      </c>
      <c r="F1802" s="25" t="s">
        <v>33</v>
      </c>
      <c r="G1802" s="10">
        <v>99838.3</v>
      </c>
      <c r="H1802" s="10">
        <v>99838.3</v>
      </c>
      <c r="I1802" s="10">
        <v>99838.3</v>
      </c>
      <c r="J1802" s="10"/>
      <c r="K1802" s="10"/>
      <c r="L1802" s="10"/>
      <c r="M1802" s="10">
        <f t="shared" si="1498"/>
        <v>99838.3</v>
      </c>
      <c r="N1802" s="10">
        <f t="shared" si="1499"/>
        <v>99838.3</v>
      </c>
      <c r="O1802" s="10">
        <f t="shared" si="1500"/>
        <v>99838.3</v>
      </c>
      <c r="P1802" s="10"/>
      <c r="Q1802" s="26"/>
      <c r="R1802" s="27"/>
    </row>
    <row r="1803" spans="1:18" ht="31.2" x14ac:dyDescent="0.3">
      <c r="A1803" s="24" t="s">
        <v>633</v>
      </c>
      <c r="B1803" s="24" t="s">
        <v>131</v>
      </c>
      <c r="C1803" s="24" t="s">
        <v>125</v>
      </c>
      <c r="D1803" s="24" t="s">
        <v>710</v>
      </c>
      <c r="E1803" s="28"/>
      <c r="F1803" s="25" t="s">
        <v>711</v>
      </c>
      <c r="G1803" s="10">
        <f t="shared" ref="G1803:L1803" si="1523">G1804</f>
        <v>441699.3</v>
      </c>
      <c r="H1803" s="10">
        <f t="shared" si="1523"/>
        <v>696674</v>
      </c>
      <c r="I1803" s="10">
        <f t="shared" si="1523"/>
        <v>0</v>
      </c>
      <c r="J1803" s="10">
        <f t="shared" si="1523"/>
        <v>0</v>
      </c>
      <c r="K1803" s="10">
        <f t="shared" si="1523"/>
        <v>0</v>
      </c>
      <c r="L1803" s="10">
        <f t="shared" si="1523"/>
        <v>0</v>
      </c>
      <c r="M1803" s="10">
        <f t="shared" si="1498"/>
        <v>441699.3</v>
      </c>
      <c r="N1803" s="10">
        <f t="shared" si="1499"/>
        <v>696674</v>
      </c>
      <c r="O1803" s="10">
        <f t="shared" si="1500"/>
        <v>0</v>
      </c>
      <c r="P1803" s="10">
        <f>P1804</f>
        <v>0</v>
      </c>
      <c r="Q1803" s="26"/>
      <c r="R1803" s="27"/>
    </row>
    <row r="1804" spans="1:18" ht="31.2" x14ac:dyDescent="0.3">
      <c r="A1804" s="24" t="s">
        <v>633</v>
      </c>
      <c r="B1804" s="24" t="s">
        <v>131</v>
      </c>
      <c r="C1804" s="24" t="s">
        <v>125</v>
      </c>
      <c r="D1804" s="24" t="s">
        <v>710</v>
      </c>
      <c r="E1804" s="24" t="s">
        <v>32</v>
      </c>
      <c r="F1804" s="25" t="s">
        <v>33</v>
      </c>
      <c r="G1804" s="10">
        <v>441699.3</v>
      </c>
      <c r="H1804" s="10">
        <v>696674</v>
      </c>
      <c r="I1804" s="10">
        <v>0</v>
      </c>
      <c r="J1804" s="10"/>
      <c r="K1804" s="10"/>
      <c r="L1804" s="10"/>
      <c r="M1804" s="10">
        <f t="shared" si="1498"/>
        <v>441699.3</v>
      </c>
      <c r="N1804" s="10">
        <f t="shared" si="1499"/>
        <v>696674</v>
      </c>
      <c r="O1804" s="10">
        <f t="shared" si="1500"/>
        <v>0</v>
      </c>
      <c r="P1804" s="10"/>
      <c r="Q1804" s="26"/>
      <c r="R1804" s="27"/>
    </row>
    <row r="1805" spans="1:18" x14ac:dyDescent="0.3">
      <c r="A1805" s="24" t="s">
        <v>633</v>
      </c>
      <c r="B1805" s="24" t="s">
        <v>131</v>
      </c>
      <c r="C1805" s="24" t="s">
        <v>125</v>
      </c>
      <c r="D1805" s="24" t="s">
        <v>712</v>
      </c>
      <c r="E1805" s="28"/>
      <c r="F1805" s="25" t="s">
        <v>157</v>
      </c>
      <c r="G1805" s="10">
        <f t="shared" ref="G1805:L1805" si="1524">G1806</f>
        <v>1194122.1000000001</v>
      </c>
      <c r="H1805" s="10">
        <f t="shared" si="1524"/>
        <v>0</v>
      </c>
      <c r="I1805" s="10">
        <f t="shared" si="1524"/>
        <v>0</v>
      </c>
      <c r="J1805" s="10">
        <f t="shared" si="1524"/>
        <v>0</v>
      </c>
      <c r="K1805" s="10">
        <f t="shared" si="1524"/>
        <v>0</v>
      </c>
      <c r="L1805" s="10">
        <f t="shared" si="1524"/>
        <v>0</v>
      </c>
      <c r="M1805" s="10">
        <f t="shared" si="1498"/>
        <v>1194122.1000000001</v>
      </c>
      <c r="N1805" s="10">
        <f t="shared" si="1499"/>
        <v>0</v>
      </c>
      <c r="O1805" s="10">
        <f t="shared" si="1500"/>
        <v>0</v>
      </c>
      <c r="P1805" s="10">
        <f>P1806</f>
        <v>0</v>
      </c>
      <c r="Q1805" s="26"/>
      <c r="R1805" s="27"/>
    </row>
    <row r="1806" spans="1:18" ht="31.2" x14ac:dyDescent="0.3">
      <c r="A1806" s="24" t="s">
        <v>633</v>
      </c>
      <c r="B1806" s="24" t="s">
        <v>131</v>
      </c>
      <c r="C1806" s="24" t="s">
        <v>125</v>
      </c>
      <c r="D1806" s="24" t="s">
        <v>712</v>
      </c>
      <c r="E1806" s="24" t="s">
        <v>32</v>
      </c>
      <c r="F1806" s="25" t="s">
        <v>33</v>
      </c>
      <c r="G1806" s="10">
        <v>1194122.1000000001</v>
      </c>
      <c r="H1806" s="10">
        <v>0</v>
      </c>
      <c r="I1806" s="10">
        <v>0</v>
      </c>
      <c r="J1806" s="10"/>
      <c r="K1806" s="10"/>
      <c r="L1806" s="10"/>
      <c r="M1806" s="10">
        <f t="shared" si="1498"/>
        <v>1194122.1000000001</v>
      </c>
      <c r="N1806" s="10">
        <f t="shared" si="1499"/>
        <v>0</v>
      </c>
      <c r="O1806" s="10">
        <f t="shared" si="1500"/>
        <v>0</v>
      </c>
      <c r="P1806" s="10"/>
      <c r="Q1806" s="26"/>
      <c r="R1806" s="27"/>
    </row>
    <row r="1807" spans="1:18" x14ac:dyDescent="0.3">
      <c r="A1807" s="24" t="s">
        <v>633</v>
      </c>
      <c r="B1807" s="24" t="s">
        <v>131</v>
      </c>
      <c r="C1807" s="24" t="s">
        <v>125</v>
      </c>
      <c r="D1807" s="24" t="s">
        <v>652</v>
      </c>
      <c r="E1807" s="28"/>
      <c r="F1807" s="25" t="s">
        <v>60</v>
      </c>
      <c r="G1807" s="10">
        <f t="shared" ref="G1807:L1807" si="1525">G1808+G1811</f>
        <v>169696.9</v>
      </c>
      <c r="H1807" s="10">
        <f t="shared" si="1525"/>
        <v>498202.2</v>
      </c>
      <c r="I1807" s="10">
        <f t="shared" si="1525"/>
        <v>639716.9</v>
      </c>
      <c r="J1807" s="10">
        <f t="shared" si="1525"/>
        <v>870.39999999999964</v>
      </c>
      <c r="K1807" s="10">
        <f t="shared" si="1525"/>
        <v>-4743.3</v>
      </c>
      <c r="L1807" s="10">
        <f t="shared" si="1525"/>
        <v>-610.20000000000005</v>
      </c>
      <c r="M1807" s="10">
        <f t="shared" si="1498"/>
        <v>170567.3</v>
      </c>
      <c r="N1807" s="10">
        <f t="shared" si="1499"/>
        <v>493458.9</v>
      </c>
      <c r="O1807" s="10">
        <f t="shared" si="1500"/>
        <v>639106.70000000007</v>
      </c>
      <c r="P1807" s="10">
        <f>P1808+P1811</f>
        <v>0</v>
      </c>
      <c r="Q1807" s="26"/>
      <c r="R1807" s="27"/>
    </row>
    <row r="1808" spans="1:18" ht="31.2" x14ac:dyDescent="0.3">
      <c r="A1808" s="24" t="s">
        <v>633</v>
      </c>
      <c r="B1808" s="24" t="s">
        <v>131</v>
      </c>
      <c r="C1808" s="24" t="s">
        <v>125</v>
      </c>
      <c r="D1808" s="24" t="s">
        <v>713</v>
      </c>
      <c r="E1808" s="28"/>
      <c r="F1808" s="25" t="s">
        <v>714</v>
      </c>
      <c r="G1808" s="10">
        <f t="shared" ref="G1808:G1811" si="1526">G1809</f>
        <v>157212</v>
      </c>
      <c r="H1808" s="10">
        <f t="shared" ref="H1808:H1811" si="1527">H1809</f>
        <v>498202.2</v>
      </c>
      <c r="I1808" s="10">
        <f t="shared" ref="I1808:I1811" si="1528">I1809</f>
        <v>160734.1</v>
      </c>
      <c r="J1808" s="10">
        <f t="shared" ref="J1808:J1811" si="1529">J1809</f>
        <v>10655.3</v>
      </c>
      <c r="K1808" s="10">
        <f t="shared" ref="K1808:K1811" si="1530">K1809</f>
        <v>-4743.3</v>
      </c>
      <c r="L1808" s="10">
        <f t="shared" ref="L1808:L1811" si="1531">L1809</f>
        <v>-610.20000000000005</v>
      </c>
      <c r="M1808" s="10">
        <f t="shared" si="1498"/>
        <v>167867.3</v>
      </c>
      <c r="N1808" s="10">
        <f t="shared" si="1499"/>
        <v>493458.9</v>
      </c>
      <c r="O1808" s="10">
        <f t="shared" si="1500"/>
        <v>160123.9</v>
      </c>
      <c r="P1808" s="10">
        <f t="shared" ref="P1808:P1811" si="1532">P1809</f>
        <v>0</v>
      </c>
      <c r="Q1808" s="26"/>
      <c r="R1808" s="27"/>
    </row>
    <row r="1809" spans="1:18" ht="31.2" x14ac:dyDescent="0.3">
      <c r="A1809" s="24" t="s">
        <v>633</v>
      </c>
      <c r="B1809" s="24" t="s">
        <v>131</v>
      </c>
      <c r="C1809" s="24" t="s">
        <v>125</v>
      </c>
      <c r="D1809" s="24" t="s">
        <v>715</v>
      </c>
      <c r="E1809" s="28"/>
      <c r="F1809" s="25" t="s">
        <v>716</v>
      </c>
      <c r="G1809" s="10">
        <f t="shared" si="1526"/>
        <v>157212</v>
      </c>
      <c r="H1809" s="10">
        <f t="shared" si="1527"/>
        <v>498202.2</v>
      </c>
      <c r="I1809" s="10">
        <f t="shared" si="1528"/>
        <v>160734.1</v>
      </c>
      <c r="J1809" s="10">
        <f t="shared" si="1529"/>
        <v>10655.3</v>
      </c>
      <c r="K1809" s="10">
        <f t="shared" si="1530"/>
        <v>-4743.3</v>
      </c>
      <c r="L1809" s="10">
        <f t="shared" si="1531"/>
        <v>-610.20000000000005</v>
      </c>
      <c r="M1809" s="10">
        <f t="shared" si="1498"/>
        <v>167867.3</v>
      </c>
      <c r="N1809" s="10">
        <f t="shared" si="1499"/>
        <v>493458.9</v>
      </c>
      <c r="O1809" s="10">
        <f t="shared" si="1500"/>
        <v>160123.9</v>
      </c>
      <c r="P1809" s="10">
        <f t="shared" si="1532"/>
        <v>0</v>
      </c>
      <c r="Q1809" s="26"/>
      <c r="R1809" s="27"/>
    </row>
    <row r="1810" spans="1:18" ht="31.2" x14ac:dyDescent="0.3">
      <c r="A1810" s="24" t="s">
        <v>633</v>
      </c>
      <c r="B1810" s="24" t="s">
        <v>131</v>
      </c>
      <c r="C1810" s="24" t="s">
        <v>125</v>
      </c>
      <c r="D1810" s="24" t="s">
        <v>715</v>
      </c>
      <c r="E1810" s="24" t="s">
        <v>32</v>
      </c>
      <c r="F1810" s="25" t="s">
        <v>33</v>
      </c>
      <c r="G1810" s="10">
        <v>157212</v>
      </c>
      <c r="H1810" s="10">
        <v>498202.2</v>
      </c>
      <c r="I1810" s="10">
        <v>160734.1</v>
      </c>
      <c r="J1810" s="10">
        <v>10655.3</v>
      </c>
      <c r="K1810" s="10">
        <v>-4743.3</v>
      </c>
      <c r="L1810" s="10">
        <v>-610.20000000000005</v>
      </c>
      <c r="M1810" s="10">
        <f t="shared" si="1498"/>
        <v>167867.3</v>
      </c>
      <c r="N1810" s="10">
        <f t="shared" si="1499"/>
        <v>493458.9</v>
      </c>
      <c r="O1810" s="10">
        <f t="shared" si="1500"/>
        <v>160123.9</v>
      </c>
      <c r="P1810" s="10"/>
      <c r="Q1810" s="26"/>
      <c r="R1810" s="27" t="s">
        <v>717</v>
      </c>
    </row>
    <row r="1811" spans="1:18" ht="31.2" x14ac:dyDescent="0.3">
      <c r="A1811" s="24" t="s">
        <v>633</v>
      </c>
      <c r="B1811" s="24" t="s">
        <v>131</v>
      </c>
      <c r="C1811" s="24" t="s">
        <v>125</v>
      </c>
      <c r="D1811" s="24" t="s">
        <v>718</v>
      </c>
      <c r="E1811" s="28"/>
      <c r="F1811" s="25" t="s">
        <v>719</v>
      </c>
      <c r="G1811" s="10">
        <f t="shared" si="1526"/>
        <v>12484.9</v>
      </c>
      <c r="H1811" s="10">
        <f t="shared" si="1527"/>
        <v>0</v>
      </c>
      <c r="I1811" s="10">
        <f t="shared" si="1528"/>
        <v>478982.8</v>
      </c>
      <c r="J1811" s="10">
        <f t="shared" si="1529"/>
        <v>-9784.9</v>
      </c>
      <c r="K1811" s="10">
        <f t="shared" si="1530"/>
        <v>0</v>
      </c>
      <c r="L1811" s="10">
        <f t="shared" si="1531"/>
        <v>0</v>
      </c>
      <c r="M1811" s="10">
        <f t="shared" si="1498"/>
        <v>2700</v>
      </c>
      <c r="N1811" s="10">
        <f t="shared" si="1499"/>
        <v>0</v>
      </c>
      <c r="O1811" s="10">
        <f t="shared" si="1500"/>
        <v>478982.8</v>
      </c>
      <c r="P1811" s="10">
        <f t="shared" si="1532"/>
        <v>0</v>
      </c>
      <c r="Q1811" s="26"/>
      <c r="R1811" s="27"/>
    </row>
    <row r="1812" spans="1:18" ht="31.2" x14ac:dyDescent="0.3">
      <c r="A1812" s="24" t="s">
        <v>633</v>
      </c>
      <c r="B1812" s="24" t="s">
        <v>131</v>
      </c>
      <c r="C1812" s="24" t="s">
        <v>125</v>
      </c>
      <c r="D1812" s="8" t="s">
        <v>720</v>
      </c>
      <c r="E1812" s="28"/>
      <c r="F1812" s="25" t="s">
        <v>721</v>
      </c>
      <c r="G1812" s="10">
        <f t="shared" ref="G1812:L1812" si="1533">G1813+G1814</f>
        <v>12484.9</v>
      </c>
      <c r="H1812" s="10">
        <f t="shared" si="1533"/>
        <v>0</v>
      </c>
      <c r="I1812" s="10">
        <f t="shared" si="1533"/>
        <v>478982.8</v>
      </c>
      <c r="J1812" s="10">
        <f t="shared" si="1533"/>
        <v>-9784.9</v>
      </c>
      <c r="K1812" s="10">
        <f t="shared" si="1533"/>
        <v>0</v>
      </c>
      <c r="L1812" s="10">
        <f t="shared" si="1533"/>
        <v>0</v>
      </c>
      <c r="M1812" s="10">
        <f t="shared" si="1498"/>
        <v>2700</v>
      </c>
      <c r="N1812" s="10">
        <f t="shared" si="1499"/>
        <v>0</v>
      </c>
      <c r="O1812" s="10">
        <f t="shared" si="1500"/>
        <v>478982.8</v>
      </c>
      <c r="P1812" s="10">
        <f>P1813+P1814</f>
        <v>0</v>
      </c>
      <c r="Q1812" s="26"/>
      <c r="R1812" s="27"/>
    </row>
    <row r="1813" spans="1:18" ht="31.2" x14ac:dyDescent="0.3">
      <c r="A1813" s="24" t="s">
        <v>633</v>
      </c>
      <c r="B1813" s="24" t="s">
        <v>131</v>
      </c>
      <c r="C1813" s="24" t="s">
        <v>125</v>
      </c>
      <c r="D1813" s="8" t="s">
        <v>720</v>
      </c>
      <c r="E1813" s="24" t="s">
        <v>32</v>
      </c>
      <c r="F1813" s="25" t="s">
        <v>33</v>
      </c>
      <c r="G1813" s="10">
        <v>2700</v>
      </c>
      <c r="H1813" s="10">
        <v>0</v>
      </c>
      <c r="I1813" s="10">
        <v>0</v>
      </c>
      <c r="J1813" s="10"/>
      <c r="K1813" s="10"/>
      <c r="L1813" s="10"/>
      <c r="M1813" s="10">
        <f t="shared" si="1498"/>
        <v>2700</v>
      </c>
      <c r="N1813" s="10">
        <f t="shared" si="1499"/>
        <v>0</v>
      </c>
      <c r="O1813" s="10">
        <f t="shared" si="1500"/>
        <v>0</v>
      </c>
      <c r="P1813" s="10"/>
      <c r="Q1813" s="26"/>
      <c r="R1813" s="27"/>
    </row>
    <row r="1814" spans="1:18" ht="31.2" x14ac:dyDescent="0.3">
      <c r="A1814" s="24" t="s">
        <v>633</v>
      </c>
      <c r="B1814" s="24" t="s">
        <v>131</v>
      </c>
      <c r="C1814" s="24" t="s">
        <v>125</v>
      </c>
      <c r="D1814" s="8" t="s">
        <v>720</v>
      </c>
      <c r="E1814" s="24" t="s">
        <v>65</v>
      </c>
      <c r="F1814" s="25" t="s">
        <v>66</v>
      </c>
      <c r="G1814" s="10">
        <v>9784.9</v>
      </c>
      <c r="H1814" s="10">
        <v>0</v>
      </c>
      <c r="I1814" s="10">
        <v>478982.8</v>
      </c>
      <c r="J1814" s="10">
        <v>-9784.9</v>
      </c>
      <c r="K1814" s="10"/>
      <c r="L1814" s="10"/>
      <c r="M1814" s="10">
        <f t="shared" si="1498"/>
        <v>0</v>
      </c>
      <c r="N1814" s="10">
        <f t="shared" si="1499"/>
        <v>0</v>
      </c>
      <c r="O1814" s="10">
        <f t="shared" si="1500"/>
        <v>478982.8</v>
      </c>
      <c r="P1814" s="10"/>
      <c r="Q1814" s="26"/>
      <c r="R1814" s="27">
        <v>23</v>
      </c>
    </row>
    <row r="1815" spans="1:18" x14ac:dyDescent="0.3">
      <c r="A1815" s="24" t="s">
        <v>633</v>
      </c>
      <c r="B1815" s="24" t="s">
        <v>131</v>
      </c>
      <c r="C1815" s="24" t="s">
        <v>125</v>
      </c>
      <c r="D1815" s="24" t="s">
        <v>414</v>
      </c>
      <c r="E1815" s="28"/>
      <c r="F1815" s="25" t="s">
        <v>27</v>
      </c>
      <c r="G1815" s="10">
        <f t="shared" ref="G1815:L1815" si="1534">G1816+G1830</f>
        <v>894729.6</v>
      </c>
      <c r="H1815" s="10">
        <f t="shared" si="1534"/>
        <v>1171535.7999999998</v>
      </c>
      <c r="I1815" s="10">
        <f t="shared" si="1534"/>
        <v>854446.79999999993</v>
      </c>
      <c r="J1815" s="10">
        <f t="shared" si="1534"/>
        <v>-48910.6</v>
      </c>
      <c r="K1815" s="10">
        <f t="shared" si="1534"/>
        <v>-52768.800000000003</v>
      </c>
      <c r="L1815" s="10">
        <f t="shared" si="1534"/>
        <v>-53910.400000000001</v>
      </c>
      <c r="M1815" s="10">
        <f t="shared" si="1498"/>
        <v>845819</v>
      </c>
      <c r="N1815" s="10">
        <f t="shared" si="1499"/>
        <v>1118766.9999999998</v>
      </c>
      <c r="O1815" s="10">
        <f t="shared" si="1500"/>
        <v>800536.39999999991</v>
      </c>
      <c r="P1815" s="10">
        <f>P1816+P1830</f>
        <v>0</v>
      </c>
      <c r="Q1815" s="26"/>
      <c r="R1815" s="27"/>
    </row>
    <row r="1816" spans="1:18" ht="31.2" x14ac:dyDescent="0.3">
      <c r="A1816" s="24" t="s">
        <v>633</v>
      </c>
      <c r="B1816" s="24" t="s">
        <v>131</v>
      </c>
      <c r="C1816" s="24" t="s">
        <v>125</v>
      </c>
      <c r="D1816" s="24" t="s">
        <v>428</v>
      </c>
      <c r="E1816" s="28"/>
      <c r="F1816" s="25" t="s">
        <v>429</v>
      </c>
      <c r="G1816" s="10">
        <f t="shared" ref="G1816:L1816" si="1535">G1820+G1828+G1817+G1822+G1824+G1826</f>
        <v>680412</v>
      </c>
      <c r="H1816" s="10">
        <f t="shared" si="1535"/>
        <v>907194.79999999993</v>
      </c>
      <c r="I1816" s="10">
        <f t="shared" si="1535"/>
        <v>694807.2</v>
      </c>
      <c r="J1816" s="10">
        <f t="shared" si="1535"/>
        <v>-48910.6</v>
      </c>
      <c r="K1816" s="10">
        <f t="shared" si="1535"/>
        <v>-52768.800000000003</v>
      </c>
      <c r="L1816" s="10">
        <f t="shared" si="1535"/>
        <v>-53910.400000000001</v>
      </c>
      <c r="M1816" s="10">
        <f t="shared" si="1498"/>
        <v>631501.4</v>
      </c>
      <c r="N1816" s="10">
        <f t="shared" si="1499"/>
        <v>854425.99999999988</v>
      </c>
      <c r="O1816" s="10">
        <f t="shared" si="1500"/>
        <v>640896.79999999993</v>
      </c>
      <c r="P1816" s="10">
        <f>P1820+P1828+P1817+P1822+P1824+P1826</f>
        <v>0</v>
      </c>
      <c r="Q1816" s="26"/>
      <c r="R1816" s="27"/>
    </row>
    <row r="1817" spans="1:18" ht="31.2" x14ac:dyDescent="0.3">
      <c r="A1817" s="24" t="s">
        <v>633</v>
      </c>
      <c r="B1817" s="24" t="s">
        <v>131</v>
      </c>
      <c r="C1817" s="24" t="s">
        <v>125</v>
      </c>
      <c r="D1817" s="24" t="s">
        <v>722</v>
      </c>
      <c r="E1817" s="28"/>
      <c r="F1817" s="25" t="s">
        <v>723</v>
      </c>
      <c r="G1817" s="10">
        <f t="shared" ref="G1817:L1817" si="1536">G1818+G1819</f>
        <v>520684.3</v>
      </c>
      <c r="H1817" s="10">
        <f t="shared" si="1536"/>
        <v>490684.3</v>
      </c>
      <c r="I1817" s="10">
        <f t="shared" si="1536"/>
        <v>491056.8</v>
      </c>
      <c r="J1817" s="10">
        <f t="shared" si="1536"/>
        <v>-48910.6</v>
      </c>
      <c r="K1817" s="10">
        <f t="shared" si="1536"/>
        <v>-52768.800000000003</v>
      </c>
      <c r="L1817" s="10">
        <f t="shared" si="1536"/>
        <v>-53910.400000000001</v>
      </c>
      <c r="M1817" s="10">
        <f t="shared" si="1498"/>
        <v>471773.7</v>
      </c>
      <c r="N1817" s="10">
        <f t="shared" si="1499"/>
        <v>437915.5</v>
      </c>
      <c r="O1817" s="10">
        <f t="shared" si="1500"/>
        <v>437146.39999999997</v>
      </c>
      <c r="P1817" s="10">
        <f>P1818+P1819</f>
        <v>0</v>
      </c>
      <c r="Q1817" s="26"/>
      <c r="R1817" s="27"/>
    </row>
    <row r="1818" spans="1:18" ht="31.2" x14ac:dyDescent="0.3">
      <c r="A1818" s="24" t="s">
        <v>633</v>
      </c>
      <c r="B1818" s="24" t="s">
        <v>131</v>
      </c>
      <c r="C1818" s="24" t="s">
        <v>125</v>
      </c>
      <c r="D1818" s="24" t="s">
        <v>722</v>
      </c>
      <c r="E1818" s="24" t="s">
        <v>32</v>
      </c>
      <c r="F1818" s="25" t="s">
        <v>33</v>
      </c>
      <c r="G1818" s="10">
        <v>519632</v>
      </c>
      <c r="H1818" s="10">
        <v>490490.5</v>
      </c>
      <c r="I1818" s="10">
        <v>490850</v>
      </c>
      <c r="J1818" s="10">
        <v>-48910.6</v>
      </c>
      <c r="K1818" s="10">
        <v>-52768.800000000003</v>
      </c>
      <c r="L1818" s="10">
        <v>-53910.400000000001</v>
      </c>
      <c r="M1818" s="10">
        <f t="shared" si="1498"/>
        <v>470721.4</v>
      </c>
      <c r="N1818" s="10">
        <f t="shared" si="1499"/>
        <v>437721.7</v>
      </c>
      <c r="O1818" s="10">
        <f t="shared" si="1500"/>
        <v>436939.6</v>
      </c>
      <c r="P1818" s="10"/>
      <c r="Q1818" s="26"/>
      <c r="R1818" s="27">
        <v>92</v>
      </c>
    </row>
    <row r="1819" spans="1:18" x14ac:dyDescent="0.3">
      <c r="A1819" s="24" t="s">
        <v>633</v>
      </c>
      <c r="B1819" s="24" t="s">
        <v>131</v>
      </c>
      <c r="C1819" s="24" t="s">
        <v>125</v>
      </c>
      <c r="D1819" s="24" t="s">
        <v>722</v>
      </c>
      <c r="E1819" s="24" t="s">
        <v>34</v>
      </c>
      <c r="F1819" s="25" t="s">
        <v>35</v>
      </c>
      <c r="G1819" s="10">
        <v>1052.3</v>
      </c>
      <c r="H1819" s="10">
        <v>193.8</v>
      </c>
      <c r="I1819" s="10">
        <v>206.8</v>
      </c>
      <c r="J1819" s="10"/>
      <c r="K1819" s="10"/>
      <c r="L1819" s="10"/>
      <c r="M1819" s="10">
        <f t="shared" si="1498"/>
        <v>1052.3</v>
      </c>
      <c r="N1819" s="10">
        <f t="shared" si="1499"/>
        <v>193.8</v>
      </c>
      <c r="O1819" s="10">
        <f t="shared" si="1500"/>
        <v>206.8</v>
      </c>
      <c r="P1819" s="10"/>
      <c r="Q1819" s="26"/>
      <c r="R1819" s="27"/>
    </row>
    <row r="1820" spans="1:18" ht="31.2" x14ac:dyDescent="0.3">
      <c r="A1820" s="24" t="s">
        <v>633</v>
      </c>
      <c r="B1820" s="24" t="s">
        <v>131</v>
      </c>
      <c r="C1820" s="24" t="s">
        <v>125</v>
      </c>
      <c r="D1820" s="8" t="s">
        <v>724</v>
      </c>
      <c r="E1820" s="28"/>
      <c r="F1820" s="25" t="s">
        <v>725</v>
      </c>
      <c r="G1820" s="10">
        <f t="shared" ref="G1820:L1820" si="1537">G1821</f>
        <v>54102.399999999994</v>
      </c>
      <c r="H1820" s="10">
        <f t="shared" si="1537"/>
        <v>54362.1</v>
      </c>
      <c r="I1820" s="10">
        <f t="shared" si="1537"/>
        <v>54362.1</v>
      </c>
      <c r="J1820" s="10">
        <f t="shared" si="1537"/>
        <v>0</v>
      </c>
      <c r="K1820" s="10">
        <f t="shared" si="1537"/>
        <v>0</v>
      </c>
      <c r="L1820" s="10">
        <f t="shared" si="1537"/>
        <v>0</v>
      </c>
      <c r="M1820" s="10">
        <f t="shared" si="1498"/>
        <v>54102.399999999994</v>
      </c>
      <c r="N1820" s="10">
        <f t="shared" si="1499"/>
        <v>54362.1</v>
      </c>
      <c r="O1820" s="10">
        <f t="shared" si="1500"/>
        <v>54362.1</v>
      </c>
      <c r="P1820" s="10">
        <f>P1821</f>
        <v>0</v>
      </c>
      <c r="Q1820" s="26"/>
      <c r="R1820" s="27"/>
    </row>
    <row r="1821" spans="1:18" ht="31.2" x14ac:dyDescent="0.3">
      <c r="A1821" s="24" t="s">
        <v>633</v>
      </c>
      <c r="B1821" s="24" t="s">
        <v>131</v>
      </c>
      <c r="C1821" s="24" t="s">
        <v>125</v>
      </c>
      <c r="D1821" s="8" t="s">
        <v>724</v>
      </c>
      <c r="E1821" s="24" t="s">
        <v>32</v>
      </c>
      <c r="F1821" s="25" t="s">
        <v>33</v>
      </c>
      <c r="G1821" s="10">
        <v>54102.399999999994</v>
      </c>
      <c r="H1821" s="10">
        <v>54362.1</v>
      </c>
      <c r="I1821" s="10">
        <v>54362.1</v>
      </c>
      <c r="J1821" s="10"/>
      <c r="K1821" s="10"/>
      <c r="L1821" s="10"/>
      <c r="M1821" s="10">
        <f t="shared" si="1498"/>
        <v>54102.399999999994</v>
      </c>
      <c r="N1821" s="10">
        <f t="shared" si="1499"/>
        <v>54362.1</v>
      </c>
      <c r="O1821" s="10">
        <f t="shared" si="1500"/>
        <v>54362.1</v>
      </c>
      <c r="P1821" s="10"/>
      <c r="Q1821" s="26"/>
      <c r="R1821" s="27"/>
    </row>
    <row r="1822" spans="1:18" ht="31.2" x14ac:dyDescent="0.3">
      <c r="A1822" s="24" t="s">
        <v>633</v>
      </c>
      <c r="B1822" s="24" t="s">
        <v>131</v>
      </c>
      <c r="C1822" s="24" t="s">
        <v>125</v>
      </c>
      <c r="D1822" s="24" t="s">
        <v>726</v>
      </c>
      <c r="E1822" s="28"/>
      <c r="F1822" s="25" t="s">
        <v>727</v>
      </c>
      <c r="G1822" s="10">
        <f t="shared" ref="G1822:L1822" si="1538">G1823</f>
        <v>43099.7</v>
      </c>
      <c r="H1822" s="10">
        <f t="shared" si="1538"/>
        <v>43099.7</v>
      </c>
      <c r="I1822" s="10">
        <f t="shared" si="1538"/>
        <v>43099.7</v>
      </c>
      <c r="J1822" s="10">
        <f t="shared" si="1538"/>
        <v>0</v>
      </c>
      <c r="K1822" s="10">
        <f t="shared" si="1538"/>
        <v>0</v>
      </c>
      <c r="L1822" s="10">
        <f t="shared" si="1538"/>
        <v>0</v>
      </c>
      <c r="M1822" s="10">
        <f t="shared" si="1498"/>
        <v>43099.7</v>
      </c>
      <c r="N1822" s="10">
        <f t="shared" si="1499"/>
        <v>43099.7</v>
      </c>
      <c r="O1822" s="10">
        <f t="shared" si="1500"/>
        <v>43099.7</v>
      </c>
      <c r="P1822" s="10">
        <f>P1823</f>
        <v>0</v>
      </c>
      <c r="Q1822" s="26"/>
      <c r="R1822" s="27"/>
    </row>
    <row r="1823" spans="1:18" ht="31.2" x14ac:dyDescent="0.3">
      <c r="A1823" s="24" t="s">
        <v>633</v>
      </c>
      <c r="B1823" s="24" t="s">
        <v>131</v>
      </c>
      <c r="C1823" s="24" t="s">
        <v>125</v>
      </c>
      <c r="D1823" s="24" t="s">
        <v>726</v>
      </c>
      <c r="E1823" s="24" t="s">
        <v>32</v>
      </c>
      <c r="F1823" s="25" t="s">
        <v>33</v>
      </c>
      <c r="G1823" s="10">
        <v>43099.7</v>
      </c>
      <c r="H1823" s="10">
        <v>43099.7</v>
      </c>
      <c r="I1823" s="10">
        <v>43099.7</v>
      </c>
      <c r="J1823" s="10"/>
      <c r="K1823" s="10"/>
      <c r="L1823" s="10"/>
      <c r="M1823" s="10">
        <f t="shared" si="1498"/>
        <v>43099.7</v>
      </c>
      <c r="N1823" s="10">
        <f t="shared" si="1499"/>
        <v>43099.7</v>
      </c>
      <c r="O1823" s="10">
        <f t="shared" si="1500"/>
        <v>43099.7</v>
      </c>
      <c r="P1823" s="10"/>
      <c r="Q1823" s="26"/>
      <c r="R1823" s="27"/>
    </row>
    <row r="1824" spans="1:18" ht="31.2" x14ac:dyDescent="0.3">
      <c r="A1824" s="24" t="s">
        <v>633</v>
      </c>
      <c r="B1824" s="24" t="s">
        <v>131</v>
      </c>
      <c r="C1824" s="24" t="s">
        <v>125</v>
      </c>
      <c r="D1824" s="24" t="s">
        <v>728</v>
      </c>
      <c r="E1824" s="28"/>
      <c r="F1824" s="25" t="s">
        <v>729</v>
      </c>
      <c r="G1824" s="10">
        <f t="shared" ref="G1824:L1824" si="1539">G1825</f>
        <v>13303</v>
      </c>
      <c r="H1824" s="10">
        <f t="shared" si="1539"/>
        <v>6288.6</v>
      </c>
      <c r="I1824" s="10">
        <f t="shared" si="1539"/>
        <v>6288.6</v>
      </c>
      <c r="J1824" s="10">
        <f t="shared" si="1539"/>
        <v>0</v>
      </c>
      <c r="K1824" s="10">
        <f t="shared" si="1539"/>
        <v>0</v>
      </c>
      <c r="L1824" s="10">
        <f t="shared" si="1539"/>
        <v>0</v>
      </c>
      <c r="M1824" s="10">
        <f t="shared" si="1498"/>
        <v>13303</v>
      </c>
      <c r="N1824" s="10">
        <f t="shared" si="1499"/>
        <v>6288.6</v>
      </c>
      <c r="O1824" s="10">
        <f t="shared" si="1500"/>
        <v>6288.6</v>
      </c>
      <c r="P1824" s="10">
        <f>P1825</f>
        <v>0</v>
      </c>
      <c r="Q1824" s="26"/>
      <c r="R1824" s="27"/>
    </row>
    <row r="1825" spans="1:18" ht="31.2" x14ac:dyDescent="0.3">
      <c r="A1825" s="24" t="s">
        <v>633</v>
      </c>
      <c r="B1825" s="24" t="s">
        <v>131</v>
      </c>
      <c r="C1825" s="24" t="s">
        <v>125</v>
      </c>
      <c r="D1825" s="24" t="s">
        <v>728</v>
      </c>
      <c r="E1825" s="24" t="s">
        <v>32</v>
      </c>
      <c r="F1825" s="25" t="s">
        <v>33</v>
      </c>
      <c r="G1825" s="10">
        <v>13303</v>
      </c>
      <c r="H1825" s="10">
        <v>6288.6</v>
      </c>
      <c r="I1825" s="10">
        <v>6288.6</v>
      </c>
      <c r="J1825" s="10"/>
      <c r="K1825" s="10"/>
      <c r="L1825" s="10"/>
      <c r="M1825" s="10">
        <f t="shared" si="1498"/>
        <v>13303</v>
      </c>
      <c r="N1825" s="10">
        <f t="shared" si="1499"/>
        <v>6288.6</v>
      </c>
      <c r="O1825" s="10">
        <f t="shared" si="1500"/>
        <v>6288.6</v>
      </c>
      <c r="P1825" s="10"/>
      <c r="Q1825" s="26"/>
      <c r="R1825" s="27"/>
    </row>
    <row r="1826" spans="1:18" ht="31.2" x14ac:dyDescent="0.3">
      <c r="A1826" s="24" t="s">
        <v>633</v>
      </c>
      <c r="B1826" s="24" t="s">
        <v>131</v>
      </c>
      <c r="C1826" s="24" t="s">
        <v>125</v>
      </c>
      <c r="D1826" s="24" t="s">
        <v>730</v>
      </c>
      <c r="E1826" s="28"/>
      <c r="F1826" s="25" t="s">
        <v>731</v>
      </c>
      <c r="G1826" s="10">
        <f t="shared" ref="G1826:L1826" si="1540">G1827</f>
        <v>11943.899999999994</v>
      </c>
      <c r="H1826" s="10">
        <f t="shared" si="1540"/>
        <v>312760.09999999998</v>
      </c>
      <c r="I1826" s="10">
        <f t="shared" si="1540"/>
        <v>100000</v>
      </c>
      <c r="J1826" s="10">
        <f t="shared" si="1540"/>
        <v>0</v>
      </c>
      <c r="K1826" s="10">
        <f t="shared" si="1540"/>
        <v>0</v>
      </c>
      <c r="L1826" s="10">
        <f t="shared" si="1540"/>
        <v>0</v>
      </c>
      <c r="M1826" s="10">
        <f t="shared" si="1498"/>
        <v>11943.899999999994</v>
      </c>
      <c r="N1826" s="10">
        <f t="shared" si="1499"/>
        <v>312760.09999999998</v>
      </c>
      <c r="O1826" s="10">
        <f t="shared" si="1500"/>
        <v>100000</v>
      </c>
      <c r="P1826" s="10">
        <f>P1827</f>
        <v>0</v>
      </c>
      <c r="Q1826" s="26"/>
      <c r="R1826" s="27"/>
    </row>
    <row r="1827" spans="1:18" ht="31.2" x14ac:dyDescent="0.3">
      <c r="A1827" s="24" t="s">
        <v>633</v>
      </c>
      <c r="B1827" s="24" t="s">
        <v>131</v>
      </c>
      <c r="C1827" s="24" t="s">
        <v>125</v>
      </c>
      <c r="D1827" s="24" t="s">
        <v>730</v>
      </c>
      <c r="E1827" s="24" t="s">
        <v>32</v>
      </c>
      <c r="F1827" s="25" t="s">
        <v>33</v>
      </c>
      <c r="G1827" s="10">
        <v>11943.899999999994</v>
      </c>
      <c r="H1827" s="10">
        <v>312760.09999999998</v>
      </c>
      <c r="I1827" s="10">
        <v>100000</v>
      </c>
      <c r="J1827" s="10"/>
      <c r="K1827" s="10"/>
      <c r="L1827" s="10"/>
      <c r="M1827" s="10">
        <f t="shared" si="1498"/>
        <v>11943.899999999994</v>
      </c>
      <c r="N1827" s="10">
        <f t="shared" si="1499"/>
        <v>312760.09999999998</v>
      </c>
      <c r="O1827" s="10">
        <f t="shared" si="1500"/>
        <v>100000</v>
      </c>
      <c r="P1827" s="10"/>
      <c r="Q1827" s="26"/>
      <c r="R1827" s="27"/>
    </row>
    <row r="1828" spans="1:18" ht="46.8" x14ac:dyDescent="0.3">
      <c r="A1828" s="24" t="s">
        <v>633</v>
      </c>
      <c r="B1828" s="24" t="s">
        <v>131</v>
      </c>
      <c r="C1828" s="24" t="s">
        <v>125</v>
      </c>
      <c r="D1828" s="8" t="s">
        <v>732</v>
      </c>
      <c r="E1828" s="28"/>
      <c r="F1828" s="25" t="s">
        <v>733</v>
      </c>
      <c r="G1828" s="10">
        <f t="shared" ref="G1828:L1828" si="1541">G1829</f>
        <v>37278.699999999997</v>
      </c>
      <c r="H1828" s="10">
        <f t="shared" si="1541"/>
        <v>0</v>
      </c>
      <c r="I1828" s="10">
        <f t="shared" si="1541"/>
        <v>0</v>
      </c>
      <c r="J1828" s="10">
        <f t="shared" si="1541"/>
        <v>0</v>
      </c>
      <c r="K1828" s="10">
        <f t="shared" si="1541"/>
        <v>0</v>
      </c>
      <c r="L1828" s="10">
        <f t="shared" si="1541"/>
        <v>0</v>
      </c>
      <c r="M1828" s="10">
        <f t="shared" si="1498"/>
        <v>37278.699999999997</v>
      </c>
      <c r="N1828" s="10">
        <f t="shared" si="1499"/>
        <v>0</v>
      </c>
      <c r="O1828" s="10">
        <f t="shared" si="1500"/>
        <v>0</v>
      </c>
      <c r="P1828" s="10">
        <f>P1829</f>
        <v>0</v>
      </c>
      <c r="Q1828" s="26"/>
      <c r="R1828" s="27"/>
    </row>
    <row r="1829" spans="1:18" ht="31.2" x14ac:dyDescent="0.3">
      <c r="A1829" s="24" t="s">
        <v>633</v>
      </c>
      <c r="B1829" s="24" t="s">
        <v>131</v>
      </c>
      <c r="C1829" s="24" t="s">
        <v>125</v>
      </c>
      <c r="D1829" s="8" t="s">
        <v>732</v>
      </c>
      <c r="E1829" s="24" t="s">
        <v>32</v>
      </c>
      <c r="F1829" s="25" t="s">
        <v>33</v>
      </c>
      <c r="G1829" s="10">
        <v>37278.699999999997</v>
      </c>
      <c r="H1829" s="10">
        <v>0</v>
      </c>
      <c r="I1829" s="10">
        <v>0</v>
      </c>
      <c r="J1829" s="10"/>
      <c r="K1829" s="10"/>
      <c r="L1829" s="10"/>
      <c r="M1829" s="10">
        <f t="shared" si="1498"/>
        <v>37278.699999999997</v>
      </c>
      <c r="N1829" s="10">
        <f t="shared" si="1499"/>
        <v>0</v>
      </c>
      <c r="O1829" s="10">
        <f t="shared" si="1500"/>
        <v>0</v>
      </c>
      <c r="P1829" s="10"/>
      <c r="Q1829" s="26"/>
      <c r="R1829" s="27"/>
    </row>
    <row r="1830" spans="1:18" ht="31.2" x14ac:dyDescent="0.3">
      <c r="A1830" s="24" t="s">
        <v>633</v>
      </c>
      <c r="B1830" s="24" t="s">
        <v>131</v>
      </c>
      <c r="C1830" s="24" t="s">
        <v>125</v>
      </c>
      <c r="D1830" s="24" t="s">
        <v>734</v>
      </c>
      <c r="E1830" s="28"/>
      <c r="F1830" s="25" t="s">
        <v>735</v>
      </c>
      <c r="G1830" s="10">
        <f t="shared" ref="G1830:L1830" si="1542">G1831+G1837+G1833+G1835+G1839+G1841</f>
        <v>214317.59999999998</v>
      </c>
      <c r="H1830" s="10">
        <f t="shared" si="1542"/>
        <v>264341</v>
      </c>
      <c r="I1830" s="10">
        <f t="shared" si="1542"/>
        <v>159639.6</v>
      </c>
      <c r="J1830" s="10">
        <f t="shared" si="1542"/>
        <v>0</v>
      </c>
      <c r="K1830" s="10">
        <f t="shared" si="1542"/>
        <v>0</v>
      </c>
      <c r="L1830" s="10">
        <f t="shared" si="1542"/>
        <v>0</v>
      </c>
      <c r="M1830" s="10">
        <f t="shared" si="1498"/>
        <v>214317.59999999998</v>
      </c>
      <c r="N1830" s="10">
        <f t="shared" si="1499"/>
        <v>264341</v>
      </c>
      <c r="O1830" s="10">
        <f t="shared" si="1500"/>
        <v>159639.6</v>
      </c>
      <c r="P1830" s="10">
        <f>P1831+P1837+P1833+P1835+P1839+P1841</f>
        <v>0</v>
      </c>
      <c r="Q1830" s="26"/>
      <c r="R1830" s="27"/>
    </row>
    <row r="1831" spans="1:18" ht="46.8" x14ac:dyDescent="0.3">
      <c r="A1831" s="24" t="s">
        <v>633</v>
      </c>
      <c r="B1831" s="24" t="s">
        <v>131</v>
      </c>
      <c r="C1831" s="24" t="s">
        <v>125</v>
      </c>
      <c r="D1831" s="8" t="s">
        <v>736</v>
      </c>
      <c r="E1831" s="28"/>
      <c r="F1831" s="25" t="s">
        <v>47</v>
      </c>
      <c r="G1831" s="10">
        <f t="shared" ref="G1831:L1831" si="1543">G1832</f>
        <v>1181.4000000000001</v>
      </c>
      <c r="H1831" s="10">
        <f t="shared" si="1543"/>
        <v>1181.4000000000001</v>
      </c>
      <c r="I1831" s="10">
        <f t="shared" si="1543"/>
        <v>1181.4000000000001</v>
      </c>
      <c r="J1831" s="10">
        <f t="shared" si="1543"/>
        <v>0</v>
      </c>
      <c r="K1831" s="10">
        <f t="shared" si="1543"/>
        <v>0</v>
      </c>
      <c r="L1831" s="10">
        <f t="shared" si="1543"/>
        <v>0</v>
      </c>
      <c r="M1831" s="10">
        <f t="shared" si="1498"/>
        <v>1181.4000000000001</v>
      </c>
      <c r="N1831" s="10">
        <f t="shared" si="1499"/>
        <v>1181.4000000000001</v>
      </c>
      <c r="O1831" s="10">
        <f t="shared" si="1500"/>
        <v>1181.4000000000001</v>
      </c>
      <c r="P1831" s="10">
        <f>P1832</f>
        <v>0</v>
      </c>
      <c r="Q1831" s="26"/>
      <c r="R1831" s="27"/>
    </row>
    <row r="1832" spans="1:18" ht="31.2" x14ac:dyDescent="0.3">
      <c r="A1832" s="24" t="s">
        <v>633</v>
      </c>
      <c r="B1832" s="24" t="s">
        <v>131</v>
      </c>
      <c r="C1832" s="24" t="s">
        <v>125</v>
      </c>
      <c r="D1832" s="8" t="s">
        <v>736</v>
      </c>
      <c r="E1832" s="24" t="s">
        <v>114</v>
      </c>
      <c r="F1832" s="25" t="s">
        <v>115</v>
      </c>
      <c r="G1832" s="10">
        <v>1181.4000000000001</v>
      </c>
      <c r="H1832" s="10">
        <v>1181.4000000000001</v>
      </c>
      <c r="I1832" s="10">
        <v>1181.4000000000001</v>
      </c>
      <c r="J1832" s="10"/>
      <c r="K1832" s="10"/>
      <c r="L1832" s="10"/>
      <c r="M1832" s="10">
        <f t="shared" ref="M1832:M1895" si="1544">G1832+J1832</f>
        <v>1181.4000000000001</v>
      </c>
      <c r="N1832" s="10">
        <f t="shared" ref="N1832:N1895" si="1545">H1832+K1832</f>
        <v>1181.4000000000001</v>
      </c>
      <c r="O1832" s="10">
        <f t="shared" ref="O1832:O1895" si="1546">I1832+L1832</f>
        <v>1181.4000000000001</v>
      </c>
      <c r="P1832" s="10"/>
      <c r="Q1832" s="26"/>
      <c r="R1832" s="27"/>
    </row>
    <row r="1833" spans="1:18" ht="78" x14ac:dyDescent="0.3">
      <c r="A1833" s="24" t="s">
        <v>633</v>
      </c>
      <c r="B1833" s="24" t="s">
        <v>131</v>
      </c>
      <c r="C1833" s="24" t="s">
        <v>125</v>
      </c>
      <c r="D1833" s="24" t="s">
        <v>737</v>
      </c>
      <c r="E1833" s="28"/>
      <c r="F1833" s="25" t="s">
        <v>738</v>
      </c>
      <c r="G1833" s="10">
        <f t="shared" ref="G1833:L1833" si="1547">G1834</f>
        <v>900</v>
      </c>
      <c r="H1833" s="10">
        <f t="shared" si="1547"/>
        <v>900</v>
      </c>
      <c r="I1833" s="10">
        <f t="shared" si="1547"/>
        <v>900</v>
      </c>
      <c r="J1833" s="10">
        <f t="shared" si="1547"/>
        <v>0</v>
      </c>
      <c r="K1833" s="10">
        <f t="shared" si="1547"/>
        <v>0</v>
      </c>
      <c r="L1833" s="10">
        <f t="shared" si="1547"/>
        <v>0</v>
      </c>
      <c r="M1833" s="10">
        <f t="shared" si="1544"/>
        <v>900</v>
      </c>
      <c r="N1833" s="10">
        <f t="shared" si="1545"/>
        <v>900</v>
      </c>
      <c r="O1833" s="10">
        <f t="shared" si="1546"/>
        <v>900</v>
      </c>
      <c r="P1833" s="10">
        <f>P1834</f>
        <v>0</v>
      </c>
      <c r="Q1833" s="26"/>
      <c r="R1833" s="27"/>
    </row>
    <row r="1834" spans="1:18" ht="31.2" x14ac:dyDescent="0.3">
      <c r="A1834" s="24" t="s">
        <v>633</v>
      </c>
      <c r="B1834" s="24" t="s">
        <v>131</v>
      </c>
      <c r="C1834" s="24" t="s">
        <v>125</v>
      </c>
      <c r="D1834" s="24" t="s">
        <v>737</v>
      </c>
      <c r="E1834" s="24" t="s">
        <v>32</v>
      </c>
      <c r="F1834" s="25" t="s">
        <v>33</v>
      </c>
      <c r="G1834" s="10">
        <v>900</v>
      </c>
      <c r="H1834" s="10">
        <v>900</v>
      </c>
      <c r="I1834" s="10">
        <v>900</v>
      </c>
      <c r="J1834" s="10"/>
      <c r="K1834" s="10"/>
      <c r="L1834" s="10"/>
      <c r="M1834" s="10">
        <f t="shared" si="1544"/>
        <v>900</v>
      </c>
      <c r="N1834" s="10">
        <f t="shared" si="1545"/>
        <v>900</v>
      </c>
      <c r="O1834" s="10">
        <f t="shared" si="1546"/>
        <v>900</v>
      </c>
      <c r="P1834" s="10"/>
      <c r="Q1834" s="26"/>
      <c r="R1834" s="27"/>
    </row>
    <row r="1835" spans="1:18" x14ac:dyDescent="0.3">
      <c r="A1835" s="24" t="s">
        <v>633</v>
      </c>
      <c r="B1835" s="24" t="s">
        <v>131</v>
      </c>
      <c r="C1835" s="24" t="s">
        <v>125</v>
      </c>
      <c r="D1835" s="24" t="s">
        <v>739</v>
      </c>
      <c r="E1835" s="28"/>
      <c r="F1835" s="25" t="s">
        <v>740</v>
      </c>
      <c r="G1835" s="10">
        <f t="shared" ref="G1835:L1835" si="1548">G1836</f>
        <v>99403</v>
      </c>
      <c r="H1835" s="10">
        <f t="shared" si="1548"/>
        <v>104701.4</v>
      </c>
      <c r="I1835" s="10">
        <f t="shared" si="1548"/>
        <v>0</v>
      </c>
      <c r="J1835" s="10">
        <f t="shared" si="1548"/>
        <v>0</v>
      </c>
      <c r="K1835" s="10">
        <f t="shared" si="1548"/>
        <v>0</v>
      </c>
      <c r="L1835" s="10">
        <f t="shared" si="1548"/>
        <v>0</v>
      </c>
      <c r="M1835" s="10">
        <f t="shared" si="1544"/>
        <v>99403</v>
      </c>
      <c r="N1835" s="10">
        <f t="shared" si="1545"/>
        <v>104701.4</v>
      </c>
      <c r="O1835" s="10">
        <f t="shared" si="1546"/>
        <v>0</v>
      </c>
      <c r="P1835" s="10">
        <f>P1836</f>
        <v>0</v>
      </c>
      <c r="Q1835" s="26"/>
      <c r="R1835" s="27"/>
    </row>
    <row r="1836" spans="1:18" ht="31.2" x14ac:dyDescent="0.3">
      <c r="A1836" s="24" t="s">
        <v>633</v>
      </c>
      <c r="B1836" s="24" t="s">
        <v>131</v>
      </c>
      <c r="C1836" s="24" t="s">
        <v>125</v>
      </c>
      <c r="D1836" s="24" t="s">
        <v>739</v>
      </c>
      <c r="E1836" s="24" t="s">
        <v>32</v>
      </c>
      <c r="F1836" s="25" t="s">
        <v>33</v>
      </c>
      <c r="G1836" s="10">
        <v>99403</v>
      </c>
      <c r="H1836" s="10">
        <v>104701.4</v>
      </c>
      <c r="I1836" s="10">
        <v>0</v>
      </c>
      <c r="J1836" s="10"/>
      <c r="K1836" s="10"/>
      <c r="L1836" s="10"/>
      <c r="M1836" s="10">
        <f t="shared" si="1544"/>
        <v>99403</v>
      </c>
      <c r="N1836" s="10">
        <f t="shared" si="1545"/>
        <v>104701.4</v>
      </c>
      <c r="O1836" s="10">
        <f t="shared" si="1546"/>
        <v>0</v>
      </c>
      <c r="P1836" s="10"/>
      <c r="Q1836" s="26"/>
      <c r="R1836" s="27"/>
    </row>
    <row r="1837" spans="1:18" ht="31.2" x14ac:dyDescent="0.3">
      <c r="A1837" s="24" t="s">
        <v>633</v>
      </c>
      <c r="B1837" s="24" t="s">
        <v>131</v>
      </c>
      <c r="C1837" s="24" t="s">
        <v>125</v>
      </c>
      <c r="D1837" s="8" t="s">
        <v>741</v>
      </c>
      <c r="E1837" s="28"/>
      <c r="F1837" s="25" t="s">
        <v>742</v>
      </c>
      <c r="G1837" s="10">
        <f t="shared" ref="G1837:L1837" si="1549">G1838</f>
        <v>5275</v>
      </c>
      <c r="H1837" s="10">
        <f t="shared" si="1549"/>
        <v>0</v>
      </c>
      <c r="I1837" s="10">
        <f t="shared" si="1549"/>
        <v>0</v>
      </c>
      <c r="J1837" s="10">
        <f t="shared" si="1549"/>
        <v>0</v>
      </c>
      <c r="K1837" s="10">
        <f t="shared" si="1549"/>
        <v>0</v>
      </c>
      <c r="L1837" s="10">
        <f t="shared" si="1549"/>
        <v>0</v>
      </c>
      <c r="M1837" s="10">
        <f t="shared" si="1544"/>
        <v>5275</v>
      </c>
      <c r="N1837" s="10">
        <f t="shared" si="1545"/>
        <v>0</v>
      </c>
      <c r="O1837" s="10">
        <f t="shared" si="1546"/>
        <v>0</v>
      </c>
      <c r="P1837" s="10">
        <f>P1838</f>
        <v>0</v>
      </c>
      <c r="Q1837" s="26"/>
      <c r="R1837" s="27"/>
    </row>
    <row r="1838" spans="1:18" ht="31.2" x14ac:dyDescent="0.3">
      <c r="A1838" s="24" t="s">
        <v>633</v>
      </c>
      <c r="B1838" s="24" t="s">
        <v>131</v>
      </c>
      <c r="C1838" s="24" t="s">
        <v>125</v>
      </c>
      <c r="D1838" s="8" t="s">
        <v>741</v>
      </c>
      <c r="E1838" s="24" t="s">
        <v>32</v>
      </c>
      <c r="F1838" s="25" t="s">
        <v>33</v>
      </c>
      <c r="G1838" s="10">
        <v>5275</v>
      </c>
      <c r="H1838" s="10">
        <v>0</v>
      </c>
      <c r="I1838" s="10">
        <v>0</v>
      </c>
      <c r="J1838" s="10"/>
      <c r="K1838" s="10"/>
      <c r="L1838" s="10"/>
      <c r="M1838" s="10">
        <f t="shared" si="1544"/>
        <v>5275</v>
      </c>
      <c r="N1838" s="10">
        <f t="shared" si="1545"/>
        <v>0</v>
      </c>
      <c r="O1838" s="10">
        <f t="shared" si="1546"/>
        <v>0</v>
      </c>
      <c r="P1838" s="10"/>
      <c r="Q1838" s="26"/>
      <c r="R1838" s="27"/>
    </row>
    <row r="1839" spans="1:18" x14ac:dyDescent="0.3">
      <c r="A1839" s="24" t="s">
        <v>633</v>
      </c>
      <c r="B1839" s="24" t="s">
        <v>131</v>
      </c>
      <c r="C1839" s="24" t="s">
        <v>125</v>
      </c>
      <c r="D1839" s="24" t="s">
        <v>743</v>
      </c>
      <c r="E1839" s="28"/>
      <c r="F1839" s="25" t="s">
        <v>744</v>
      </c>
      <c r="G1839" s="10">
        <f t="shared" ref="G1839:L1839" si="1550">G1840</f>
        <v>106932.7</v>
      </c>
      <c r="H1839" s="10">
        <f t="shared" si="1550"/>
        <v>156932.70000000001</v>
      </c>
      <c r="I1839" s="10">
        <f t="shared" si="1550"/>
        <v>156932.70000000001</v>
      </c>
      <c r="J1839" s="10">
        <f t="shared" si="1550"/>
        <v>0</v>
      </c>
      <c r="K1839" s="10">
        <f t="shared" si="1550"/>
        <v>0</v>
      </c>
      <c r="L1839" s="10">
        <f t="shared" si="1550"/>
        <v>0</v>
      </c>
      <c r="M1839" s="10">
        <f t="shared" si="1544"/>
        <v>106932.7</v>
      </c>
      <c r="N1839" s="10">
        <f t="shared" si="1545"/>
        <v>156932.70000000001</v>
      </c>
      <c r="O1839" s="10">
        <f t="shared" si="1546"/>
        <v>156932.70000000001</v>
      </c>
      <c r="P1839" s="10">
        <f>P1840</f>
        <v>0</v>
      </c>
      <c r="Q1839" s="26"/>
      <c r="R1839" s="27"/>
    </row>
    <row r="1840" spans="1:18" ht="31.2" x14ac:dyDescent="0.3">
      <c r="A1840" s="24" t="s">
        <v>633</v>
      </c>
      <c r="B1840" s="24" t="s">
        <v>131</v>
      </c>
      <c r="C1840" s="24" t="s">
        <v>125</v>
      </c>
      <c r="D1840" s="24" t="s">
        <v>743</v>
      </c>
      <c r="E1840" s="24" t="s">
        <v>32</v>
      </c>
      <c r="F1840" s="25" t="s">
        <v>33</v>
      </c>
      <c r="G1840" s="10">
        <v>106932.7</v>
      </c>
      <c r="H1840" s="10">
        <v>156932.70000000001</v>
      </c>
      <c r="I1840" s="10">
        <v>156932.70000000001</v>
      </c>
      <c r="J1840" s="10"/>
      <c r="K1840" s="10"/>
      <c r="L1840" s="10"/>
      <c r="M1840" s="10">
        <f t="shared" si="1544"/>
        <v>106932.7</v>
      </c>
      <c r="N1840" s="10">
        <f t="shared" si="1545"/>
        <v>156932.70000000001</v>
      </c>
      <c r="O1840" s="10">
        <f t="shared" si="1546"/>
        <v>156932.70000000001</v>
      </c>
      <c r="P1840" s="10"/>
      <c r="Q1840" s="26"/>
      <c r="R1840" s="27"/>
    </row>
    <row r="1841" spans="1:18" ht="62.4" x14ac:dyDescent="0.3">
      <c r="A1841" s="24" t="s">
        <v>633</v>
      </c>
      <c r="B1841" s="24" t="s">
        <v>131</v>
      </c>
      <c r="C1841" s="24" t="s">
        <v>125</v>
      </c>
      <c r="D1841" s="24" t="s">
        <v>745</v>
      </c>
      <c r="E1841" s="28"/>
      <c r="F1841" s="25" t="s">
        <v>746</v>
      </c>
      <c r="G1841" s="10">
        <f t="shared" ref="G1841:L1841" si="1551">G1842</f>
        <v>625.5</v>
      </c>
      <c r="H1841" s="10">
        <f t="shared" si="1551"/>
        <v>625.5</v>
      </c>
      <c r="I1841" s="10">
        <f t="shared" si="1551"/>
        <v>625.5</v>
      </c>
      <c r="J1841" s="10">
        <f t="shared" si="1551"/>
        <v>0</v>
      </c>
      <c r="K1841" s="10">
        <f t="shared" si="1551"/>
        <v>0</v>
      </c>
      <c r="L1841" s="10">
        <f t="shared" si="1551"/>
        <v>0</v>
      </c>
      <c r="M1841" s="10">
        <f t="shared" si="1544"/>
        <v>625.5</v>
      </c>
      <c r="N1841" s="10">
        <f t="shared" si="1545"/>
        <v>625.5</v>
      </c>
      <c r="O1841" s="10">
        <f t="shared" si="1546"/>
        <v>625.5</v>
      </c>
      <c r="P1841" s="10">
        <f>P1842</f>
        <v>0</v>
      </c>
      <c r="Q1841" s="26"/>
      <c r="R1841" s="27"/>
    </row>
    <row r="1842" spans="1:18" ht="31.2" x14ac:dyDescent="0.3">
      <c r="A1842" s="24" t="s">
        <v>633</v>
      </c>
      <c r="B1842" s="24" t="s">
        <v>131</v>
      </c>
      <c r="C1842" s="24" t="s">
        <v>125</v>
      </c>
      <c r="D1842" s="24" t="s">
        <v>745</v>
      </c>
      <c r="E1842" s="24" t="s">
        <v>32</v>
      </c>
      <c r="F1842" s="25" t="s">
        <v>33</v>
      </c>
      <c r="G1842" s="10">
        <v>625.5</v>
      </c>
      <c r="H1842" s="10">
        <v>625.5</v>
      </c>
      <c r="I1842" s="10">
        <v>625.5</v>
      </c>
      <c r="J1842" s="10"/>
      <c r="K1842" s="10"/>
      <c r="L1842" s="10"/>
      <c r="M1842" s="10">
        <f t="shared" si="1544"/>
        <v>625.5</v>
      </c>
      <c r="N1842" s="10">
        <f t="shared" si="1545"/>
        <v>625.5</v>
      </c>
      <c r="O1842" s="10">
        <f t="shared" si="1546"/>
        <v>625.5</v>
      </c>
      <c r="P1842" s="10"/>
      <c r="Q1842" s="26"/>
      <c r="R1842" s="27"/>
    </row>
    <row r="1843" spans="1:18" s="18" customFormat="1" ht="31.2" x14ac:dyDescent="0.3">
      <c r="A1843" s="19" t="s">
        <v>633</v>
      </c>
      <c r="B1843" s="19" t="s">
        <v>131</v>
      </c>
      <c r="C1843" s="19" t="s">
        <v>131</v>
      </c>
      <c r="D1843" s="19"/>
      <c r="E1843" s="30"/>
      <c r="F1843" s="20" t="s">
        <v>170</v>
      </c>
      <c r="G1843" s="21">
        <f t="shared" ref="G1843:L1843" si="1552">G1844+G1854</f>
        <v>880079.8</v>
      </c>
      <c r="H1843" s="21">
        <f t="shared" si="1552"/>
        <v>268201.59999999998</v>
      </c>
      <c r="I1843" s="21">
        <f t="shared" si="1552"/>
        <v>268201.59999999998</v>
      </c>
      <c r="J1843" s="21">
        <f t="shared" si="1552"/>
        <v>2123.9</v>
      </c>
      <c r="K1843" s="21">
        <f t="shared" si="1552"/>
        <v>2186.1</v>
      </c>
      <c r="L1843" s="21">
        <f t="shared" si="1552"/>
        <v>2186.1</v>
      </c>
      <c r="M1843" s="21">
        <f t="shared" si="1544"/>
        <v>882203.70000000007</v>
      </c>
      <c r="N1843" s="21">
        <f t="shared" si="1545"/>
        <v>270387.69999999995</v>
      </c>
      <c r="O1843" s="21">
        <f t="shared" si="1546"/>
        <v>270387.69999999995</v>
      </c>
      <c r="P1843" s="21">
        <f>P1844+P1854</f>
        <v>0</v>
      </c>
      <c r="Q1843" s="22"/>
      <c r="R1843" s="23"/>
    </row>
    <row r="1844" spans="1:18" ht="31.2" x14ac:dyDescent="0.3">
      <c r="A1844" s="24" t="s">
        <v>633</v>
      </c>
      <c r="B1844" s="24" t="s">
        <v>131</v>
      </c>
      <c r="C1844" s="24" t="s">
        <v>131</v>
      </c>
      <c r="D1844" s="24" t="s">
        <v>412</v>
      </c>
      <c r="E1844" s="28"/>
      <c r="F1844" s="25" t="s">
        <v>413</v>
      </c>
      <c r="G1844" s="10">
        <f t="shared" ref="G1844:G1845" si="1553">G1845</f>
        <v>874579.8</v>
      </c>
      <c r="H1844" s="10">
        <f t="shared" ref="H1844:H1845" si="1554">H1845</f>
        <v>268201.59999999998</v>
      </c>
      <c r="I1844" s="10">
        <f t="shared" ref="I1844:I1845" si="1555">I1845</f>
        <v>268201.59999999998</v>
      </c>
      <c r="J1844" s="10">
        <f t="shared" ref="J1844:J1845" si="1556">J1845</f>
        <v>2123.9</v>
      </c>
      <c r="K1844" s="10">
        <f t="shared" ref="K1844:K1845" si="1557">K1845</f>
        <v>2186.1</v>
      </c>
      <c r="L1844" s="10">
        <f t="shared" ref="L1844:L1845" si="1558">L1845</f>
        <v>2186.1</v>
      </c>
      <c r="M1844" s="10">
        <f t="shared" si="1544"/>
        <v>876703.70000000007</v>
      </c>
      <c r="N1844" s="10">
        <f t="shared" si="1545"/>
        <v>270387.69999999995</v>
      </c>
      <c r="O1844" s="10">
        <f t="shared" si="1546"/>
        <v>270387.69999999995</v>
      </c>
      <c r="P1844" s="10">
        <f t="shared" ref="P1844:P1845" si="1559">P1845</f>
        <v>0</v>
      </c>
      <c r="Q1844" s="26"/>
      <c r="R1844" s="27"/>
    </row>
    <row r="1845" spans="1:18" x14ac:dyDescent="0.3">
      <c r="A1845" s="24" t="s">
        <v>633</v>
      </c>
      <c r="B1845" s="24" t="s">
        <v>131</v>
      </c>
      <c r="C1845" s="24" t="s">
        <v>131</v>
      </c>
      <c r="D1845" s="24" t="s">
        <v>414</v>
      </c>
      <c r="E1845" s="28"/>
      <c r="F1845" s="25" t="s">
        <v>27</v>
      </c>
      <c r="G1845" s="10">
        <f t="shared" si="1553"/>
        <v>874579.8</v>
      </c>
      <c r="H1845" s="10">
        <f t="shared" si="1554"/>
        <v>268201.59999999998</v>
      </c>
      <c r="I1845" s="10">
        <f t="shared" si="1555"/>
        <v>268201.59999999998</v>
      </c>
      <c r="J1845" s="10">
        <f t="shared" si="1556"/>
        <v>2123.9</v>
      </c>
      <c r="K1845" s="10">
        <f t="shared" si="1557"/>
        <v>2186.1</v>
      </c>
      <c r="L1845" s="10">
        <f t="shared" si="1558"/>
        <v>2186.1</v>
      </c>
      <c r="M1845" s="10">
        <f t="shared" si="1544"/>
        <v>876703.70000000007</v>
      </c>
      <c r="N1845" s="10">
        <f t="shared" si="1545"/>
        <v>270387.69999999995</v>
      </c>
      <c r="O1845" s="10">
        <f t="shared" si="1546"/>
        <v>270387.69999999995</v>
      </c>
      <c r="P1845" s="10">
        <f t="shared" si="1559"/>
        <v>0</v>
      </c>
      <c r="Q1845" s="26"/>
      <c r="R1845" s="27"/>
    </row>
    <row r="1846" spans="1:18" ht="62.4" x14ac:dyDescent="0.3">
      <c r="A1846" s="24" t="s">
        <v>633</v>
      </c>
      <c r="B1846" s="24" t="s">
        <v>131</v>
      </c>
      <c r="C1846" s="24" t="s">
        <v>131</v>
      </c>
      <c r="D1846" s="24" t="s">
        <v>747</v>
      </c>
      <c r="E1846" s="28"/>
      <c r="F1846" s="25" t="s">
        <v>748</v>
      </c>
      <c r="G1846" s="10">
        <f t="shared" ref="G1846:L1846" si="1560">G1850+G1847</f>
        <v>874579.8</v>
      </c>
      <c r="H1846" s="10">
        <f t="shared" si="1560"/>
        <v>268201.59999999998</v>
      </c>
      <c r="I1846" s="10">
        <f t="shared" si="1560"/>
        <v>268201.59999999998</v>
      </c>
      <c r="J1846" s="10">
        <f t="shared" si="1560"/>
        <v>2123.9</v>
      </c>
      <c r="K1846" s="10">
        <f t="shared" si="1560"/>
        <v>2186.1</v>
      </c>
      <c r="L1846" s="10">
        <f t="shared" si="1560"/>
        <v>2186.1</v>
      </c>
      <c r="M1846" s="10">
        <f t="shared" si="1544"/>
        <v>876703.70000000007</v>
      </c>
      <c r="N1846" s="10">
        <f t="shared" si="1545"/>
        <v>270387.69999999995</v>
      </c>
      <c r="O1846" s="10">
        <f t="shared" si="1546"/>
        <v>270387.69999999995</v>
      </c>
      <c r="P1846" s="10">
        <f>P1850+P1847</f>
        <v>0</v>
      </c>
      <c r="Q1846" s="26"/>
      <c r="R1846" s="27"/>
    </row>
    <row r="1847" spans="1:18" x14ac:dyDescent="0.3">
      <c r="A1847" s="24" t="s">
        <v>633</v>
      </c>
      <c r="B1847" s="24" t="s">
        <v>131</v>
      </c>
      <c r="C1847" s="24" t="s">
        <v>131</v>
      </c>
      <c r="D1847" s="24" t="s">
        <v>749</v>
      </c>
      <c r="E1847" s="28"/>
      <c r="F1847" s="25" t="s">
        <v>43</v>
      </c>
      <c r="G1847" s="10">
        <f t="shared" ref="G1847:L1847" si="1561">G1848+G1849</f>
        <v>60501.299999999996</v>
      </c>
      <c r="H1847" s="10">
        <f t="shared" si="1561"/>
        <v>62278</v>
      </c>
      <c r="I1847" s="10">
        <f t="shared" si="1561"/>
        <v>62278</v>
      </c>
      <c r="J1847" s="10">
        <f t="shared" si="1561"/>
        <v>2123.9</v>
      </c>
      <c r="K1847" s="10">
        <f t="shared" si="1561"/>
        <v>2186.1</v>
      </c>
      <c r="L1847" s="10">
        <f t="shared" si="1561"/>
        <v>2186.1</v>
      </c>
      <c r="M1847" s="10">
        <f t="shared" si="1544"/>
        <v>62625.2</v>
      </c>
      <c r="N1847" s="10">
        <f t="shared" si="1545"/>
        <v>64464.1</v>
      </c>
      <c r="O1847" s="10">
        <f t="shared" si="1546"/>
        <v>64464.1</v>
      </c>
      <c r="P1847" s="10">
        <f>P1848+P1849</f>
        <v>0</v>
      </c>
      <c r="Q1847" s="26"/>
      <c r="R1847" s="27"/>
    </row>
    <row r="1848" spans="1:18" ht="78" x14ac:dyDescent="0.3">
      <c r="A1848" s="24" t="s">
        <v>633</v>
      </c>
      <c r="B1848" s="24" t="s">
        <v>131</v>
      </c>
      <c r="C1848" s="24" t="s">
        <v>131</v>
      </c>
      <c r="D1848" s="24" t="s">
        <v>749</v>
      </c>
      <c r="E1848" s="24" t="s">
        <v>44</v>
      </c>
      <c r="F1848" s="25" t="s">
        <v>45</v>
      </c>
      <c r="G1848" s="10">
        <v>57771.199999999997</v>
      </c>
      <c r="H1848" s="10">
        <v>59547.9</v>
      </c>
      <c r="I1848" s="10">
        <v>59547.9</v>
      </c>
      <c r="J1848" s="10">
        <v>2021.9</v>
      </c>
      <c r="K1848" s="10">
        <v>2084.1</v>
      </c>
      <c r="L1848" s="10">
        <v>2084.1</v>
      </c>
      <c r="M1848" s="10">
        <f t="shared" si="1544"/>
        <v>59793.1</v>
      </c>
      <c r="N1848" s="10">
        <f t="shared" si="1545"/>
        <v>61632</v>
      </c>
      <c r="O1848" s="10">
        <f t="shared" si="1546"/>
        <v>61632</v>
      </c>
      <c r="P1848" s="10"/>
      <c r="Q1848" s="26"/>
      <c r="R1848" s="27">
        <v>84</v>
      </c>
    </row>
    <row r="1849" spans="1:18" ht="31.2" x14ac:dyDescent="0.3">
      <c r="A1849" s="24" t="s">
        <v>633</v>
      </c>
      <c r="B1849" s="24" t="s">
        <v>131</v>
      </c>
      <c r="C1849" s="24" t="s">
        <v>131</v>
      </c>
      <c r="D1849" s="24" t="s">
        <v>749</v>
      </c>
      <c r="E1849" s="24" t="s">
        <v>32</v>
      </c>
      <c r="F1849" s="25" t="s">
        <v>33</v>
      </c>
      <c r="G1849" s="10">
        <v>2730.1</v>
      </c>
      <c r="H1849" s="10">
        <v>2730.1</v>
      </c>
      <c r="I1849" s="10">
        <v>2730.1</v>
      </c>
      <c r="J1849" s="10">
        <v>102</v>
      </c>
      <c r="K1849" s="10">
        <v>102</v>
      </c>
      <c r="L1849" s="10">
        <v>102</v>
      </c>
      <c r="M1849" s="10">
        <f t="shared" si="1544"/>
        <v>2832.1</v>
      </c>
      <c r="N1849" s="10">
        <f t="shared" si="1545"/>
        <v>2832.1</v>
      </c>
      <c r="O1849" s="10">
        <f t="shared" si="1546"/>
        <v>2832.1</v>
      </c>
      <c r="P1849" s="10"/>
      <c r="Q1849" s="26"/>
      <c r="R1849" s="27">
        <v>85</v>
      </c>
    </row>
    <row r="1850" spans="1:18" ht="46.8" x14ac:dyDescent="0.3">
      <c r="A1850" s="24" t="s">
        <v>633</v>
      </c>
      <c r="B1850" s="24" t="s">
        <v>131</v>
      </c>
      <c r="C1850" s="24" t="s">
        <v>131</v>
      </c>
      <c r="D1850" s="24" t="s">
        <v>750</v>
      </c>
      <c r="E1850" s="28"/>
      <c r="F1850" s="25" t="s">
        <v>47</v>
      </c>
      <c r="G1850" s="10">
        <f t="shared" ref="G1850:L1850" si="1562">G1851+G1852+G1853</f>
        <v>814078.5</v>
      </c>
      <c r="H1850" s="10">
        <f t="shared" si="1562"/>
        <v>205923.6</v>
      </c>
      <c r="I1850" s="10">
        <f t="shared" si="1562"/>
        <v>205923.6</v>
      </c>
      <c r="J1850" s="10">
        <f t="shared" si="1562"/>
        <v>0</v>
      </c>
      <c r="K1850" s="10">
        <f t="shared" si="1562"/>
        <v>0</v>
      </c>
      <c r="L1850" s="10">
        <f t="shared" si="1562"/>
        <v>0</v>
      </c>
      <c r="M1850" s="10">
        <f t="shared" si="1544"/>
        <v>814078.5</v>
      </c>
      <c r="N1850" s="10">
        <f t="shared" si="1545"/>
        <v>205923.6</v>
      </c>
      <c r="O1850" s="10">
        <f t="shared" si="1546"/>
        <v>205923.6</v>
      </c>
      <c r="P1850" s="10">
        <f>P1851+P1852+P1853</f>
        <v>0</v>
      </c>
      <c r="Q1850" s="26"/>
      <c r="R1850" s="27"/>
    </row>
    <row r="1851" spans="1:18" ht="78" x14ac:dyDescent="0.3">
      <c r="A1851" s="24" t="s">
        <v>633</v>
      </c>
      <c r="B1851" s="24" t="s">
        <v>131</v>
      </c>
      <c r="C1851" s="24" t="s">
        <v>131</v>
      </c>
      <c r="D1851" s="24" t="s">
        <v>750</v>
      </c>
      <c r="E1851" s="24" t="s">
        <v>44</v>
      </c>
      <c r="F1851" s="25" t="s">
        <v>45</v>
      </c>
      <c r="G1851" s="10">
        <v>172259</v>
      </c>
      <c r="H1851" s="10">
        <v>177555.5</v>
      </c>
      <c r="I1851" s="10">
        <v>177555.5</v>
      </c>
      <c r="J1851" s="10"/>
      <c r="K1851" s="10"/>
      <c r="L1851" s="10"/>
      <c r="M1851" s="10">
        <f t="shared" si="1544"/>
        <v>172259</v>
      </c>
      <c r="N1851" s="10">
        <f t="shared" si="1545"/>
        <v>177555.5</v>
      </c>
      <c r="O1851" s="10">
        <f t="shared" si="1546"/>
        <v>177555.5</v>
      </c>
      <c r="P1851" s="10"/>
      <c r="Q1851" s="26"/>
      <c r="R1851" s="27"/>
    </row>
    <row r="1852" spans="1:18" ht="31.2" x14ac:dyDescent="0.3">
      <c r="A1852" s="24" t="s">
        <v>633</v>
      </c>
      <c r="B1852" s="24" t="s">
        <v>131</v>
      </c>
      <c r="C1852" s="24" t="s">
        <v>131</v>
      </c>
      <c r="D1852" s="24" t="s">
        <v>750</v>
      </c>
      <c r="E1852" s="24" t="s">
        <v>32</v>
      </c>
      <c r="F1852" s="25" t="s">
        <v>33</v>
      </c>
      <c r="G1852" s="10">
        <v>28368.1</v>
      </c>
      <c r="H1852" s="10">
        <v>28368.1</v>
      </c>
      <c r="I1852" s="10">
        <v>28368.1</v>
      </c>
      <c r="J1852" s="10"/>
      <c r="K1852" s="10"/>
      <c r="L1852" s="10"/>
      <c r="M1852" s="10">
        <f t="shared" si="1544"/>
        <v>28368.1</v>
      </c>
      <c r="N1852" s="10">
        <f t="shared" si="1545"/>
        <v>28368.1</v>
      </c>
      <c r="O1852" s="10">
        <f t="shared" si="1546"/>
        <v>28368.1</v>
      </c>
      <c r="P1852" s="10"/>
      <c r="Q1852" s="26"/>
      <c r="R1852" s="27"/>
    </row>
    <row r="1853" spans="1:18" x14ac:dyDescent="0.3">
      <c r="A1853" s="24" t="s">
        <v>633</v>
      </c>
      <c r="B1853" s="24" t="s">
        <v>131</v>
      </c>
      <c r="C1853" s="24" t="s">
        <v>131</v>
      </c>
      <c r="D1853" s="24" t="s">
        <v>750</v>
      </c>
      <c r="E1853" s="24" t="s">
        <v>34</v>
      </c>
      <c r="F1853" s="25" t="s">
        <v>35</v>
      </c>
      <c r="G1853" s="10">
        <v>613451.4</v>
      </c>
      <c r="H1853" s="10">
        <v>0</v>
      </c>
      <c r="I1853" s="10">
        <v>0</v>
      </c>
      <c r="J1853" s="10"/>
      <c r="K1853" s="10"/>
      <c r="L1853" s="10"/>
      <c r="M1853" s="10">
        <f t="shared" si="1544"/>
        <v>613451.4</v>
      </c>
      <c r="N1853" s="10">
        <f t="shared" si="1545"/>
        <v>0</v>
      </c>
      <c r="O1853" s="10">
        <f t="shared" si="1546"/>
        <v>0</v>
      </c>
      <c r="P1853" s="10"/>
      <c r="Q1853" s="26"/>
      <c r="R1853" s="27"/>
    </row>
    <row r="1854" spans="1:18" ht="46.8" x14ac:dyDescent="0.3">
      <c r="A1854" s="24" t="s">
        <v>633</v>
      </c>
      <c r="B1854" s="24" t="s">
        <v>131</v>
      </c>
      <c r="C1854" s="24" t="s">
        <v>131</v>
      </c>
      <c r="D1854" s="24" t="s">
        <v>78</v>
      </c>
      <c r="E1854" s="28"/>
      <c r="F1854" s="25" t="s">
        <v>79</v>
      </c>
      <c r="G1854" s="10">
        <f t="shared" ref="G1854:G1863" si="1563">G1855</f>
        <v>5500</v>
      </c>
      <c r="H1854" s="10">
        <f t="shared" ref="H1854:H1863" si="1564">H1855</f>
        <v>0</v>
      </c>
      <c r="I1854" s="10">
        <f t="shared" ref="I1854:I1863" si="1565">I1855</f>
        <v>0</v>
      </c>
      <c r="J1854" s="10">
        <f t="shared" ref="J1854:J1863" si="1566">J1855</f>
        <v>0</v>
      </c>
      <c r="K1854" s="10">
        <f t="shared" ref="K1854:K1863" si="1567">K1855</f>
        <v>0</v>
      </c>
      <c r="L1854" s="10">
        <f t="shared" ref="L1854:L1863" si="1568">L1855</f>
        <v>0</v>
      </c>
      <c r="M1854" s="10">
        <f t="shared" si="1544"/>
        <v>5500</v>
      </c>
      <c r="N1854" s="10">
        <f t="shared" si="1545"/>
        <v>0</v>
      </c>
      <c r="O1854" s="10">
        <f t="shared" si="1546"/>
        <v>0</v>
      </c>
      <c r="P1854" s="10">
        <f t="shared" ref="P1854:P1863" si="1569">P1855</f>
        <v>0</v>
      </c>
      <c r="Q1854" s="26"/>
      <c r="R1854" s="27"/>
    </row>
    <row r="1855" spans="1:18" ht="31.2" x14ac:dyDescent="0.3">
      <c r="A1855" s="24" t="s">
        <v>633</v>
      </c>
      <c r="B1855" s="24" t="s">
        <v>131</v>
      </c>
      <c r="C1855" s="24" t="s">
        <v>131</v>
      </c>
      <c r="D1855" s="24" t="s">
        <v>90</v>
      </c>
      <c r="E1855" s="28"/>
      <c r="F1855" s="25" t="s">
        <v>91</v>
      </c>
      <c r="G1855" s="10">
        <f t="shared" si="1563"/>
        <v>5500</v>
      </c>
      <c r="H1855" s="10">
        <f t="shared" si="1564"/>
        <v>0</v>
      </c>
      <c r="I1855" s="10">
        <f t="shared" si="1565"/>
        <v>0</v>
      </c>
      <c r="J1855" s="10">
        <f t="shared" si="1566"/>
        <v>0</v>
      </c>
      <c r="K1855" s="10">
        <f t="shared" si="1567"/>
        <v>0</v>
      </c>
      <c r="L1855" s="10">
        <f t="shared" si="1568"/>
        <v>0</v>
      </c>
      <c r="M1855" s="10">
        <f t="shared" si="1544"/>
        <v>5500</v>
      </c>
      <c r="N1855" s="10">
        <f t="shared" si="1545"/>
        <v>0</v>
      </c>
      <c r="O1855" s="10">
        <f t="shared" si="1546"/>
        <v>0</v>
      </c>
      <c r="P1855" s="10">
        <f t="shared" si="1569"/>
        <v>0</v>
      </c>
      <c r="Q1855" s="26"/>
      <c r="R1855" s="27"/>
    </row>
    <row r="1856" spans="1:18" ht="31.2" x14ac:dyDescent="0.3">
      <c r="A1856" s="24" t="s">
        <v>633</v>
      </c>
      <c r="B1856" s="24" t="s">
        <v>131</v>
      </c>
      <c r="C1856" s="24" t="s">
        <v>131</v>
      </c>
      <c r="D1856" s="24" t="s">
        <v>92</v>
      </c>
      <c r="E1856" s="28"/>
      <c r="F1856" s="25" t="s">
        <v>93</v>
      </c>
      <c r="G1856" s="10">
        <f t="shared" si="1563"/>
        <v>5500</v>
      </c>
      <c r="H1856" s="10">
        <f t="shared" si="1564"/>
        <v>0</v>
      </c>
      <c r="I1856" s="10">
        <f t="shared" si="1565"/>
        <v>0</v>
      </c>
      <c r="J1856" s="10">
        <f t="shared" si="1566"/>
        <v>0</v>
      </c>
      <c r="K1856" s="10">
        <f t="shared" si="1567"/>
        <v>0</v>
      </c>
      <c r="L1856" s="10">
        <f t="shared" si="1568"/>
        <v>0</v>
      </c>
      <c r="M1856" s="10">
        <f t="shared" si="1544"/>
        <v>5500</v>
      </c>
      <c r="N1856" s="10">
        <f t="shared" si="1545"/>
        <v>0</v>
      </c>
      <c r="O1856" s="10">
        <f t="shared" si="1546"/>
        <v>0</v>
      </c>
      <c r="P1856" s="10">
        <f t="shared" si="1569"/>
        <v>0</v>
      </c>
      <c r="Q1856" s="26"/>
      <c r="R1856" s="27"/>
    </row>
    <row r="1857" spans="1:18" ht="31.2" x14ac:dyDescent="0.3">
      <c r="A1857" s="24" t="s">
        <v>633</v>
      </c>
      <c r="B1857" s="24" t="s">
        <v>131</v>
      </c>
      <c r="C1857" s="24" t="s">
        <v>131</v>
      </c>
      <c r="D1857" s="24" t="s">
        <v>92</v>
      </c>
      <c r="E1857" s="24" t="s">
        <v>32</v>
      </c>
      <c r="F1857" s="25" t="s">
        <v>33</v>
      </c>
      <c r="G1857" s="10">
        <v>5500</v>
      </c>
      <c r="H1857" s="10">
        <v>0</v>
      </c>
      <c r="I1857" s="10">
        <v>0</v>
      </c>
      <c r="J1857" s="10"/>
      <c r="K1857" s="10"/>
      <c r="L1857" s="10"/>
      <c r="M1857" s="10">
        <f t="shared" si="1544"/>
        <v>5500</v>
      </c>
      <c r="N1857" s="10">
        <f t="shared" si="1545"/>
        <v>0</v>
      </c>
      <c r="O1857" s="10">
        <f t="shared" si="1546"/>
        <v>0</v>
      </c>
      <c r="P1857" s="10"/>
      <c r="Q1857" s="26"/>
      <c r="R1857" s="27"/>
    </row>
    <row r="1858" spans="1:18" s="12" customFormat="1" x14ac:dyDescent="0.3">
      <c r="A1858" s="13" t="s">
        <v>633</v>
      </c>
      <c r="B1858" s="13" t="s">
        <v>69</v>
      </c>
      <c r="C1858" s="13"/>
      <c r="D1858" s="13"/>
      <c r="E1858" s="29"/>
      <c r="F1858" s="14" t="s">
        <v>172</v>
      </c>
      <c r="G1858" s="15">
        <f t="shared" si="1563"/>
        <v>233.8</v>
      </c>
      <c r="H1858" s="15">
        <f t="shared" si="1564"/>
        <v>233.8</v>
      </c>
      <c r="I1858" s="15">
        <f t="shared" si="1565"/>
        <v>233.8</v>
      </c>
      <c r="J1858" s="15">
        <f t="shared" si="1566"/>
        <v>0</v>
      </c>
      <c r="K1858" s="15">
        <f t="shared" si="1567"/>
        <v>0</v>
      </c>
      <c r="L1858" s="15">
        <f t="shared" si="1568"/>
        <v>0</v>
      </c>
      <c r="M1858" s="15">
        <f t="shared" si="1544"/>
        <v>233.8</v>
      </c>
      <c r="N1858" s="15">
        <f t="shared" si="1545"/>
        <v>233.8</v>
      </c>
      <c r="O1858" s="15">
        <f t="shared" si="1546"/>
        <v>233.8</v>
      </c>
      <c r="P1858" s="15">
        <f t="shared" si="1569"/>
        <v>0</v>
      </c>
      <c r="Q1858" s="16"/>
      <c r="R1858" s="17"/>
    </row>
    <row r="1859" spans="1:18" s="18" customFormat="1" ht="31.2" x14ac:dyDescent="0.3">
      <c r="A1859" s="19" t="s">
        <v>633</v>
      </c>
      <c r="B1859" s="19" t="s">
        <v>69</v>
      </c>
      <c r="C1859" s="19" t="s">
        <v>125</v>
      </c>
      <c r="D1859" s="19"/>
      <c r="E1859" s="30"/>
      <c r="F1859" s="20" t="s">
        <v>173</v>
      </c>
      <c r="G1859" s="21">
        <f t="shared" si="1563"/>
        <v>233.8</v>
      </c>
      <c r="H1859" s="21">
        <f t="shared" si="1564"/>
        <v>233.8</v>
      </c>
      <c r="I1859" s="21">
        <f t="shared" si="1565"/>
        <v>233.8</v>
      </c>
      <c r="J1859" s="21">
        <f t="shared" si="1566"/>
        <v>0</v>
      </c>
      <c r="K1859" s="21">
        <f t="shared" si="1567"/>
        <v>0</v>
      </c>
      <c r="L1859" s="21">
        <f t="shared" si="1568"/>
        <v>0</v>
      </c>
      <c r="M1859" s="21">
        <f t="shared" si="1544"/>
        <v>233.8</v>
      </c>
      <c r="N1859" s="21">
        <f t="shared" si="1545"/>
        <v>233.8</v>
      </c>
      <c r="O1859" s="21">
        <f t="shared" si="1546"/>
        <v>233.8</v>
      </c>
      <c r="P1859" s="21">
        <f t="shared" si="1569"/>
        <v>0</v>
      </c>
      <c r="Q1859" s="22"/>
      <c r="R1859" s="23"/>
    </row>
    <row r="1860" spans="1:18" ht="31.2" x14ac:dyDescent="0.3">
      <c r="A1860" s="24" t="s">
        <v>633</v>
      </c>
      <c r="B1860" s="24" t="s">
        <v>69</v>
      </c>
      <c r="C1860" s="24" t="s">
        <v>125</v>
      </c>
      <c r="D1860" s="24" t="s">
        <v>133</v>
      </c>
      <c r="E1860" s="28"/>
      <c r="F1860" s="25" t="s">
        <v>134</v>
      </c>
      <c r="G1860" s="10">
        <f t="shared" si="1563"/>
        <v>233.8</v>
      </c>
      <c r="H1860" s="10">
        <f t="shared" si="1564"/>
        <v>233.8</v>
      </c>
      <c r="I1860" s="10">
        <f t="shared" si="1565"/>
        <v>233.8</v>
      </c>
      <c r="J1860" s="10">
        <f t="shared" si="1566"/>
        <v>0</v>
      </c>
      <c r="K1860" s="10">
        <f t="shared" si="1567"/>
        <v>0</v>
      </c>
      <c r="L1860" s="10">
        <f t="shared" si="1568"/>
        <v>0</v>
      </c>
      <c r="M1860" s="10">
        <f t="shared" si="1544"/>
        <v>233.8</v>
      </c>
      <c r="N1860" s="10">
        <f t="shared" si="1545"/>
        <v>233.8</v>
      </c>
      <c r="O1860" s="10">
        <f t="shared" si="1546"/>
        <v>233.8</v>
      </c>
      <c r="P1860" s="10">
        <f t="shared" si="1569"/>
        <v>0</v>
      </c>
      <c r="Q1860" s="26"/>
      <c r="R1860" s="27"/>
    </row>
    <row r="1861" spans="1:18" x14ac:dyDescent="0.3">
      <c r="A1861" s="24" t="s">
        <v>633</v>
      </c>
      <c r="B1861" s="24" t="s">
        <v>69</v>
      </c>
      <c r="C1861" s="24" t="s">
        <v>125</v>
      </c>
      <c r="D1861" s="24" t="s">
        <v>135</v>
      </c>
      <c r="E1861" s="28"/>
      <c r="F1861" s="25" t="s">
        <v>27</v>
      </c>
      <c r="G1861" s="10">
        <f t="shared" si="1563"/>
        <v>233.8</v>
      </c>
      <c r="H1861" s="10">
        <f t="shared" si="1564"/>
        <v>233.8</v>
      </c>
      <c r="I1861" s="10">
        <f t="shared" si="1565"/>
        <v>233.8</v>
      </c>
      <c r="J1861" s="10">
        <f t="shared" si="1566"/>
        <v>0</v>
      </c>
      <c r="K1861" s="10">
        <f t="shared" si="1567"/>
        <v>0</v>
      </c>
      <c r="L1861" s="10">
        <f t="shared" si="1568"/>
        <v>0</v>
      </c>
      <c r="M1861" s="10">
        <f t="shared" si="1544"/>
        <v>233.8</v>
      </c>
      <c r="N1861" s="10">
        <f t="shared" si="1545"/>
        <v>233.8</v>
      </c>
      <c r="O1861" s="10">
        <f t="shared" si="1546"/>
        <v>233.8</v>
      </c>
      <c r="P1861" s="10">
        <f t="shared" si="1569"/>
        <v>0</v>
      </c>
      <c r="Q1861" s="26"/>
      <c r="R1861" s="27"/>
    </row>
    <row r="1862" spans="1:18" ht="46.8" x14ac:dyDescent="0.3">
      <c r="A1862" s="24" t="s">
        <v>633</v>
      </c>
      <c r="B1862" s="24" t="s">
        <v>69</v>
      </c>
      <c r="C1862" s="24" t="s">
        <v>125</v>
      </c>
      <c r="D1862" s="24" t="s">
        <v>158</v>
      </c>
      <c r="E1862" s="28"/>
      <c r="F1862" s="25" t="s">
        <v>159</v>
      </c>
      <c r="G1862" s="10">
        <f t="shared" si="1563"/>
        <v>233.8</v>
      </c>
      <c r="H1862" s="10">
        <f t="shared" si="1564"/>
        <v>233.8</v>
      </c>
      <c r="I1862" s="10">
        <f t="shared" si="1565"/>
        <v>233.8</v>
      </c>
      <c r="J1862" s="10">
        <f t="shared" si="1566"/>
        <v>0</v>
      </c>
      <c r="K1862" s="10">
        <f t="shared" si="1567"/>
        <v>0</v>
      </c>
      <c r="L1862" s="10">
        <f t="shared" si="1568"/>
        <v>0</v>
      </c>
      <c r="M1862" s="10">
        <f t="shared" si="1544"/>
        <v>233.8</v>
      </c>
      <c r="N1862" s="10">
        <f t="shared" si="1545"/>
        <v>233.8</v>
      </c>
      <c r="O1862" s="10">
        <f t="shared" si="1546"/>
        <v>233.8</v>
      </c>
      <c r="P1862" s="10">
        <f t="shared" si="1569"/>
        <v>0</v>
      </c>
      <c r="Q1862" s="26"/>
      <c r="R1862" s="27"/>
    </row>
    <row r="1863" spans="1:18" x14ac:dyDescent="0.3">
      <c r="A1863" s="24" t="s">
        <v>633</v>
      </c>
      <c r="B1863" s="24" t="s">
        <v>69</v>
      </c>
      <c r="C1863" s="24" t="s">
        <v>125</v>
      </c>
      <c r="D1863" s="24" t="s">
        <v>174</v>
      </c>
      <c r="E1863" s="28"/>
      <c r="F1863" s="25" t="s">
        <v>175</v>
      </c>
      <c r="G1863" s="10">
        <f t="shared" si="1563"/>
        <v>233.8</v>
      </c>
      <c r="H1863" s="10">
        <f t="shared" si="1564"/>
        <v>233.8</v>
      </c>
      <c r="I1863" s="10">
        <f t="shared" si="1565"/>
        <v>233.8</v>
      </c>
      <c r="J1863" s="10">
        <f t="shared" si="1566"/>
        <v>0</v>
      </c>
      <c r="K1863" s="10">
        <f t="shared" si="1567"/>
        <v>0</v>
      </c>
      <c r="L1863" s="10">
        <f t="shared" si="1568"/>
        <v>0</v>
      </c>
      <c r="M1863" s="10">
        <f t="shared" si="1544"/>
        <v>233.8</v>
      </c>
      <c r="N1863" s="10">
        <f t="shared" si="1545"/>
        <v>233.8</v>
      </c>
      <c r="O1863" s="10">
        <f t="shared" si="1546"/>
        <v>233.8</v>
      </c>
      <c r="P1863" s="10">
        <f t="shared" si="1569"/>
        <v>0</v>
      </c>
      <c r="Q1863" s="26"/>
      <c r="R1863" s="27"/>
    </row>
    <row r="1864" spans="1:18" ht="31.2" x14ac:dyDescent="0.3">
      <c r="A1864" s="24" t="s">
        <v>633</v>
      </c>
      <c r="B1864" s="24" t="s">
        <v>69</v>
      </c>
      <c r="C1864" s="24" t="s">
        <v>125</v>
      </c>
      <c r="D1864" s="24" t="s">
        <v>174</v>
      </c>
      <c r="E1864" s="24" t="s">
        <v>32</v>
      </c>
      <c r="F1864" s="25" t="s">
        <v>33</v>
      </c>
      <c r="G1864" s="37">
        <v>233.8</v>
      </c>
      <c r="H1864" s="37">
        <v>233.8</v>
      </c>
      <c r="I1864" s="37">
        <v>233.8</v>
      </c>
      <c r="J1864" s="37"/>
      <c r="K1864" s="37"/>
      <c r="L1864" s="37"/>
      <c r="M1864" s="37">
        <f t="shared" si="1544"/>
        <v>233.8</v>
      </c>
      <c r="N1864" s="37">
        <f t="shared" si="1545"/>
        <v>233.8</v>
      </c>
      <c r="O1864" s="37">
        <f t="shared" si="1546"/>
        <v>233.8</v>
      </c>
      <c r="P1864" s="37"/>
      <c r="Q1864" s="38"/>
      <c r="R1864" s="39"/>
    </row>
    <row r="1865" spans="1:18" s="12" customFormat="1" ht="31.2" x14ac:dyDescent="0.3">
      <c r="A1865" s="13" t="s">
        <v>751</v>
      </c>
      <c r="B1865" s="13"/>
      <c r="C1865" s="13"/>
      <c r="D1865" s="13"/>
      <c r="E1865" s="13"/>
      <c r="F1865" s="14" t="s">
        <v>752</v>
      </c>
      <c r="G1865" s="15">
        <f t="shared" ref="G1865:L1865" si="1570">G1875+G1866</f>
        <v>9539363.3999999985</v>
      </c>
      <c r="H1865" s="15">
        <f t="shared" si="1570"/>
        <v>10300980.800000003</v>
      </c>
      <c r="I1865" s="15">
        <f t="shared" si="1570"/>
        <v>10900157.299999999</v>
      </c>
      <c r="J1865" s="15">
        <f t="shared" si="1570"/>
        <v>40792.500000000015</v>
      </c>
      <c r="K1865" s="15">
        <f t="shared" si="1570"/>
        <v>25118.799999999967</v>
      </c>
      <c r="L1865" s="15">
        <f t="shared" si="1570"/>
        <v>8326.1</v>
      </c>
      <c r="M1865" s="15">
        <f t="shared" si="1544"/>
        <v>9580155.8999999985</v>
      </c>
      <c r="N1865" s="15">
        <f t="shared" si="1545"/>
        <v>10326099.600000003</v>
      </c>
      <c r="O1865" s="15">
        <f t="shared" si="1546"/>
        <v>10908483.399999999</v>
      </c>
      <c r="P1865" s="15">
        <f>P1875+P1866</f>
        <v>0</v>
      </c>
      <c r="Q1865" s="16"/>
      <c r="R1865" s="17"/>
    </row>
    <row r="1866" spans="1:18" s="12" customFormat="1" ht="31.2" x14ac:dyDescent="0.3">
      <c r="A1866" s="13" t="s">
        <v>751</v>
      </c>
      <c r="B1866" s="13" t="s">
        <v>125</v>
      </c>
      <c r="C1866" s="13"/>
      <c r="D1866" s="13"/>
      <c r="E1866" s="29"/>
      <c r="F1866" s="14" t="s">
        <v>126</v>
      </c>
      <c r="G1866" s="15">
        <f t="shared" ref="G1866:G1868" si="1571">G1867</f>
        <v>5916.2</v>
      </c>
      <c r="H1866" s="15">
        <f t="shared" ref="H1866:H1868" si="1572">H1867</f>
        <v>6007.4</v>
      </c>
      <c r="I1866" s="15">
        <f t="shared" ref="I1866:I1868" si="1573">I1867</f>
        <v>6007.4</v>
      </c>
      <c r="J1866" s="15">
        <f t="shared" ref="J1866:J1868" si="1574">J1867</f>
        <v>0</v>
      </c>
      <c r="K1866" s="15">
        <f t="shared" ref="K1866:K1868" si="1575">K1867</f>
        <v>0</v>
      </c>
      <c r="L1866" s="15">
        <f t="shared" ref="L1866:L1868" si="1576">L1867</f>
        <v>0</v>
      </c>
      <c r="M1866" s="15">
        <f t="shared" si="1544"/>
        <v>5916.2</v>
      </c>
      <c r="N1866" s="15">
        <f t="shared" si="1545"/>
        <v>6007.4</v>
      </c>
      <c r="O1866" s="15">
        <f t="shared" si="1546"/>
        <v>6007.4</v>
      </c>
      <c r="P1866" s="15">
        <f t="shared" ref="P1866:P1868" si="1577">P1867</f>
        <v>0</v>
      </c>
      <c r="Q1866" s="16"/>
      <c r="R1866" s="17"/>
    </row>
    <row r="1867" spans="1:18" s="18" customFormat="1" ht="31.2" x14ac:dyDescent="0.3">
      <c r="A1867" s="19" t="s">
        <v>751</v>
      </c>
      <c r="B1867" s="19" t="s">
        <v>125</v>
      </c>
      <c r="C1867" s="19" t="s">
        <v>127</v>
      </c>
      <c r="D1867" s="19"/>
      <c r="E1867" s="30"/>
      <c r="F1867" s="20" t="s">
        <v>128</v>
      </c>
      <c r="G1867" s="21">
        <f t="shared" si="1571"/>
        <v>5916.2</v>
      </c>
      <c r="H1867" s="21">
        <f t="shared" si="1572"/>
        <v>6007.4</v>
      </c>
      <c r="I1867" s="21">
        <f t="shared" si="1573"/>
        <v>6007.4</v>
      </c>
      <c r="J1867" s="21">
        <f t="shared" si="1574"/>
        <v>0</v>
      </c>
      <c r="K1867" s="21">
        <f t="shared" si="1575"/>
        <v>0</v>
      </c>
      <c r="L1867" s="21">
        <f t="shared" si="1576"/>
        <v>0</v>
      </c>
      <c r="M1867" s="21">
        <f t="shared" si="1544"/>
        <v>5916.2</v>
      </c>
      <c r="N1867" s="21">
        <f t="shared" si="1545"/>
        <v>6007.4</v>
      </c>
      <c r="O1867" s="21">
        <f t="shared" si="1546"/>
        <v>6007.4</v>
      </c>
      <c r="P1867" s="21">
        <f t="shared" si="1577"/>
        <v>0</v>
      </c>
      <c r="Q1867" s="22"/>
      <c r="R1867" s="23"/>
    </row>
    <row r="1868" spans="1:18" ht="31.2" x14ac:dyDescent="0.3">
      <c r="A1868" s="24" t="s">
        <v>751</v>
      </c>
      <c r="B1868" s="24" t="s">
        <v>125</v>
      </c>
      <c r="C1868" s="24" t="s">
        <v>127</v>
      </c>
      <c r="D1868" s="24" t="s">
        <v>48</v>
      </c>
      <c r="E1868" s="28"/>
      <c r="F1868" s="25" t="s">
        <v>49</v>
      </c>
      <c r="G1868" s="10">
        <f t="shared" si="1571"/>
        <v>5916.2</v>
      </c>
      <c r="H1868" s="10">
        <f t="shared" si="1572"/>
        <v>6007.4</v>
      </c>
      <c r="I1868" s="10">
        <f t="shared" si="1573"/>
        <v>6007.4</v>
      </c>
      <c r="J1868" s="10">
        <f t="shared" si="1574"/>
        <v>0</v>
      </c>
      <c r="K1868" s="10">
        <f t="shared" si="1575"/>
        <v>0</v>
      </c>
      <c r="L1868" s="10">
        <f t="shared" si="1576"/>
        <v>0</v>
      </c>
      <c r="M1868" s="10">
        <f t="shared" si="1544"/>
        <v>5916.2</v>
      </c>
      <c r="N1868" s="10">
        <f t="shared" si="1545"/>
        <v>6007.4</v>
      </c>
      <c r="O1868" s="10">
        <f t="shared" si="1546"/>
        <v>6007.4</v>
      </c>
      <c r="P1868" s="10">
        <f t="shared" si="1577"/>
        <v>0</v>
      </c>
      <c r="Q1868" s="26"/>
      <c r="R1868" s="27"/>
    </row>
    <row r="1869" spans="1:18" x14ac:dyDescent="0.3">
      <c r="A1869" s="24" t="s">
        <v>751</v>
      </c>
      <c r="B1869" s="24" t="s">
        <v>125</v>
      </c>
      <c r="C1869" s="24" t="s">
        <v>127</v>
      </c>
      <c r="D1869" s="24" t="s">
        <v>50</v>
      </c>
      <c r="E1869" s="28"/>
      <c r="F1869" s="25" t="s">
        <v>51</v>
      </c>
      <c r="G1869" s="10">
        <f t="shared" ref="G1869:L1869" si="1578">G1870+G1872</f>
        <v>5916.2</v>
      </c>
      <c r="H1869" s="10">
        <f t="shared" si="1578"/>
        <v>6007.4</v>
      </c>
      <c r="I1869" s="10">
        <f t="shared" si="1578"/>
        <v>6007.4</v>
      </c>
      <c r="J1869" s="10">
        <f t="shared" si="1578"/>
        <v>0</v>
      </c>
      <c r="K1869" s="10">
        <f t="shared" si="1578"/>
        <v>0</v>
      </c>
      <c r="L1869" s="10">
        <f t="shared" si="1578"/>
        <v>0</v>
      </c>
      <c r="M1869" s="10">
        <f t="shared" si="1544"/>
        <v>5916.2</v>
      </c>
      <c r="N1869" s="10">
        <f t="shared" si="1545"/>
        <v>6007.4</v>
      </c>
      <c r="O1869" s="10">
        <f t="shared" si="1546"/>
        <v>6007.4</v>
      </c>
      <c r="P1869" s="10">
        <f>P1870+P1872</f>
        <v>0</v>
      </c>
      <c r="Q1869" s="26"/>
      <c r="R1869" s="27"/>
    </row>
    <row r="1870" spans="1:18" ht="31.2" x14ac:dyDescent="0.3">
      <c r="A1870" s="24" t="s">
        <v>751</v>
      </c>
      <c r="B1870" s="24" t="s">
        <v>125</v>
      </c>
      <c r="C1870" s="24" t="s">
        <v>127</v>
      </c>
      <c r="D1870" s="24" t="s">
        <v>129</v>
      </c>
      <c r="E1870" s="28"/>
      <c r="F1870" s="25" t="s">
        <v>130</v>
      </c>
      <c r="G1870" s="10">
        <f t="shared" ref="G1870:L1870" si="1579">G1871</f>
        <v>1900</v>
      </c>
      <c r="H1870" s="10">
        <f t="shared" si="1579"/>
        <v>1900</v>
      </c>
      <c r="I1870" s="10">
        <f t="shared" si="1579"/>
        <v>1900</v>
      </c>
      <c r="J1870" s="10">
        <f t="shared" si="1579"/>
        <v>0</v>
      </c>
      <c r="K1870" s="10">
        <f t="shared" si="1579"/>
        <v>0</v>
      </c>
      <c r="L1870" s="10">
        <f t="shared" si="1579"/>
        <v>0</v>
      </c>
      <c r="M1870" s="10">
        <f t="shared" si="1544"/>
        <v>1900</v>
      </c>
      <c r="N1870" s="10">
        <f t="shared" si="1545"/>
        <v>1900</v>
      </c>
      <c r="O1870" s="10">
        <f t="shared" si="1546"/>
        <v>1900</v>
      </c>
      <c r="P1870" s="10">
        <f>P1871</f>
        <v>0</v>
      </c>
      <c r="Q1870" s="26"/>
      <c r="R1870" s="27"/>
    </row>
    <row r="1871" spans="1:18" ht="31.2" x14ac:dyDescent="0.3">
      <c r="A1871" s="24" t="s">
        <v>751</v>
      </c>
      <c r="B1871" s="24" t="s">
        <v>125</v>
      </c>
      <c r="C1871" s="24" t="s">
        <v>127</v>
      </c>
      <c r="D1871" s="24" t="s">
        <v>129</v>
      </c>
      <c r="E1871" s="24" t="s">
        <v>32</v>
      </c>
      <c r="F1871" s="25" t="s">
        <v>33</v>
      </c>
      <c r="G1871" s="10">
        <v>1900</v>
      </c>
      <c r="H1871" s="10">
        <v>1900</v>
      </c>
      <c r="I1871" s="10">
        <v>1900</v>
      </c>
      <c r="J1871" s="10"/>
      <c r="K1871" s="10"/>
      <c r="L1871" s="10"/>
      <c r="M1871" s="10">
        <f t="shared" si="1544"/>
        <v>1900</v>
      </c>
      <c r="N1871" s="10">
        <f t="shared" si="1545"/>
        <v>1900</v>
      </c>
      <c r="O1871" s="10">
        <f t="shared" si="1546"/>
        <v>1900</v>
      </c>
      <c r="P1871" s="10"/>
      <c r="Q1871" s="26"/>
      <c r="R1871" s="27"/>
    </row>
    <row r="1872" spans="1:18" ht="46.8" x14ac:dyDescent="0.3">
      <c r="A1872" s="24" t="s">
        <v>751</v>
      </c>
      <c r="B1872" s="24" t="s">
        <v>125</v>
      </c>
      <c r="C1872" s="24" t="s">
        <v>127</v>
      </c>
      <c r="D1872" s="24" t="s">
        <v>409</v>
      </c>
      <c r="E1872" s="28"/>
      <c r="F1872" s="25" t="s">
        <v>410</v>
      </c>
      <c r="G1872" s="10">
        <f t="shared" ref="G1872:L1872" si="1580">G1873+G1874</f>
        <v>4016.2</v>
      </c>
      <c r="H1872" s="10">
        <f t="shared" si="1580"/>
        <v>4107.3999999999996</v>
      </c>
      <c r="I1872" s="10">
        <f t="shared" si="1580"/>
        <v>4107.3999999999996</v>
      </c>
      <c r="J1872" s="10">
        <f t="shared" si="1580"/>
        <v>0</v>
      </c>
      <c r="K1872" s="10">
        <f t="shared" si="1580"/>
        <v>0</v>
      </c>
      <c r="L1872" s="10">
        <f t="shared" si="1580"/>
        <v>0</v>
      </c>
      <c r="M1872" s="10">
        <f t="shared" si="1544"/>
        <v>4016.2</v>
      </c>
      <c r="N1872" s="10">
        <f t="shared" si="1545"/>
        <v>4107.3999999999996</v>
      </c>
      <c r="O1872" s="10">
        <f t="shared" si="1546"/>
        <v>4107.3999999999996</v>
      </c>
      <c r="P1872" s="10">
        <f>P1873+P1874</f>
        <v>0</v>
      </c>
      <c r="Q1872" s="26"/>
      <c r="R1872" s="27"/>
    </row>
    <row r="1873" spans="1:18" ht="78" x14ac:dyDescent="0.3">
      <c r="A1873" s="24" t="s">
        <v>751</v>
      </c>
      <c r="B1873" s="24" t="s">
        <v>125</v>
      </c>
      <c r="C1873" s="24" t="s">
        <v>127</v>
      </c>
      <c r="D1873" s="24" t="s">
        <v>409</v>
      </c>
      <c r="E1873" s="24" t="s">
        <v>44</v>
      </c>
      <c r="F1873" s="25" t="s">
        <v>45</v>
      </c>
      <c r="G1873" s="10">
        <v>1048.8</v>
      </c>
      <c r="H1873" s="10">
        <v>1140</v>
      </c>
      <c r="I1873" s="10">
        <v>1140</v>
      </c>
      <c r="J1873" s="10"/>
      <c r="K1873" s="10"/>
      <c r="L1873" s="10"/>
      <c r="M1873" s="10">
        <f t="shared" si="1544"/>
        <v>1048.8</v>
      </c>
      <c r="N1873" s="10">
        <f t="shared" si="1545"/>
        <v>1140</v>
      </c>
      <c r="O1873" s="10">
        <f t="shared" si="1546"/>
        <v>1140</v>
      </c>
      <c r="P1873" s="10"/>
      <c r="Q1873" s="26"/>
      <c r="R1873" s="27"/>
    </row>
    <row r="1874" spans="1:18" ht="31.2" x14ac:dyDescent="0.3">
      <c r="A1874" s="24" t="s">
        <v>751</v>
      </c>
      <c r="B1874" s="24" t="s">
        <v>125</v>
      </c>
      <c r="C1874" s="24" t="s">
        <v>127</v>
      </c>
      <c r="D1874" s="24" t="s">
        <v>409</v>
      </c>
      <c r="E1874" s="24" t="s">
        <v>32</v>
      </c>
      <c r="F1874" s="25" t="s">
        <v>33</v>
      </c>
      <c r="G1874" s="10">
        <v>2967.4</v>
      </c>
      <c r="H1874" s="10">
        <v>2967.4</v>
      </c>
      <c r="I1874" s="10">
        <v>2967.4</v>
      </c>
      <c r="J1874" s="10"/>
      <c r="K1874" s="10"/>
      <c r="L1874" s="10"/>
      <c r="M1874" s="10">
        <f t="shared" si="1544"/>
        <v>2967.4</v>
      </c>
      <c r="N1874" s="10">
        <f t="shared" si="1545"/>
        <v>2967.4</v>
      </c>
      <c r="O1874" s="10">
        <f t="shared" si="1546"/>
        <v>2967.4</v>
      </c>
      <c r="P1874" s="10"/>
      <c r="Q1874" s="26"/>
      <c r="R1874" s="27"/>
    </row>
    <row r="1875" spans="1:18" s="12" customFormat="1" x14ac:dyDescent="0.3">
      <c r="A1875" s="13" t="s">
        <v>751</v>
      </c>
      <c r="B1875" s="13" t="s">
        <v>101</v>
      </c>
      <c r="C1875" s="13"/>
      <c r="D1875" s="13"/>
      <c r="E1875" s="13"/>
      <c r="F1875" s="14" t="s">
        <v>102</v>
      </c>
      <c r="G1875" s="15">
        <f t="shared" ref="G1875:L1875" si="1581">G1876+G1912</f>
        <v>9533447.1999999993</v>
      </c>
      <c r="H1875" s="15">
        <f t="shared" si="1581"/>
        <v>10294973.400000002</v>
      </c>
      <c r="I1875" s="15">
        <f t="shared" si="1581"/>
        <v>10894149.899999999</v>
      </c>
      <c r="J1875" s="15">
        <f t="shared" si="1581"/>
        <v>40792.500000000015</v>
      </c>
      <c r="K1875" s="15">
        <f t="shared" si="1581"/>
        <v>25118.799999999967</v>
      </c>
      <c r="L1875" s="15">
        <f t="shared" si="1581"/>
        <v>8326.1</v>
      </c>
      <c r="M1875" s="15">
        <f t="shared" si="1544"/>
        <v>9574239.6999999993</v>
      </c>
      <c r="N1875" s="15">
        <f t="shared" si="1545"/>
        <v>10320092.200000003</v>
      </c>
      <c r="O1875" s="15">
        <f t="shared" si="1546"/>
        <v>10902475.999999998</v>
      </c>
      <c r="P1875" s="15">
        <f>P1876+P1912</f>
        <v>0</v>
      </c>
      <c r="Q1875" s="16"/>
      <c r="R1875" s="17"/>
    </row>
    <row r="1876" spans="1:18" s="18" customFormat="1" x14ac:dyDescent="0.3">
      <c r="A1876" s="19" t="s">
        <v>751</v>
      </c>
      <c r="B1876" s="19" t="s">
        <v>101</v>
      </c>
      <c r="C1876" s="19" t="s">
        <v>54</v>
      </c>
      <c r="D1876" s="19"/>
      <c r="E1876" s="19"/>
      <c r="F1876" s="20" t="s">
        <v>753</v>
      </c>
      <c r="G1876" s="21">
        <f t="shared" ref="G1876:L1876" si="1582">G1877+G1908</f>
        <v>9302126.0999999996</v>
      </c>
      <c r="H1876" s="21">
        <f t="shared" si="1582"/>
        <v>10066305.000000002</v>
      </c>
      <c r="I1876" s="21">
        <f t="shared" si="1582"/>
        <v>10551160.599999998</v>
      </c>
      <c r="J1876" s="21">
        <f t="shared" si="1582"/>
        <v>64707.700000000012</v>
      </c>
      <c r="K1876" s="21">
        <f t="shared" si="1582"/>
        <v>42844.899999999965</v>
      </c>
      <c r="L1876" s="21">
        <f t="shared" si="1582"/>
        <v>24220</v>
      </c>
      <c r="M1876" s="21">
        <f t="shared" si="1544"/>
        <v>9366833.7999999989</v>
      </c>
      <c r="N1876" s="21">
        <f t="shared" si="1545"/>
        <v>10109149.900000002</v>
      </c>
      <c r="O1876" s="21">
        <f t="shared" si="1546"/>
        <v>10575380.599999998</v>
      </c>
      <c r="P1876" s="21">
        <f>P1877+P1908</f>
        <v>0</v>
      </c>
      <c r="Q1876" s="22"/>
      <c r="R1876" s="23"/>
    </row>
    <row r="1877" spans="1:18" ht="31.2" x14ac:dyDescent="0.3">
      <c r="A1877" s="24" t="s">
        <v>751</v>
      </c>
      <c r="B1877" s="24" t="s">
        <v>101</v>
      </c>
      <c r="C1877" s="24" t="s">
        <v>54</v>
      </c>
      <c r="D1877" s="24" t="s">
        <v>694</v>
      </c>
      <c r="E1877" s="28"/>
      <c r="F1877" s="25" t="s">
        <v>695</v>
      </c>
      <c r="G1877" s="10">
        <f t="shared" ref="G1877:L1877" si="1583">G1878+G1882+G1886</f>
        <v>9302061.5999999996</v>
      </c>
      <c r="H1877" s="10">
        <f t="shared" si="1583"/>
        <v>10066238.500000002</v>
      </c>
      <c r="I1877" s="10">
        <f t="shared" si="1583"/>
        <v>10551094.099999998</v>
      </c>
      <c r="J1877" s="10">
        <f t="shared" si="1583"/>
        <v>64707.700000000012</v>
      </c>
      <c r="K1877" s="10">
        <f t="shared" si="1583"/>
        <v>42844.899999999965</v>
      </c>
      <c r="L1877" s="10">
        <f t="shared" si="1583"/>
        <v>24220</v>
      </c>
      <c r="M1877" s="10">
        <f t="shared" si="1544"/>
        <v>9366769.2999999989</v>
      </c>
      <c r="N1877" s="10">
        <f t="shared" si="1545"/>
        <v>10109083.400000002</v>
      </c>
      <c r="O1877" s="10">
        <f t="shared" si="1546"/>
        <v>10575314.099999998</v>
      </c>
      <c r="P1877" s="10">
        <f>P1878+P1882+P1886</f>
        <v>0</v>
      </c>
      <c r="Q1877" s="26"/>
      <c r="R1877" s="27"/>
    </row>
    <row r="1878" spans="1:18" ht="31.2" x14ac:dyDescent="0.3">
      <c r="A1878" s="24" t="s">
        <v>751</v>
      </c>
      <c r="B1878" s="24" t="s">
        <v>101</v>
      </c>
      <c r="C1878" s="24" t="s">
        <v>54</v>
      </c>
      <c r="D1878" s="24" t="s">
        <v>754</v>
      </c>
      <c r="E1878" s="28"/>
      <c r="F1878" s="25" t="s">
        <v>304</v>
      </c>
      <c r="G1878" s="10">
        <f t="shared" ref="G1878:G1884" si="1584">G1879</f>
        <v>367188.1</v>
      </c>
      <c r="H1878" s="10">
        <f t="shared" ref="H1878:H1884" si="1585">H1879</f>
        <v>0</v>
      </c>
      <c r="I1878" s="10">
        <f t="shared" ref="I1878:I1884" si="1586">I1879</f>
        <v>0</v>
      </c>
      <c r="J1878" s="10">
        <f t="shared" ref="J1878:J1884" si="1587">J1879</f>
        <v>0</v>
      </c>
      <c r="K1878" s="10">
        <f t="shared" ref="K1878:K1884" si="1588">K1879</f>
        <v>0</v>
      </c>
      <c r="L1878" s="10">
        <f t="shared" ref="L1878:L1884" si="1589">L1879</f>
        <v>0</v>
      </c>
      <c r="M1878" s="10">
        <f t="shared" si="1544"/>
        <v>367188.1</v>
      </c>
      <c r="N1878" s="10">
        <f t="shared" si="1545"/>
        <v>0</v>
      </c>
      <c r="O1878" s="10">
        <f t="shared" si="1546"/>
        <v>0</v>
      </c>
      <c r="P1878" s="10">
        <f t="shared" ref="P1878:P1884" si="1590">P1879</f>
        <v>0</v>
      </c>
      <c r="Q1878" s="26"/>
      <c r="R1878" s="27"/>
    </row>
    <row r="1879" spans="1:18" ht="31.2" x14ac:dyDescent="0.3">
      <c r="A1879" s="24" t="s">
        <v>751</v>
      </c>
      <c r="B1879" s="24" t="s">
        <v>101</v>
      </c>
      <c r="C1879" s="24" t="s">
        <v>54</v>
      </c>
      <c r="D1879" s="24" t="s">
        <v>755</v>
      </c>
      <c r="E1879" s="28"/>
      <c r="F1879" s="25" t="s">
        <v>756</v>
      </c>
      <c r="G1879" s="10">
        <f t="shared" si="1584"/>
        <v>367188.1</v>
      </c>
      <c r="H1879" s="10">
        <f t="shared" si="1585"/>
        <v>0</v>
      </c>
      <c r="I1879" s="10">
        <f t="shared" si="1586"/>
        <v>0</v>
      </c>
      <c r="J1879" s="10">
        <f t="shared" si="1587"/>
        <v>0</v>
      </c>
      <c r="K1879" s="10">
        <f t="shared" si="1588"/>
        <v>0</v>
      </c>
      <c r="L1879" s="10">
        <f t="shared" si="1589"/>
        <v>0</v>
      </c>
      <c r="M1879" s="10">
        <f t="shared" si="1544"/>
        <v>367188.1</v>
      </c>
      <c r="N1879" s="10">
        <f t="shared" si="1545"/>
        <v>0</v>
      </c>
      <c r="O1879" s="10">
        <f t="shared" si="1546"/>
        <v>0</v>
      </c>
      <c r="P1879" s="10">
        <f t="shared" si="1590"/>
        <v>0</v>
      </c>
      <c r="Q1879" s="26"/>
      <c r="R1879" s="27"/>
    </row>
    <row r="1880" spans="1:18" ht="124.8" x14ac:dyDescent="0.3">
      <c r="A1880" s="24" t="s">
        <v>751</v>
      </c>
      <c r="B1880" s="24" t="s">
        <v>101</v>
      </c>
      <c r="C1880" s="24" t="s">
        <v>54</v>
      </c>
      <c r="D1880" s="24" t="s">
        <v>757</v>
      </c>
      <c r="E1880" s="28"/>
      <c r="F1880" s="25" t="s">
        <v>758</v>
      </c>
      <c r="G1880" s="10">
        <f t="shared" si="1584"/>
        <v>367188.1</v>
      </c>
      <c r="H1880" s="10">
        <f t="shared" si="1585"/>
        <v>0</v>
      </c>
      <c r="I1880" s="10">
        <f t="shared" si="1586"/>
        <v>0</v>
      </c>
      <c r="J1880" s="10">
        <f t="shared" si="1587"/>
        <v>0</v>
      </c>
      <c r="K1880" s="10">
        <f t="shared" si="1588"/>
        <v>0</v>
      </c>
      <c r="L1880" s="10">
        <f t="shared" si="1589"/>
        <v>0</v>
      </c>
      <c r="M1880" s="10">
        <f t="shared" si="1544"/>
        <v>367188.1</v>
      </c>
      <c r="N1880" s="10">
        <f t="shared" si="1545"/>
        <v>0</v>
      </c>
      <c r="O1880" s="10">
        <f t="shared" si="1546"/>
        <v>0</v>
      </c>
      <c r="P1880" s="10">
        <f t="shared" si="1590"/>
        <v>0</v>
      </c>
      <c r="Q1880" s="26"/>
      <c r="R1880" s="27"/>
    </row>
    <row r="1881" spans="1:18" x14ac:dyDescent="0.3">
      <c r="A1881" s="24" t="s">
        <v>751</v>
      </c>
      <c r="B1881" s="24" t="s">
        <v>101</v>
      </c>
      <c r="C1881" s="24" t="s">
        <v>54</v>
      </c>
      <c r="D1881" s="24" t="s">
        <v>757</v>
      </c>
      <c r="E1881" s="24" t="s">
        <v>34</v>
      </c>
      <c r="F1881" s="25" t="s">
        <v>35</v>
      </c>
      <c r="G1881" s="10">
        <v>367188.1</v>
      </c>
      <c r="H1881" s="10">
        <v>0</v>
      </c>
      <c r="I1881" s="10">
        <v>0</v>
      </c>
      <c r="J1881" s="10"/>
      <c r="K1881" s="10"/>
      <c r="L1881" s="10"/>
      <c r="M1881" s="10">
        <f t="shared" si="1544"/>
        <v>367188.1</v>
      </c>
      <c r="N1881" s="10">
        <f t="shared" si="1545"/>
        <v>0</v>
      </c>
      <c r="O1881" s="10">
        <f t="shared" si="1546"/>
        <v>0</v>
      </c>
      <c r="P1881" s="10"/>
      <c r="Q1881" s="26"/>
      <c r="R1881" s="27"/>
    </row>
    <row r="1882" spans="1:18" ht="31.2" x14ac:dyDescent="0.3">
      <c r="A1882" s="24" t="s">
        <v>751</v>
      </c>
      <c r="B1882" s="24" t="s">
        <v>101</v>
      </c>
      <c r="C1882" s="24" t="s">
        <v>54</v>
      </c>
      <c r="D1882" s="24" t="s">
        <v>759</v>
      </c>
      <c r="E1882" s="28"/>
      <c r="F1882" s="25" t="s">
        <v>153</v>
      </c>
      <c r="G1882" s="10">
        <f t="shared" si="1584"/>
        <v>882299.1</v>
      </c>
      <c r="H1882" s="10">
        <f t="shared" si="1585"/>
        <v>1399738.4</v>
      </c>
      <c r="I1882" s="10">
        <f t="shared" si="1586"/>
        <v>1355736.2999999998</v>
      </c>
      <c r="J1882" s="10">
        <f t="shared" si="1587"/>
        <v>0</v>
      </c>
      <c r="K1882" s="10">
        <f t="shared" si="1588"/>
        <v>0</v>
      </c>
      <c r="L1882" s="10">
        <f t="shared" si="1589"/>
        <v>0</v>
      </c>
      <c r="M1882" s="10">
        <f t="shared" si="1544"/>
        <v>882299.1</v>
      </c>
      <c r="N1882" s="10">
        <f t="shared" si="1545"/>
        <v>1399738.4</v>
      </c>
      <c r="O1882" s="10">
        <f t="shared" si="1546"/>
        <v>1355736.2999999998</v>
      </c>
      <c r="P1882" s="10">
        <f t="shared" si="1590"/>
        <v>0</v>
      </c>
      <c r="Q1882" s="26"/>
      <c r="R1882" s="27"/>
    </row>
    <row r="1883" spans="1:18" ht="31.2" x14ac:dyDescent="0.3">
      <c r="A1883" s="24" t="s">
        <v>751</v>
      </c>
      <c r="B1883" s="24" t="s">
        <v>101</v>
      </c>
      <c r="C1883" s="24" t="s">
        <v>54</v>
      </c>
      <c r="D1883" s="24" t="s">
        <v>760</v>
      </c>
      <c r="E1883" s="28"/>
      <c r="F1883" s="25" t="s">
        <v>761</v>
      </c>
      <c r="G1883" s="10">
        <f t="shared" si="1584"/>
        <v>882299.1</v>
      </c>
      <c r="H1883" s="10">
        <f t="shared" si="1585"/>
        <v>1399738.4</v>
      </c>
      <c r="I1883" s="10">
        <f t="shared" si="1586"/>
        <v>1355736.2999999998</v>
      </c>
      <c r="J1883" s="10">
        <f t="shared" si="1587"/>
        <v>0</v>
      </c>
      <c r="K1883" s="10">
        <f t="shared" si="1588"/>
        <v>0</v>
      </c>
      <c r="L1883" s="10">
        <f t="shared" si="1589"/>
        <v>0</v>
      </c>
      <c r="M1883" s="10">
        <f t="shared" si="1544"/>
        <v>882299.1</v>
      </c>
      <c r="N1883" s="10">
        <f t="shared" si="1545"/>
        <v>1399738.4</v>
      </c>
      <c r="O1883" s="10">
        <f t="shared" si="1546"/>
        <v>1355736.2999999998</v>
      </c>
      <c r="P1883" s="10">
        <f t="shared" si="1590"/>
        <v>0</v>
      </c>
      <c r="Q1883" s="26"/>
      <c r="R1883" s="27"/>
    </row>
    <row r="1884" spans="1:18" ht="93.6" x14ac:dyDescent="0.3">
      <c r="A1884" s="24" t="s">
        <v>751</v>
      </c>
      <c r="B1884" s="24" t="s">
        <v>101</v>
      </c>
      <c r="C1884" s="24" t="s">
        <v>54</v>
      </c>
      <c r="D1884" s="24" t="s">
        <v>762</v>
      </c>
      <c r="E1884" s="28"/>
      <c r="F1884" s="25" t="s">
        <v>763</v>
      </c>
      <c r="G1884" s="10">
        <f t="shared" si="1584"/>
        <v>882299.1</v>
      </c>
      <c r="H1884" s="10">
        <f t="shared" si="1585"/>
        <v>1399738.4</v>
      </c>
      <c r="I1884" s="10">
        <f t="shared" si="1586"/>
        <v>1355736.2999999998</v>
      </c>
      <c r="J1884" s="10">
        <f t="shared" si="1587"/>
        <v>0</v>
      </c>
      <c r="K1884" s="10">
        <f t="shared" si="1588"/>
        <v>0</v>
      </c>
      <c r="L1884" s="10">
        <f t="shared" si="1589"/>
        <v>0</v>
      </c>
      <c r="M1884" s="10">
        <f t="shared" si="1544"/>
        <v>882299.1</v>
      </c>
      <c r="N1884" s="10">
        <f t="shared" si="1545"/>
        <v>1399738.4</v>
      </c>
      <c r="O1884" s="10">
        <f t="shared" si="1546"/>
        <v>1355736.2999999998</v>
      </c>
      <c r="P1884" s="10">
        <f t="shared" si="1590"/>
        <v>0</v>
      </c>
      <c r="Q1884" s="26"/>
      <c r="R1884" s="27"/>
    </row>
    <row r="1885" spans="1:18" x14ac:dyDescent="0.3">
      <c r="A1885" s="24" t="s">
        <v>751</v>
      </c>
      <c r="B1885" s="24" t="s">
        <v>101</v>
      </c>
      <c r="C1885" s="24" t="s">
        <v>54</v>
      </c>
      <c r="D1885" s="24" t="s">
        <v>762</v>
      </c>
      <c r="E1885" s="24" t="s">
        <v>34</v>
      </c>
      <c r="F1885" s="25" t="s">
        <v>35</v>
      </c>
      <c r="G1885" s="10">
        <f>886160.4-3861.3</f>
        <v>882299.1</v>
      </c>
      <c r="H1885" s="10">
        <v>1399738.4</v>
      </c>
      <c r="I1885" s="10">
        <v>1355736.2999999998</v>
      </c>
      <c r="J1885" s="10"/>
      <c r="K1885" s="10"/>
      <c r="L1885" s="10"/>
      <c r="M1885" s="10">
        <f t="shared" si="1544"/>
        <v>882299.1</v>
      </c>
      <c r="N1885" s="10">
        <f t="shared" si="1545"/>
        <v>1399738.4</v>
      </c>
      <c r="O1885" s="10">
        <f t="shared" si="1546"/>
        <v>1355736.2999999998</v>
      </c>
      <c r="P1885" s="10"/>
      <c r="Q1885" s="26"/>
      <c r="R1885" s="27"/>
    </row>
    <row r="1886" spans="1:18" x14ac:dyDescent="0.3">
      <c r="A1886" s="24" t="s">
        <v>751</v>
      </c>
      <c r="B1886" s="24" t="s">
        <v>101</v>
      </c>
      <c r="C1886" s="24" t="s">
        <v>54</v>
      </c>
      <c r="D1886" s="24" t="s">
        <v>696</v>
      </c>
      <c r="E1886" s="28"/>
      <c r="F1886" s="25" t="s">
        <v>27</v>
      </c>
      <c r="G1886" s="10">
        <f t="shared" ref="G1886:L1886" si="1591">G1887+G1900</f>
        <v>8052574.4000000004</v>
      </c>
      <c r="H1886" s="10">
        <f t="shared" si="1591"/>
        <v>8666500.1000000015</v>
      </c>
      <c r="I1886" s="10">
        <f t="shared" si="1591"/>
        <v>9195357.7999999989</v>
      </c>
      <c r="J1886" s="10">
        <f t="shared" si="1591"/>
        <v>64707.700000000012</v>
      </c>
      <c r="K1886" s="10">
        <f t="shared" si="1591"/>
        <v>42844.899999999965</v>
      </c>
      <c r="L1886" s="10">
        <f t="shared" si="1591"/>
        <v>24220</v>
      </c>
      <c r="M1886" s="10">
        <f t="shared" si="1544"/>
        <v>8117282.1000000006</v>
      </c>
      <c r="N1886" s="10">
        <f t="shared" si="1545"/>
        <v>8709345.0000000019</v>
      </c>
      <c r="O1886" s="10">
        <f t="shared" si="1546"/>
        <v>9219577.7999999989</v>
      </c>
      <c r="P1886" s="10">
        <f>P1887+P1900</f>
        <v>0</v>
      </c>
      <c r="Q1886" s="26"/>
      <c r="R1886" s="27"/>
    </row>
    <row r="1887" spans="1:18" ht="31.2" x14ac:dyDescent="0.3">
      <c r="A1887" s="24" t="s">
        <v>751</v>
      </c>
      <c r="B1887" s="24" t="s">
        <v>101</v>
      </c>
      <c r="C1887" s="24" t="s">
        <v>54</v>
      </c>
      <c r="D1887" s="24" t="s">
        <v>697</v>
      </c>
      <c r="E1887" s="28"/>
      <c r="F1887" s="25" t="s">
        <v>698</v>
      </c>
      <c r="G1887" s="10">
        <f>G1888+G1890+G1892+G1898</f>
        <v>7875084.2000000002</v>
      </c>
      <c r="H1887" s="10">
        <f>H1888+H1890+H1892+H1898</f>
        <v>8483855.1000000015</v>
      </c>
      <c r="I1887" s="10">
        <f>I1888+I1890+I1892+I1898</f>
        <v>9012712.7999999989</v>
      </c>
      <c r="J1887" s="10">
        <f>J1888+J1890+J1892+J1898+J1896</f>
        <v>64707.700000000012</v>
      </c>
      <c r="K1887" s="10">
        <f>K1888+K1890+K1892+K1898+K1896</f>
        <v>42844.899999999965</v>
      </c>
      <c r="L1887" s="10">
        <f>L1888+L1890+L1892+L1898+L1896</f>
        <v>24220</v>
      </c>
      <c r="M1887" s="10">
        <f t="shared" si="1544"/>
        <v>7939791.9000000004</v>
      </c>
      <c r="N1887" s="10">
        <f t="shared" si="1545"/>
        <v>8526700.0000000019</v>
      </c>
      <c r="O1887" s="10">
        <f t="shared" si="1546"/>
        <v>9036932.7999999989</v>
      </c>
      <c r="P1887" s="10">
        <f>P1888+P1890+P1892+P1898+P1896</f>
        <v>0</v>
      </c>
      <c r="Q1887" s="26"/>
      <c r="R1887" s="27"/>
    </row>
    <row r="1888" spans="1:18" ht="31.2" x14ac:dyDescent="0.3">
      <c r="A1888" s="24" t="s">
        <v>751</v>
      </c>
      <c r="B1888" s="24" t="s">
        <v>101</v>
      </c>
      <c r="C1888" s="24" t="s">
        <v>54</v>
      </c>
      <c r="D1888" s="24" t="s">
        <v>764</v>
      </c>
      <c r="E1888" s="28"/>
      <c r="F1888" s="25" t="s">
        <v>765</v>
      </c>
      <c r="G1888" s="10">
        <f t="shared" ref="G1888:L1888" si="1592">G1889</f>
        <v>180169.7</v>
      </c>
      <c r="H1888" s="10">
        <f t="shared" si="1592"/>
        <v>103992.4</v>
      </c>
      <c r="I1888" s="10">
        <f t="shared" si="1592"/>
        <v>103988.20000000001</v>
      </c>
      <c r="J1888" s="10">
        <f t="shared" si="1592"/>
        <v>-328.8</v>
      </c>
      <c r="K1888" s="10">
        <f t="shared" si="1592"/>
        <v>-297.7</v>
      </c>
      <c r="L1888" s="10">
        <f t="shared" si="1592"/>
        <v>-297.7</v>
      </c>
      <c r="M1888" s="10">
        <f t="shared" si="1544"/>
        <v>179840.90000000002</v>
      </c>
      <c r="N1888" s="10">
        <f t="shared" si="1545"/>
        <v>103694.7</v>
      </c>
      <c r="O1888" s="10">
        <f t="shared" si="1546"/>
        <v>103690.50000000001</v>
      </c>
      <c r="P1888" s="10">
        <f>P1889</f>
        <v>0</v>
      </c>
      <c r="Q1888" s="26"/>
      <c r="R1888" s="27"/>
    </row>
    <row r="1889" spans="1:18" ht="31.2" x14ac:dyDescent="0.3">
      <c r="A1889" s="24" t="s">
        <v>751</v>
      </c>
      <c r="B1889" s="24" t="s">
        <v>101</v>
      </c>
      <c r="C1889" s="24" t="s">
        <v>54</v>
      </c>
      <c r="D1889" s="24" t="s">
        <v>764</v>
      </c>
      <c r="E1889" s="24" t="s">
        <v>32</v>
      </c>
      <c r="F1889" s="25" t="s">
        <v>33</v>
      </c>
      <c r="G1889" s="10">
        <v>180169.7</v>
      </c>
      <c r="H1889" s="10">
        <v>103992.4</v>
      </c>
      <c r="I1889" s="10">
        <v>103988.20000000001</v>
      </c>
      <c r="J1889" s="10">
        <v>-328.8</v>
      </c>
      <c r="K1889" s="10">
        <v>-297.7</v>
      </c>
      <c r="L1889" s="10">
        <v>-297.7</v>
      </c>
      <c r="M1889" s="10">
        <f t="shared" si="1544"/>
        <v>179840.90000000002</v>
      </c>
      <c r="N1889" s="10">
        <f t="shared" si="1545"/>
        <v>103694.7</v>
      </c>
      <c r="O1889" s="10">
        <f t="shared" si="1546"/>
        <v>103690.50000000001</v>
      </c>
      <c r="P1889" s="10"/>
      <c r="Q1889" s="26"/>
      <c r="R1889" s="27">
        <v>24</v>
      </c>
    </row>
    <row r="1890" spans="1:18" ht="78" x14ac:dyDescent="0.3">
      <c r="A1890" s="24" t="s">
        <v>751</v>
      </c>
      <c r="B1890" s="24" t="s">
        <v>101</v>
      </c>
      <c r="C1890" s="24" t="s">
        <v>54</v>
      </c>
      <c r="D1890" s="24" t="s">
        <v>766</v>
      </c>
      <c r="E1890" s="28"/>
      <c r="F1890" s="25" t="s">
        <v>767</v>
      </c>
      <c r="G1890" s="10">
        <f t="shared" ref="G1890:L1890" si="1593">G1891</f>
        <v>7563551.7999999998</v>
      </c>
      <c r="H1890" s="10">
        <f t="shared" si="1593"/>
        <v>8263112.9000000004</v>
      </c>
      <c r="I1890" s="10">
        <f t="shared" si="1593"/>
        <v>8810093.3000000007</v>
      </c>
      <c r="J1890" s="10">
        <f t="shared" si="1593"/>
        <v>-153898.5</v>
      </c>
      <c r="K1890" s="10">
        <f t="shared" si="1593"/>
        <v>-320108.79999999999</v>
      </c>
      <c r="L1890" s="10">
        <f t="shared" si="1593"/>
        <v>-332913.2</v>
      </c>
      <c r="M1890" s="10">
        <f t="shared" si="1544"/>
        <v>7409653.2999999998</v>
      </c>
      <c r="N1890" s="10">
        <f t="shared" si="1545"/>
        <v>7943004.1000000006</v>
      </c>
      <c r="O1890" s="10">
        <f t="shared" si="1546"/>
        <v>8477180.1000000015</v>
      </c>
      <c r="P1890" s="10">
        <f>P1891</f>
        <v>0</v>
      </c>
      <c r="Q1890" s="26"/>
      <c r="R1890" s="27"/>
    </row>
    <row r="1891" spans="1:18" ht="31.2" x14ac:dyDescent="0.3">
      <c r="A1891" s="24" t="s">
        <v>751</v>
      </c>
      <c r="B1891" s="24" t="s">
        <v>101</v>
      </c>
      <c r="C1891" s="24" t="s">
        <v>54</v>
      </c>
      <c r="D1891" s="24" t="s">
        <v>766</v>
      </c>
      <c r="E1891" s="24" t="s">
        <v>32</v>
      </c>
      <c r="F1891" s="25" t="s">
        <v>33</v>
      </c>
      <c r="G1891" s="10">
        <f>7559690.5+3861.3</f>
        <v>7563551.7999999998</v>
      </c>
      <c r="H1891" s="10">
        <v>8263112.9000000004</v>
      </c>
      <c r="I1891" s="10">
        <v>8810093.3000000007</v>
      </c>
      <c r="J1891" s="10">
        <v>-153898.5</v>
      </c>
      <c r="K1891" s="10">
        <v>-320108.79999999999</v>
      </c>
      <c r="L1891" s="10">
        <v>-332913.2</v>
      </c>
      <c r="M1891" s="10">
        <f t="shared" si="1544"/>
        <v>7409653.2999999998</v>
      </c>
      <c r="N1891" s="10">
        <f t="shared" si="1545"/>
        <v>7943004.1000000006</v>
      </c>
      <c r="O1891" s="10">
        <f t="shared" si="1546"/>
        <v>8477180.1000000015</v>
      </c>
      <c r="P1891" s="10"/>
      <c r="Q1891" s="26"/>
      <c r="R1891" s="27">
        <v>97</v>
      </c>
    </row>
    <row r="1892" spans="1:18" x14ac:dyDescent="0.3">
      <c r="A1892" s="24" t="s">
        <v>751</v>
      </c>
      <c r="B1892" s="24" t="s">
        <v>101</v>
      </c>
      <c r="C1892" s="24" t="s">
        <v>54</v>
      </c>
      <c r="D1892" s="24" t="s">
        <v>768</v>
      </c>
      <c r="E1892" s="28"/>
      <c r="F1892" s="25" t="s">
        <v>769</v>
      </c>
      <c r="G1892" s="10">
        <f t="shared" ref="G1892:L1892" si="1594">G1893+G1894+G1895</f>
        <v>36141.699999999997</v>
      </c>
      <c r="H1892" s="10">
        <f t="shared" si="1594"/>
        <v>37973.899999999994</v>
      </c>
      <c r="I1892" s="10">
        <f t="shared" si="1594"/>
        <v>39806.1</v>
      </c>
      <c r="J1892" s="10">
        <f t="shared" si="1594"/>
        <v>-22597.4</v>
      </c>
      <c r="K1892" s="10">
        <f t="shared" si="1594"/>
        <v>-37973.899999999994</v>
      </c>
      <c r="L1892" s="10">
        <f t="shared" si="1594"/>
        <v>-39806.1</v>
      </c>
      <c r="M1892" s="10">
        <f t="shared" si="1544"/>
        <v>13544.299999999996</v>
      </c>
      <c r="N1892" s="10">
        <f t="shared" si="1545"/>
        <v>0</v>
      </c>
      <c r="O1892" s="10">
        <f t="shared" si="1546"/>
        <v>0</v>
      </c>
      <c r="P1892" s="10">
        <f>P1893+P1894+P1895</f>
        <v>0</v>
      </c>
      <c r="Q1892" s="26"/>
      <c r="R1892" s="27"/>
    </row>
    <row r="1893" spans="1:18" ht="31.2" x14ac:dyDescent="0.3">
      <c r="A1893" s="24" t="s">
        <v>751</v>
      </c>
      <c r="B1893" s="24" t="s">
        <v>101</v>
      </c>
      <c r="C1893" s="24" t="s">
        <v>54</v>
      </c>
      <c r="D1893" s="24" t="s">
        <v>768</v>
      </c>
      <c r="E1893" s="24" t="s">
        <v>32</v>
      </c>
      <c r="F1893" s="25" t="s">
        <v>33</v>
      </c>
      <c r="G1893" s="10">
        <v>2050</v>
      </c>
      <c r="H1893" s="10">
        <v>2050</v>
      </c>
      <c r="I1893" s="10">
        <v>2050</v>
      </c>
      <c r="J1893" s="10"/>
      <c r="K1893" s="10">
        <v>-2050</v>
      </c>
      <c r="L1893" s="10">
        <v>-2050</v>
      </c>
      <c r="M1893" s="10">
        <f t="shared" si="1544"/>
        <v>2050</v>
      </c>
      <c r="N1893" s="10">
        <f t="shared" si="1545"/>
        <v>0</v>
      </c>
      <c r="O1893" s="10">
        <f t="shared" si="1546"/>
        <v>0</v>
      </c>
      <c r="P1893" s="10"/>
      <c r="Q1893" s="26"/>
      <c r="R1893" s="27">
        <v>31</v>
      </c>
    </row>
    <row r="1894" spans="1:18" x14ac:dyDescent="0.3">
      <c r="A1894" s="24" t="s">
        <v>751</v>
      </c>
      <c r="B1894" s="24" t="s">
        <v>101</v>
      </c>
      <c r="C1894" s="24" t="s">
        <v>54</v>
      </c>
      <c r="D1894" s="24" t="s">
        <v>768</v>
      </c>
      <c r="E1894" s="24" t="s">
        <v>234</v>
      </c>
      <c r="F1894" s="25" t="s">
        <v>235</v>
      </c>
      <c r="G1894" s="10">
        <v>11494.3</v>
      </c>
      <c r="H1894" s="10">
        <v>11494.3</v>
      </c>
      <c r="I1894" s="10">
        <v>11494.3</v>
      </c>
      <c r="J1894" s="10"/>
      <c r="K1894" s="10">
        <v>-11494.3</v>
      </c>
      <c r="L1894" s="10">
        <v>-11494.3</v>
      </c>
      <c r="M1894" s="10">
        <f t="shared" si="1544"/>
        <v>11494.3</v>
      </c>
      <c r="N1894" s="10">
        <f t="shared" si="1545"/>
        <v>0</v>
      </c>
      <c r="O1894" s="10">
        <f t="shared" si="1546"/>
        <v>0</v>
      </c>
      <c r="P1894" s="10"/>
      <c r="Q1894" s="26"/>
      <c r="R1894" s="27">
        <v>32</v>
      </c>
    </row>
    <row r="1895" spans="1:18" hidden="1" x14ac:dyDescent="0.3">
      <c r="A1895" s="24" t="s">
        <v>751</v>
      </c>
      <c r="B1895" s="24" t="s">
        <v>101</v>
      </c>
      <c r="C1895" s="24" t="s">
        <v>54</v>
      </c>
      <c r="D1895" s="24" t="s">
        <v>768</v>
      </c>
      <c r="E1895" s="24" t="s">
        <v>34</v>
      </c>
      <c r="F1895" s="25" t="s">
        <v>35</v>
      </c>
      <c r="G1895" s="10">
        <v>22597.4</v>
      </c>
      <c r="H1895" s="10">
        <v>24429.599999999999</v>
      </c>
      <c r="I1895" s="10">
        <v>26261.8</v>
      </c>
      <c r="J1895" s="41">
        <v>-22597.4</v>
      </c>
      <c r="K1895" s="41">
        <v>-24429.599999999999</v>
      </c>
      <c r="L1895" s="41">
        <v>-26261.8</v>
      </c>
      <c r="M1895" s="10">
        <f t="shared" si="1544"/>
        <v>0</v>
      </c>
      <c r="N1895" s="10">
        <f t="shared" si="1545"/>
        <v>0</v>
      </c>
      <c r="O1895" s="10">
        <f t="shared" si="1546"/>
        <v>0</v>
      </c>
      <c r="P1895" s="10"/>
      <c r="Q1895" s="26">
        <v>0</v>
      </c>
      <c r="R1895" s="27">
        <v>33</v>
      </c>
    </row>
    <row r="1896" spans="1:18" ht="31.2" x14ac:dyDescent="0.3">
      <c r="A1896" s="24" t="s">
        <v>751</v>
      </c>
      <c r="B1896" s="24" t="s">
        <v>101</v>
      </c>
      <c r="C1896" s="24" t="s">
        <v>54</v>
      </c>
      <c r="D1896" s="24" t="s">
        <v>770</v>
      </c>
      <c r="E1896" s="24"/>
      <c r="F1896" s="25" t="s">
        <v>771</v>
      </c>
      <c r="G1896" s="10"/>
      <c r="H1896" s="10"/>
      <c r="I1896" s="10"/>
      <c r="J1896" s="10">
        <f>J1897</f>
        <v>153898.5</v>
      </c>
      <c r="K1896" s="10">
        <f>K1897</f>
        <v>320108.79999999999</v>
      </c>
      <c r="L1896" s="10">
        <f>L1897</f>
        <v>332913.2</v>
      </c>
      <c r="M1896" s="10">
        <f t="shared" ref="M1896:M1959" si="1595">G1896+J1896</f>
        <v>153898.5</v>
      </c>
      <c r="N1896" s="10">
        <f t="shared" ref="N1896:N1959" si="1596">H1896+K1896</f>
        <v>320108.79999999999</v>
      </c>
      <c r="O1896" s="10">
        <f t="shared" ref="O1896:O1959" si="1597">I1896+L1896</f>
        <v>332913.2</v>
      </c>
      <c r="P1896" s="41">
        <f>P1897</f>
        <v>0</v>
      </c>
      <c r="Q1896" s="42"/>
      <c r="R1896" s="27"/>
    </row>
    <row r="1897" spans="1:18" x14ac:dyDescent="0.3">
      <c r="A1897" s="24" t="s">
        <v>751</v>
      </c>
      <c r="B1897" s="24" t="s">
        <v>101</v>
      </c>
      <c r="C1897" s="24" t="s">
        <v>54</v>
      </c>
      <c r="D1897" s="24" t="s">
        <v>770</v>
      </c>
      <c r="E1897" s="24" t="s">
        <v>34</v>
      </c>
      <c r="F1897" s="25" t="s">
        <v>35</v>
      </c>
      <c r="G1897" s="10"/>
      <c r="H1897" s="10"/>
      <c r="I1897" s="10"/>
      <c r="J1897" s="10">
        <v>153898.5</v>
      </c>
      <c r="K1897" s="10">
        <v>320108.79999999999</v>
      </c>
      <c r="L1897" s="10">
        <v>332913.2</v>
      </c>
      <c r="M1897" s="10">
        <f t="shared" si="1595"/>
        <v>153898.5</v>
      </c>
      <c r="N1897" s="10">
        <f t="shared" si="1596"/>
        <v>320108.79999999999</v>
      </c>
      <c r="O1897" s="10">
        <f t="shared" si="1597"/>
        <v>332913.2</v>
      </c>
      <c r="P1897" s="10"/>
      <c r="Q1897" s="26"/>
      <c r="R1897" s="27">
        <v>98</v>
      </c>
    </row>
    <row r="1898" spans="1:18" ht="31.2" x14ac:dyDescent="0.3">
      <c r="A1898" s="24" t="s">
        <v>751</v>
      </c>
      <c r="B1898" s="24" t="s">
        <v>101</v>
      </c>
      <c r="C1898" s="24" t="s">
        <v>54</v>
      </c>
      <c r="D1898" s="24" t="s">
        <v>772</v>
      </c>
      <c r="E1898" s="28"/>
      <c r="F1898" s="25" t="s">
        <v>773</v>
      </c>
      <c r="G1898" s="10">
        <f t="shared" ref="G1898:L1898" si="1598">G1899</f>
        <v>95221</v>
      </c>
      <c r="H1898" s="10">
        <f t="shared" si="1598"/>
        <v>78775.899999999994</v>
      </c>
      <c r="I1898" s="10">
        <f t="shared" si="1598"/>
        <v>58825.2</v>
      </c>
      <c r="J1898" s="10">
        <f t="shared" si="1598"/>
        <v>87633.9</v>
      </c>
      <c r="K1898" s="10">
        <f t="shared" si="1598"/>
        <v>81116.5</v>
      </c>
      <c r="L1898" s="10">
        <f t="shared" si="1598"/>
        <v>64323.8</v>
      </c>
      <c r="M1898" s="10">
        <f t="shared" si="1595"/>
        <v>182854.9</v>
      </c>
      <c r="N1898" s="10">
        <f t="shared" si="1596"/>
        <v>159892.4</v>
      </c>
      <c r="O1898" s="10">
        <f t="shared" si="1597"/>
        <v>123149</v>
      </c>
      <c r="P1898" s="10">
        <f>P1899</f>
        <v>0</v>
      </c>
      <c r="Q1898" s="26"/>
      <c r="R1898" s="27"/>
    </row>
    <row r="1899" spans="1:18" x14ac:dyDescent="0.3">
      <c r="A1899" s="24" t="s">
        <v>751</v>
      </c>
      <c r="B1899" s="24" t="s">
        <v>101</v>
      </c>
      <c r="C1899" s="24" t="s">
        <v>54</v>
      </c>
      <c r="D1899" s="24" t="s">
        <v>772</v>
      </c>
      <c r="E1899" s="24" t="s">
        <v>34</v>
      </c>
      <c r="F1899" s="25" t="s">
        <v>35</v>
      </c>
      <c r="G1899" s="10">
        <v>95221</v>
      </c>
      <c r="H1899" s="10">
        <v>78775.899999999994</v>
      </c>
      <c r="I1899" s="10">
        <v>58825.2</v>
      </c>
      <c r="J1899" s="10">
        <v>87633.9</v>
      </c>
      <c r="K1899" s="10">
        <v>81116.5</v>
      </c>
      <c r="L1899" s="10">
        <v>64323.8</v>
      </c>
      <c r="M1899" s="10">
        <f t="shared" si="1595"/>
        <v>182854.9</v>
      </c>
      <c r="N1899" s="10">
        <f t="shared" si="1596"/>
        <v>159892.4</v>
      </c>
      <c r="O1899" s="10">
        <f t="shared" si="1597"/>
        <v>123149</v>
      </c>
      <c r="P1899" s="10"/>
      <c r="Q1899" s="26"/>
      <c r="R1899" s="27" t="s">
        <v>774</v>
      </c>
    </row>
    <row r="1900" spans="1:18" ht="46.8" x14ac:dyDescent="0.3">
      <c r="A1900" s="24" t="s">
        <v>751</v>
      </c>
      <c r="B1900" s="24" t="s">
        <v>101</v>
      </c>
      <c r="C1900" s="24" t="s">
        <v>54</v>
      </c>
      <c r="D1900" s="24" t="s">
        <v>775</v>
      </c>
      <c r="E1900" s="28"/>
      <c r="F1900" s="25" t="s">
        <v>776</v>
      </c>
      <c r="G1900" s="10">
        <f t="shared" ref="G1900:L1900" si="1599">G1904+G1901</f>
        <v>177490.19999999998</v>
      </c>
      <c r="H1900" s="10">
        <f t="shared" si="1599"/>
        <v>182645</v>
      </c>
      <c r="I1900" s="10">
        <f t="shared" si="1599"/>
        <v>182645</v>
      </c>
      <c r="J1900" s="10">
        <f t="shared" si="1599"/>
        <v>0</v>
      </c>
      <c r="K1900" s="10">
        <f t="shared" si="1599"/>
        <v>0</v>
      </c>
      <c r="L1900" s="10">
        <f t="shared" si="1599"/>
        <v>0</v>
      </c>
      <c r="M1900" s="10">
        <f t="shared" si="1595"/>
        <v>177490.19999999998</v>
      </c>
      <c r="N1900" s="10">
        <f t="shared" si="1596"/>
        <v>182645</v>
      </c>
      <c r="O1900" s="10">
        <f t="shared" si="1597"/>
        <v>182645</v>
      </c>
      <c r="P1900" s="10">
        <f>P1904+P1901</f>
        <v>0</v>
      </c>
      <c r="Q1900" s="26"/>
      <c r="R1900" s="27"/>
    </row>
    <row r="1901" spans="1:18" x14ac:dyDescent="0.3">
      <c r="A1901" s="24" t="s">
        <v>751</v>
      </c>
      <c r="B1901" s="24" t="s">
        <v>101</v>
      </c>
      <c r="C1901" s="24" t="s">
        <v>54</v>
      </c>
      <c r="D1901" s="24" t="s">
        <v>777</v>
      </c>
      <c r="E1901" s="28"/>
      <c r="F1901" s="25" t="s">
        <v>43</v>
      </c>
      <c r="G1901" s="10">
        <f t="shared" ref="G1901:L1901" si="1600">G1902+G1903</f>
        <v>32296.899999999998</v>
      </c>
      <c r="H1901" s="10">
        <f t="shared" si="1600"/>
        <v>33207</v>
      </c>
      <c r="I1901" s="10">
        <f t="shared" si="1600"/>
        <v>33207</v>
      </c>
      <c r="J1901" s="10">
        <f t="shared" si="1600"/>
        <v>0</v>
      </c>
      <c r="K1901" s="10">
        <f t="shared" si="1600"/>
        <v>0</v>
      </c>
      <c r="L1901" s="10">
        <f t="shared" si="1600"/>
        <v>0</v>
      </c>
      <c r="M1901" s="10">
        <f t="shared" si="1595"/>
        <v>32296.899999999998</v>
      </c>
      <c r="N1901" s="10">
        <f t="shared" si="1596"/>
        <v>33207</v>
      </c>
      <c r="O1901" s="10">
        <f t="shared" si="1597"/>
        <v>33207</v>
      </c>
      <c r="P1901" s="10">
        <f>P1902+P1903</f>
        <v>0</v>
      </c>
      <c r="Q1901" s="26"/>
      <c r="R1901" s="27"/>
    </row>
    <row r="1902" spans="1:18" ht="78" x14ac:dyDescent="0.3">
      <c r="A1902" s="24" t="s">
        <v>751</v>
      </c>
      <c r="B1902" s="24" t="s">
        <v>101</v>
      </c>
      <c r="C1902" s="24" t="s">
        <v>54</v>
      </c>
      <c r="D1902" s="24" t="s">
        <v>777</v>
      </c>
      <c r="E1902" s="24" t="s">
        <v>44</v>
      </c>
      <c r="F1902" s="25" t="s">
        <v>45</v>
      </c>
      <c r="G1902" s="10">
        <v>29753.599999999999</v>
      </c>
      <c r="H1902" s="10">
        <v>30663.7</v>
      </c>
      <c r="I1902" s="10">
        <v>30663.7</v>
      </c>
      <c r="J1902" s="10"/>
      <c r="K1902" s="10"/>
      <c r="L1902" s="10"/>
      <c r="M1902" s="10">
        <f t="shared" si="1595"/>
        <v>29753.599999999999</v>
      </c>
      <c r="N1902" s="10">
        <f t="shared" si="1596"/>
        <v>30663.7</v>
      </c>
      <c r="O1902" s="10">
        <f t="shared" si="1597"/>
        <v>30663.7</v>
      </c>
      <c r="P1902" s="10"/>
      <c r="Q1902" s="26"/>
      <c r="R1902" s="27"/>
    </row>
    <row r="1903" spans="1:18" ht="31.2" x14ac:dyDescent="0.3">
      <c r="A1903" s="24" t="s">
        <v>751</v>
      </c>
      <c r="B1903" s="24" t="s">
        <v>101</v>
      </c>
      <c r="C1903" s="24" t="s">
        <v>54</v>
      </c>
      <c r="D1903" s="24" t="s">
        <v>777</v>
      </c>
      <c r="E1903" s="24" t="s">
        <v>32</v>
      </c>
      <c r="F1903" s="25" t="s">
        <v>33</v>
      </c>
      <c r="G1903" s="10">
        <v>2543.3000000000002</v>
      </c>
      <c r="H1903" s="10">
        <v>2543.3000000000002</v>
      </c>
      <c r="I1903" s="10">
        <v>2543.3000000000002</v>
      </c>
      <c r="J1903" s="10"/>
      <c r="K1903" s="10"/>
      <c r="L1903" s="10"/>
      <c r="M1903" s="10">
        <f t="shared" si="1595"/>
        <v>2543.3000000000002</v>
      </c>
      <c r="N1903" s="10">
        <f t="shared" si="1596"/>
        <v>2543.3000000000002</v>
      </c>
      <c r="O1903" s="10">
        <f t="shared" si="1597"/>
        <v>2543.3000000000002</v>
      </c>
      <c r="P1903" s="10"/>
      <c r="Q1903" s="26"/>
      <c r="R1903" s="27"/>
    </row>
    <row r="1904" spans="1:18" ht="46.8" x14ac:dyDescent="0.3">
      <c r="A1904" s="24" t="s">
        <v>751</v>
      </c>
      <c r="B1904" s="24" t="s">
        <v>101</v>
      </c>
      <c r="C1904" s="24" t="s">
        <v>54</v>
      </c>
      <c r="D1904" s="8" t="s">
        <v>778</v>
      </c>
      <c r="E1904" s="28"/>
      <c r="F1904" s="25" t="s">
        <v>47</v>
      </c>
      <c r="G1904" s="10">
        <f t="shared" ref="G1904:L1904" si="1601">G1905+G1906+G1907</f>
        <v>145193.29999999999</v>
      </c>
      <c r="H1904" s="10">
        <f t="shared" si="1601"/>
        <v>149438</v>
      </c>
      <c r="I1904" s="10">
        <f t="shared" si="1601"/>
        <v>149438</v>
      </c>
      <c r="J1904" s="10">
        <f t="shared" si="1601"/>
        <v>0</v>
      </c>
      <c r="K1904" s="10">
        <f t="shared" si="1601"/>
        <v>0</v>
      </c>
      <c r="L1904" s="10">
        <f t="shared" si="1601"/>
        <v>0</v>
      </c>
      <c r="M1904" s="10">
        <f t="shared" si="1595"/>
        <v>145193.29999999999</v>
      </c>
      <c r="N1904" s="10">
        <f t="shared" si="1596"/>
        <v>149438</v>
      </c>
      <c r="O1904" s="10">
        <f t="shared" si="1597"/>
        <v>149438</v>
      </c>
      <c r="P1904" s="10">
        <f>P1905+P1906+P1907</f>
        <v>0</v>
      </c>
      <c r="Q1904" s="26"/>
      <c r="R1904" s="27"/>
    </row>
    <row r="1905" spans="1:18" ht="78" x14ac:dyDescent="0.3">
      <c r="A1905" s="24" t="s">
        <v>751</v>
      </c>
      <c r="B1905" s="24" t="s">
        <v>101</v>
      </c>
      <c r="C1905" s="24" t="s">
        <v>54</v>
      </c>
      <c r="D1905" s="8" t="s">
        <v>778</v>
      </c>
      <c r="E1905" s="24" t="s">
        <v>44</v>
      </c>
      <c r="F1905" s="25" t="s">
        <v>45</v>
      </c>
      <c r="G1905" s="10">
        <v>138052.29999999999</v>
      </c>
      <c r="H1905" s="10">
        <v>142297</v>
      </c>
      <c r="I1905" s="10">
        <v>142297</v>
      </c>
      <c r="J1905" s="10"/>
      <c r="K1905" s="10"/>
      <c r="L1905" s="10"/>
      <c r="M1905" s="10">
        <f t="shared" si="1595"/>
        <v>138052.29999999999</v>
      </c>
      <c r="N1905" s="10">
        <f t="shared" si="1596"/>
        <v>142297</v>
      </c>
      <c r="O1905" s="10">
        <f t="shared" si="1597"/>
        <v>142297</v>
      </c>
      <c r="P1905" s="10"/>
      <c r="Q1905" s="26"/>
      <c r="R1905" s="27"/>
    </row>
    <row r="1906" spans="1:18" ht="31.2" x14ac:dyDescent="0.3">
      <c r="A1906" s="24" t="s">
        <v>751</v>
      </c>
      <c r="B1906" s="24" t="s">
        <v>101</v>
      </c>
      <c r="C1906" s="24" t="s">
        <v>54</v>
      </c>
      <c r="D1906" s="8" t="s">
        <v>778</v>
      </c>
      <c r="E1906" s="24" t="s">
        <v>32</v>
      </c>
      <c r="F1906" s="25" t="s">
        <v>33</v>
      </c>
      <c r="G1906" s="10">
        <v>7130.3</v>
      </c>
      <c r="H1906" s="10">
        <v>7130.3</v>
      </c>
      <c r="I1906" s="10">
        <v>7130.3</v>
      </c>
      <c r="J1906" s="10"/>
      <c r="K1906" s="10"/>
      <c r="L1906" s="10"/>
      <c r="M1906" s="10">
        <f t="shared" si="1595"/>
        <v>7130.3</v>
      </c>
      <c r="N1906" s="10">
        <f t="shared" si="1596"/>
        <v>7130.3</v>
      </c>
      <c r="O1906" s="10">
        <f t="shared" si="1597"/>
        <v>7130.3</v>
      </c>
      <c r="P1906" s="10"/>
      <c r="Q1906" s="26"/>
      <c r="R1906" s="27"/>
    </row>
    <row r="1907" spans="1:18" x14ac:dyDescent="0.3">
      <c r="A1907" s="24" t="s">
        <v>751</v>
      </c>
      <c r="B1907" s="24" t="s">
        <v>101</v>
      </c>
      <c r="C1907" s="24" t="s">
        <v>54</v>
      </c>
      <c r="D1907" s="8" t="s">
        <v>778</v>
      </c>
      <c r="E1907" s="24" t="s">
        <v>34</v>
      </c>
      <c r="F1907" s="25" t="s">
        <v>35</v>
      </c>
      <c r="G1907" s="10">
        <v>10.7</v>
      </c>
      <c r="H1907" s="10">
        <v>10.7</v>
      </c>
      <c r="I1907" s="10">
        <v>10.7</v>
      </c>
      <c r="J1907" s="10"/>
      <c r="K1907" s="10"/>
      <c r="L1907" s="10"/>
      <c r="M1907" s="10">
        <f t="shared" si="1595"/>
        <v>10.7</v>
      </c>
      <c r="N1907" s="10">
        <f t="shared" si="1596"/>
        <v>10.7</v>
      </c>
      <c r="O1907" s="10">
        <f t="shared" si="1597"/>
        <v>10.7</v>
      </c>
      <c r="P1907" s="10"/>
      <c r="Q1907" s="26"/>
      <c r="R1907" s="27"/>
    </row>
    <row r="1908" spans="1:18" ht="31.2" x14ac:dyDescent="0.3">
      <c r="A1908" s="24" t="s">
        <v>751</v>
      </c>
      <c r="B1908" s="24" t="s">
        <v>101</v>
      </c>
      <c r="C1908" s="24" t="s">
        <v>54</v>
      </c>
      <c r="D1908" s="24" t="s">
        <v>48</v>
      </c>
      <c r="E1908" s="28"/>
      <c r="F1908" s="25" t="s">
        <v>49</v>
      </c>
      <c r="G1908" s="10">
        <f t="shared" ref="G1908:G1914" si="1602">G1909</f>
        <v>64.5</v>
      </c>
      <c r="H1908" s="10">
        <f t="shared" ref="H1908:H1914" si="1603">H1909</f>
        <v>66.5</v>
      </c>
      <c r="I1908" s="10">
        <f t="shared" ref="I1908:I1914" si="1604">I1909</f>
        <v>66.5</v>
      </c>
      <c r="J1908" s="10">
        <f t="shared" ref="J1908:J1914" si="1605">J1909</f>
        <v>0</v>
      </c>
      <c r="K1908" s="10">
        <f t="shared" ref="K1908:K1914" si="1606">K1909</f>
        <v>0</v>
      </c>
      <c r="L1908" s="10">
        <f t="shared" ref="L1908:L1914" si="1607">L1909</f>
        <v>0</v>
      </c>
      <c r="M1908" s="10">
        <f t="shared" si="1595"/>
        <v>64.5</v>
      </c>
      <c r="N1908" s="10">
        <f t="shared" si="1596"/>
        <v>66.5</v>
      </c>
      <c r="O1908" s="10">
        <f t="shared" si="1597"/>
        <v>66.5</v>
      </c>
      <c r="P1908" s="10">
        <f t="shared" ref="P1908:P1914" si="1608">P1909</f>
        <v>0</v>
      </c>
      <c r="Q1908" s="26"/>
      <c r="R1908" s="27"/>
    </row>
    <row r="1909" spans="1:18" x14ac:dyDescent="0.3">
      <c r="A1909" s="24" t="s">
        <v>751</v>
      </c>
      <c r="B1909" s="24" t="s">
        <v>101</v>
      </c>
      <c r="C1909" s="24" t="s">
        <v>54</v>
      </c>
      <c r="D1909" s="24" t="s">
        <v>50</v>
      </c>
      <c r="E1909" s="28"/>
      <c r="F1909" s="25" t="s">
        <v>51</v>
      </c>
      <c r="G1909" s="10">
        <f t="shared" si="1602"/>
        <v>64.5</v>
      </c>
      <c r="H1909" s="10">
        <f t="shared" si="1603"/>
        <v>66.5</v>
      </c>
      <c r="I1909" s="10">
        <f t="shared" si="1604"/>
        <v>66.5</v>
      </c>
      <c r="J1909" s="10">
        <f t="shared" si="1605"/>
        <v>0</v>
      </c>
      <c r="K1909" s="10">
        <f t="shared" si="1606"/>
        <v>0</v>
      </c>
      <c r="L1909" s="10">
        <f t="shared" si="1607"/>
        <v>0</v>
      </c>
      <c r="M1909" s="10">
        <f t="shared" si="1595"/>
        <v>64.5</v>
      </c>
      <c r="N1909" s="10">
        <f t="shared" si="1596"/>
        <v>66.5</v>
      </c>
      <c r="O1909" s="10">
        <f t="shared" si="1597"/>
        <v>66.5</v>
      </c>
      <c r="P1909" s="10">
        <f t="shared" si="1608"/>
        <v>0</v>
      </c>
      <c r="Q1909" s="26"/>
      <c r="R1909" s="27"/>
    </row>
    <row r="1910" spans="1:18" ht="78" x14ac:dyDescent="0.3">
      <c r="A1910" s="24" t="s">
        <v>751</v>
      </c>
      <c r="B1910" s="24" t="s">
        <v>101</v>
      </c>
      <c r="C1910" s="24" t="s">
        <v>54</v>
      </c>
      <c r="D1910" s="24" t="s">
        <v>779</v>
      </c>
      <c r="E1910" s="28"/>
      <c r="F1910" s="25" t="s">
        <v>780</v>
      </c>
      <c r="G1910" s="10">
        <f t="shared" si="1602"/>
        <v>64.5</v>
      </c>
      <c r="H1910" s="10">
        <f t="shared" si="1603"/>
        <v>66.5</v>
      </c>
      <c r="I1910" s="10">
        <f t="shared" si="1604"/>
        <v>66.5</v>
      </c>
      <c r="J1910" s="10">
        <f t="shared" si="1605"/>
        <v>0</v>
      </c>
      <c r="K1910" s="10">
        <f t="shared" si="1606"/>
        <v>0</v>
      </c>
      <c r="L1910" s="10">
        <f t="shared" si="1607"/>
        <v>0</v>
      </c>
      <c r="M1910" s="10">
        <f t="shared" si="1595"/>
        <v>64.5</v>
      </c>
      <c r="N1910" s="10">
        <f t="shared" si="1596"/>
        <v>66.5</v>
      </c>
      <c r="O1910" s="10">
        <f t="shared" si="1597"/>
        <v>66.5</v>
      </c>
      <c r="P1910" s="10">
        <f t="shared" si="1608"/>
        <v>0</v>
      </c>
      <c r="Q1910" s="26"/>
      <c r="R1910" s="27"/>
    </row>
    <row r="1911" spans="1:18" ht="78" x14ac:dyDescent="0.3">
      <c r="A1911" s="24" t="s">
        <v>751</v>
      </c>
      <c r="B1911" s="24" t="s">
        <v>101</v>
      </c>
      <c r="C1911" s="24" t="s">
        <v>54</v>
      </c>
      <c r="D1911" s="24" t="s">
        <v>779</v>
      </c>
      <c r="E1911" s="24" t="s">
        <v>44</v>
      </c>
      <c r="F1911" s="25" t="s">
        <v>45</v>
      </c>
      <c r="G1911" s="10">
        <v>64.5</v>
      </c>
      <c r="H1911" s="10">
        <v>66.5</v>
      </c>
      <c r="I1911" s="10">
        <v>66.5</v>
      </c>
      <c r="J1911" s="10"/>
      <c r="K1911" s="10"/>
      <c r="L1911" s="10"/>
      <c r="M1911" s="10">
        <f t="shared" si="1595"/>
        <v>64.5</v>
      </c>
      <c r="N1911" s="10">
        <f t="shared" si="1596"/>
        <v>66.5</v>
      </c>
      <c r="O1911" s="10">
        <f t="shared" si="1597"/>
        <v>66.5</v>
      </c>
      <c r="P1911" s="10"/>
      <c r="Q1911" s="26"/>
      <c r="R1911" s="27"/>
    </row>
    <row r="1912" spans="1:18" s="18" customFormat="1" x14ac:dyDescent="0.3">
      <c r="A1912" s="19" t="s">
        <v>751</v>
      </c>
      <c r="B1912" s="19" t="s">
        <v>101</v>
      </c>
      <c r="C1912" s="19" t="s">
        <v>240</v>
      </c>
      <c r="D1912" s="19"/>
      <c r="E1912" s="19"/>
      <c r="F1912" s="20" t="s">
        <v>411</v>
      </c>
      <c r="G1912" s="21">
        <f t="shared" si="1602"/>
        <v>231321.1</v>
      </c>
      <c r="H1912" s="21">
        <f t="shared" si="1603"/>
        <v>228668.4</v>
      </c>
      <c r="I1912" s="21">
        <f t="shared" si="1604"/>
        <v>342989.3</v>
      </c>
      <c r="J1912" s="21">
        <f t="shared" si="1605"/>
        <v>-23915.200000000001</v>
      </c>
      <c r="K1912" s="21">
        <f t="shared" si="1606"/>
        <v>-17726.099999999999</v>
      </c>
      <c r="L1912" s="21">
        <f t="shared" si="1607"/>
        <v>-15893.9</v>
      </c>
      <c r="M1912" s="21">
        <f t="shared" si="1595"/>
        <v>207405.9</v>
      </c>
      <c r="N1912" s="21">
        <f t="shared" si="1596"/>
        <v>210942.3</v>
      </c>
      <c r="O1912" s="21">
        <f t="shared" si="1597"/>
        <v>327095.39999999997</v>
      </c>
      <c r="P1912" s="21">
        <f t="shared" si="1608"/>
        <v>0</v>
      </c>
      <c r="Q1912" s="22"/>
      <c r="R1912" s="23"/>
    </row>
    <row r="1913" spans="1:18" ht="31.2" x14ac:dyDescent="0.3">
      <c r="A1913" s="24" t="s">
        <v>751</v>
      </c>
      <c r="B1913" s="24" t="s">
        <v>101</v>
      </c>
      <c r="C1913" s="24" t="s">
        <v>240</v>
      </c>
      <c r="D1913" s="24" t="s">
        <v>694</v>
      </c>
      <c r="E1913" s="28"/>
      <c r="F1913" s="25" t="s">
        <v>695</v>
      </c>
      <c r="G1913" s="10">
        <f t="shared" si="1602"/>
        <v>231321.1</v>
      </c>
      <c r="H1913" s="10">
        <f t="shared" si="1603"/>
        <v>228668.4</v>
      </c>
      <c r="I1913" s="10">
        <f t="shared" si="1604"/>
        <v>342989.3</v>
      </c>
      <c r="J1913" s="10">
        <f t="shared" si="1605"/>
        <v>-23915.200000000001</v>
      </c>
      <c r="K1913" s="10">
        <f t="shared" si="1606"/>
        <v>-17726.099999999999</v>
      </c>
      <c r="L1913" s="10">
        <f t="shared" si="1607"/>
        <v>-15893.9</v>
      </c>
      <c r="M1913" s="10">
        <f t="shared" si="1595"/>
        <v>207405.9</v>
      </c>
      <c r="N1913" s="10">
        <f t="shared" si="1596"/>
        <v>210942.3</v>
      </c>
      <c r="O1913" s="10">
        <f t="shared" si="1597"/>
        <v>327095.39999999997</v>
      </c>
      <c r="P1913" s="10">
        <f t="shared" si="1608"/>
        <v>0</v>
      </c>
      <c r="Q1913" s="26"/>
      <c r="R1913" s="27"/>
    </row>
    <row r="1914" spans="1:18" x14ac:dyDescent="0.3">
      <c r="A1914" s="24" t="s">
        <v>751</v>
      </c>
      <c r="B1914" s="24" t="s">
        <v>101</v>
      </c>
      <c r="C1914" s="24" t="s">
        <v>240</v>
      </c>
      <c r="D1914" s="24" t="s">
        <v>696</v>
      </c>
      <c r="E1914" s="28"/>
      <c r="F1914" s="25" t="s">
        <v>27</v>
      </c>
      <c r="G1914" s="10">
        <f t="shared" si="1602"/>
        <v>231321.1</v>
      </c>
      <c r="H1914" s="10">
        <f t="shared" si="1603"/>
        <v>228668.4</v>
      </c>
      <c r="I1914" s="10">
        <f t="shared" si="1604"/>
        <v>342989.3</v>
      </c>
      <c r="J1914" s="10">
        <f t="shared" si="1605"/>
        <v>-23915.200000000001</v>
      </c>
      <c r="K1914" s="10">
        <f t="shared" si="1606"/>
        <v>-17726.099999999999</v>
      </c>
      <c r="L1914" s="10">
        <f t="shared" si="1607"/>
        <v>-15893.9</v>
      </c>
      <c r="M1914" s="10">
        <f t="shared" si="1595"/>
        <v>207405.9</v>
      </c>
      <c r="N1914" s="10">
        <f t="shared" si="1596"/>
        <v>210942.3</v>
      </c>
      <c r="O1914" s="10">
        <f t="shared" si="1597"/>
        <v>327095.39999999997</v>
      </c>
      <c r="P1914" s="10">
        <f t="shared" si="1608"/>
        <v>0</v>
      </c>
      <c r="Q1914" s="26"/>
      <c r="R1914" s="27"/>
    </row>
    <row r="1915" spans="1:18" ht="31.2" x14ac:dyDescent="0.3">
      <c r="A1915" s="24" t="s">
        <v>751</v>
      </c>
      <c r="B1915" s="24" t="s">
        <v>101</v>
      </c>
      <c r="C1915" s="24" t="s">
        <v>240</v>
      </c>
      <c r="D1915" s="24" t="s">
        <v>697</v>
      </c>
      <c r="E1915" s="28"/>
      <c r="F1915" s="25" t="s">
        <v>698</v>
      </c>
      <c r="G1915" s="10">
        <f t="shared" ref="G1915:L1915" si="1609">G1916+G1918</f>
        <v>231321.1</v>
      </c>
      <c r="H1915" s="10">
        <f t="shared" si="1609"/>
        <v>228668.4</v>
      </c>
      <c r="I1915" s="10">
        <f t="shared" si="1609"/>
        <v>342989.3</v>
      </c>
      <c r="J1915" s="10">
        <f t="shared" si="1609"/>
        <v>-23915.200000000001</v>
      </c>
      <c r="K1915" s="10">
        <f t="shared" si="1609"/>
        <v>-17726.099999999999</v>
      </c>
      <c r="L1915" s="10">
        <f t="shared" si="1609"/>
        <v>-15893.9</v>
      </c>
      <c r="M1915" s="10">
        <f t="shared" si="1595"/>
        <v>207405.9</v>
      </c>
      <c r="N1915" s="10">
        <f t="shared" si="1596"/>
        <v>210942.3</v>
      </c>
      <c r="O1915" s="10">
        <f t="shared" si="1597"/>
        <v>327095.39999999997</v>
      </c>
      <c r="P1915" s="10">
        <f>P1916+P1918</f>
        <v>0</v>
      </c>
      <c r="Q1915" s="26"/>
      <c r="R1915" s="27"/>
    </row>
    <row r="1916" spans="1:18" ht="31.2" x14ac:dyDescent="0.3">
      <c r="A1916" s="24" t="s">
        <v>751</v>
      </c>
      <c r="B1916" s="24" t="s">
        <v>101</v>
      </c>
      <c r="C1916" s="24" t="s">
        <v>240</v>
      </c>
      <c r="D1916" s="24" t="s">
        <v>781</v>
      </c>
      <c r="E1916" s="28"/>
      <c r="F1916" s="25" t="s">
        <v>782</v>
      </c>
      <c r="G1916" s="10">
        <f t="shared" ref="G1916:L1916" si="1610">G1917</f>
        <v>143760.5</v>
      </c>
      <c r="H1916" s="10">
        <f t="shared" si="1610"/>
        <v>134516.5</v>
      </c>
      <c r="I1916" s="10">
        <f t="shared" si="1610"/>
        <v>247955.5</v>
      </c>
      <c r="J1916" s="10">
        <f t="shared" si="1610"/>
        <v>-22604.400000000001</v>
      </c>
      <c r="K1916" s="10">
        <f t="shared" si="1610"/>
        <v>-17726.099999999999</v>
      </c>
      <c r="L1916" s="10">
        <f t="shared" si="1610"/>
        <v>-15893.9</v>
      </c>
      <c r="M1916" s="10">
        <f t="shared" si="1595"/>
        <v>121156.1</v>
      </c>
      <c r="N1916" s="10">
        <f t="shared" si="1596"/>
        <v>116790.39999999999</v>
      </c>
      <c r="O1916" s="10">
        <f t="shared" si="1597"/>
        <v>232061.6</v>
      </c>
      <c r="P1916" s="10">
        <f>P1917</f>
        <v>0</v>
      </c>
      <c r="Q1916" s="26"/>
      <c r="R1916" s="27"/>
    </row>
    <row r="1917" spans="1:18" ht="31.2" x14ac:dyDescent="0.3">
      <c r="A1917" s="24" t="s">
        <v>751</v>
      </c>
      <c r="B1917" s="24" t="s">
        <v>101</v>
      </c>
      <c r="C1917" s="24" t="s">
        <v>240</v>
      </c>
      <c r="D1917" s="24" t="s">
        <v>781</v>
      </c>
      <c r="E1917" s="24" t="s">
        <v>32</v>
      </c>
      <c r="F1917" s="25" t="s">
        <v>33</v>
      </c>
      <c r="G1917" s="10">
        <v>143760.5</v>
      </c>
      <c r="H1917" s="10">
        <v>134516.5</v>
      </c>
      <c r="I1917" s="10">
        <v>247955.5</v>
      </c>
      <c r="J1917" s="10">
        <f>-3046-19558.4</f>
        <v>-22604.400000000001</v>
      </c>
      <c r="K1917" s="10">
        <v>-17726.099999999999</v>
      </c>
      <c r="L1917" s="10">
        <v>-15893.9</v>
      </c>
      <c r="M1917" s="10">
        <f t="shared" si="1595"/>
        <v>121156.1</v>
      </c>
      <c r="N1917" s="10">
        <f t="shared" si="1596"/>
        <v>116790.39999999999</v>
      </c>
      <c r="O1917" s="10">
        <f t="shared" si="1597"/>
        <v>232061.6</v>
      </c>
      <c r="P1917" s="10"/>
      <c r="Q1917" s="26"/>
      <c r="R1917" s="27">
        <v>34</v>
      </c>
    </row>
    <row r="1918" spans="1:18" ht="31.2" x14ac:dyDescent="0.3">
      <c r="A1918" s="24" t="s">
        <v>751</v>
      </c>
      <c r="B1918" s="24" t="s">
        <v>101</v>
      </c>
      <c r="C1918" s="24" t="s">
        <v>240</v>
      </c>
      <c r="D1918" s="24" t="s">
        <v>699</v>
      </c>
      <c r="E1918" s="28"/>
      <c r="F1918" s="25" t="s">
        <v>700</v>
      </c>
      <c r="G1918" s="10">
        <f t="shared" ref="G1918:L1918" si="1611">G1919</f>
        <v>87560.6</v>
      </c>
      <c r="H1918" s="10">
        <f t="shared" si="1611"/>
        <v>94151.9</v>
      </c>
      <c r="I1918" s="10">
        <f t="shared" si="1611"/>
        <v>95033.8</v>
      </c>
      <c r="J1918" s="10">
        <f t="shared" si="1611"/>
        <v>-1310.8</v>
      </c>
      <c r="K1918" s="10">
        <f t="shared" si="1611"/>
        <v>0</v>
      </c>
      <c r="L1918" s="10">
        <f t="shared" si="1611"/>
        <v>0</v>
      </c>
      <c r="M1918" s="10">
        <f t="shared" si="1595"/>
        <v>86249.8</v>
      </c>
      <c r="N1918" s="10">
        <f t="shared" si="1596"/>
        <v>94151.9</v>
      </c>
      <c r="O1918" s="10">
        <f t="shared" si="1597"/>
        <v>95033.8</v>
      </c>
      <c r="P1918" s="10">
        <f>P1919</f>
        <v>0</v>
      </c>
      <c r="Q1918" s="26"/>
      <c r="R1918" s="27"/>
    </row>
    <row r="1919" spans="1:18" ht="31.2" x14ac:dyDescent="0.3">
      <c r="A1919" s="24" t="s">
        <v>751</v>
      </c>
      <c r="B1919" s="24" t="s">
        <v>101</v>
      </c>
      <c r="C1919" s="24" t="s">
        <v>240</v>
      </c>
      <c r="D1919" s="24" t="s">
        <v>699</v>
      </c>
      <c r="E1919" s="24" t="s">
        <v>32</v>
      </c>
      <c r="F1919" s="25" t="s">
        <v>33</v>
      </c>
      <c r="G1919" s="10">
        <v>87560.6</v>
      </c>
      <c r="H1919" s="10">
        <v>94151.9</v>
      </c>
      <c r="I1919" s="10">
        <v>95033.8</v>
      </c>
      <c r="J1919" s="10">
        <v>-1310.8</v>
      </c>
      <c r="K1919" s="10"/>
      <c r="L1919" s="10"/>
      <c r="M1919" s="10">
        <f t="shared" si="1595"/>
        <v>86249.8</v>
      </c>
      <c r="N1919" s="10">
        <f t="shared" si="1596"/>
        <v>94151.9</v>
      </c>
      <c r="O1919" s="10">
        <f t="shared" si="1597"/>
        <v>95033.8</v>
      </c>
      <c r="P1919" s="10"/>
      <c r="Q1919" s="26"/>
      <c r="R1919" s="27">
        <v>35</v>
      </c>
    </row>
    <row r="1920" spans="1:18" s="12" customFormat="1" ht="31.2" x14ac:dyDescent="0.3">
      <c r="A1920" s="13" t="s">
        <v>783</v>
      </c>
      <c r="B1920" s="13"/>
      <c r="C1920" s="13"/>
      <c r="D1920" s="13"/>
      <c r="E1920" s="29"/>
      <c r="F1920" s="14" t="s">
        <v>784</v>
      </c>
      <c r="G1920" s="15">
        <f t="shared" ref="G1920:L1920" si="1612">G1921+G1934</f>
        <v>146412.4</v>
      </c>
      <c r="H1920" s="15">
        <f t="shared" si="1612"/>
        <v>148319.80000000002</v>
      </c>
      <c r="I1920" s="15">
        <f t="shared" si="1612"/>
        <v>148319.80000000002</v>
      </c>
      <c r="J1920" s="15">
        <f t="shared" si="1612"/>
        <v>0</v>
      </c>
      <c r="K1920" s="15">
        <f t="shared" si="1612"/>
        <v>0</v>
      </c>
      <c r="L1920" s="15">
        <f t="shared" si="1612"/>
        <v>0</v>
      </c>
      <c r="M1920" s="15">
        <f t="shared" si="1595"/>
        <v>146412.4</v>
      </c>
      <c r="N1920" s="15">
        <f t="shared" si="1596"/>
        <v>148319.80000000002</v>
      </c>
      <c r="O1920" s="15">
        <f t="shared" si="1597"/>
        <v>148319.80000000002</v>
      </c>
      <c r="P1920" s="15">
        <f>P1921+P1934</f>
        <v>0</v>
      </c>
      <c r="Q1920" s="16"/>
      <c r="R1920" s="17"/>
    </row>
    <row r="1921" spans="1:18" s="12" customFormat="1" x14ac:dyDescent="0.3">
      <c r="A1921" s="13" t="s">
        <v>783</v>
      </c>
      <c r="B1921" s="13" t="s">
        <v>20</v>
      </c>
      <c r="C1921" s="13"/>
      <c r="D1921" s="13"/>
      <c r="E1921" s="29"/>
      <c r="F1921" s="14" t="s">
        <v>21</v>
      </c>
      <c r="G1921" s="15">
        <f t="shared" ref="G1921:G1924" si="1613">G1922</f>
        <v>146052</v>
      </c>
      <c r="H1921" s="15">
        <f t="shared" ref="H1921:H1924" si="1614">H1922</f>
        <v>147959.40000000002</v>
      </c>
      <c r="I1921" s="15">
        <f>I1922</f>
        <v>147959.40000000002</v>
      </c>
      <c r="J1921" s="15">
        <f>J1922</f>
        <v>0</v>
      </c>
      <c r="K1921" s="15">
        <f>K1922</f>
        <v>0</v>
      </c>
      <c r="L1921" s="15">
        <f>L1922</f>
        <v>0</v>
      </c>
      <c r="M1921" s="15">
        <f t="shared" si="1595"/>
        <v>146052</v>
      </c>
      <c r="N1921" s="15">
        <f t="shared" si="1596"/>
        <v>147959.40000000002</v>
      </c>
      <c r="O1921" s="15">
        <f t="shared" si="1597"/>
        <v>147959.40000000002</v>
      </c>
      <c r="P1921" s="15">
        <f>P1922</f>
        <v>0</v>
      </c>
      <c r="Q1921" s="16"/>
      <c r="R1921" s="17"/>
    </row>
    <row r="1922" spans="1:18" s="18" customFormat="1" x14ac:dyDescent="0.3">
      <c r="A1922" s="19" t="s">
        <v>783</v>
      </c>
      <c r="B1922" s="19" t="s">
        <v>20</v>
      </c>
      <c r="C1922" s="19" t="s">
        <v>22</v>
      </c>
      <c r="D1922" s="19"/>
      <c r="E1922" s="30"/>
      <c r="F1922" s="20" t="s">
        <v>23</v>
      </c>
      <c r="G1922" s="21">
        <f t="shared" ref="G1922:L1922" si="1615">G1923+G1929</f>
        <v>146052</v>
      </c>
      <c r="H1922" s="21">
        <f t="shared" si="1615"/>
        <v>147959.40000000002</v>
      </c>
      <c r="I1922" s="21">
        <f t="shared" si="1615"/>
        <v>147959.40000000002</v>
      </c>
      <c r="J1922" s="21">
        <f t="shared" si="1615"/>
        <v>0</v>
      </c>
      <c r="K1922" s="21">
        <f t="shared" si="1615"/>
        <v>0</v>
      </c>
      <c r="L1922" s="21">
        <f t="shared" si="1615"/>
        <v>0</v>
      </c>
      <c r="M1922" s="21">
        <f t="shared" si="1595"/>
        <v>146052</v>
      </c>
      <c r="N1922" s="21">
        <f t="shared" si="1596"/>
        <v>147959.40000000002</v>
      </c>
      <c r="O1922" s="21">
        <f t="shared" si="1597"/>
        <v>147959.40000000002</v>
      </c>
      <c r="P1922" s="21">
        <f>P1923+P1929</f>
        <v>0</v>
      </c>
      <c r="Q1922" s="22"/>
      <c r="R1922" s="23"/>
    </row>
    <row r="1923" spans="1:18" ht="31.2" x14ac:dyDescent="0.3">
      <c r="A1923" s="24" t="s">
        <v>783</v>
      </c>
      <c r="B1923" s="24" t="s">
        <v>20</v>
      </c>
      <c r="C1923" s="24" t="s">
        <v>22</v>
      </c>
      <c r="D1923" s="24" t="s">
        <v>48</v>
      </c>
      <c r="E1923" s="28"/>
      <c r="F1923" s="25" t="s">
        <v>49</v>
      </c>
      <c r="G1923" s="10">
        <f t="shared" si="1613"/>
        <v>108851.59999999999</v>
      </c>
      <c r="H1923" s="10">
        <f t="shared" si="1614"/>
        <v>109675.1</v>
      </c>
      <c r="I1923" s="10">
        <f t="shared" ref="I1923:I1924" si="1616">I1924</f>
        <v>109675.1</v>
      </c>
      <c r="J1923" s="10">
        <f t="shared" ref="J1923:J1924" si="1617">J1924</f>
        <v>0</v>
      </c>
      <c r="K1923" s="10">
        <f t="shared" ref="K1923:K1924" si="1618">K1924</f>
        <v>0</v>
      </c>
      <c r="L1923" s="10">
        <f t="shared" ref="L1923:L1924" si="1619">L1924</f>
        <v>0</v>
      </c>
      <c r="M1923" s="10">
        <f t="shared" si="1595"/>
        <v>108851.59999999999</v>
      </c>
      <c r="N1923" s="10">
        <f t="shared" si="1596"/>
        <v>109675.1</v>
      </c>
      <c r="O1923" s="10">
        <f t="shared" si="1597"/>
        <v>109675.1</v>
      </c>
      <c r="P1923" s="10">
        <f t="shared" ref="P1923:P1924" si="1620">P1924</f>
        <v>0</v>
      </c>
      <c r="Q1923" s="26"/>
      <c r="R1923" s="27"/>
    </row>
    <row r="1924" spans="1:18" ht="31.2" x14ac:dyDescent="0.3">
      <c r="A1924" s="24" t="s">
        <v>783</v>
      </c>
      <c r="B1924" s="24" t="s">
        <v>20</v>
      </c>
      <c r="C1924" s="24" t="s">
        <v>22</v>
      </c>
      <c r="D1924" s="24" t="s">
        <v>785</v>
      </c>
      <c r="E1924" s="28"/>
      <c r="F1924" s="25" t="s">
        <v>786</v>
      </c>
      <c r="G1924" s="10">
        <f t="shared" si="1613"/>
        <v>108851.59999999999</v>
      </c>
      <c r="H1924" s="10">
        <f t="shared" si="1614"/>
        <v>109675.1</v>
      </c>
      <c r="I1924" s="10">
        <f t="shared" si="1616"/>
        <v>109675.1</v>
      </c>
      <c r="J1924" s="10">
        <f t="shared" si="1617"/>
        <v>0</v>
      </c>
      <c r="K1924" s="10">
        <f t="shared" si="1618"/>
        <v>0</v>
      </c>
      <c r="L1924" s="10">
        <f t="shared" si="1619"/>
        <v>0</v>
      </c>
      <c r="M1924" s="10">
        <f t="shared" si="1595"/>
        <v>108851.59999999999</v>
      </c>
      <c r="N1924" s="10">
        <f t="shared" si="1596"/>
        <v>109675.1</v>
      </c>
      <c r="O1924" s="10">
        <f t="shared" si="1597"/>
        <v>109675.1</v>
      </c>
      <c r="P1924" s="10">
        <f t="shared" si="1620"/>
        <v>0</v>
      </c>
      <c r="Q1924" s="26"/>
      <c r="R1924" s="27"/>
    </row>
    <row r="1925" spans="1:18" ht="46.8" x14ac:dyDescent="0.3">
      <c r="A1925" s="24" t="s">
        <v>783</v>
      </c>
      <c r="B1925" s="24" t="s">
        <v>20</v>
      </c>
      <c r="C1925" s="24" t="s">
        <v>22</v>
      </c>
      <c r="D1925" s="24" t="s">
        <v>787</v>
      </c>
      <c r="E1925" s="28"/>
      <c r="F1925" s="25" t="s">
        <v>47</v>
      </c>
      <c r="G1925" s="10">
        <f t="shared" ref="G1925:L1925" si="1621">G1926+G1927+G1928</f>
        <v>108851.59999999999</v>
      </c>
      <c r="H1925" s="10">
        <f t="shared" si="1621"/>
        <v>109675.1</v>
      </c>
      <c r="I1925" s="10">
        <f t="shared" si="1621"/>
        <v>109675.1</v>
      </c>
      <c r="J1925" s="10">
        <f t="shared" si="1621"/>
        <v>0</v>
      </c>
      <c r="K1925" s="10">
        <f t="shared" si="1621"/>
        <v>0</v>
      </c>
      <c r="L1925" s="10">
        <f t="shared" si="1621"/>
        <v>0</v>
      </c>
      <c r="M1925" s="10">
        <f t="shared" si="1595"/>
        <v>108851.59999999999</v>
      </c>
      <c r="N1925" s="10">
        <f t="shared" si="1596"/>
        <v>109675.1</v>
      </c>
      <c r="O1925" s="10">
        <f t="shared" si="1597"/>
        <v>109675.1</v>
      </c>
      <c r="P1925" s="10">
        <f>P1926+P1927+P1928</f>
        <v>0</v>
      </c>
      <c r="Q1925" s="26"/>
      <c r="R1925" s="27"/>
    </row>
    <row r="1926" spans="1:18" ht="78" x14ac:dyDescent="0.3">
      <c r="A1926" s="24" t="s">
        <v>783</v>
      </c>
      <c r="B1926" s="24" t="s">
        <v>20</v>
      </c>
      <c r="C1926" s="24" t="s">
        <v>22</v>
      </c>
      <c r="D1926" s="24" t="s">
        <v>787</v>
      </c>
      <c r="E1926" s="24" t="s">
        <v>44</v>
      </c>
      <c r="F1926" s="25" t="s">
        <v>45</v>
      </c>
      <c r="G1926" s="10">
        <v>92852.9</v>
      </c>
      <c r="H1926" s="10">
        <v>95707.8</v>
      </c>
      <c r="I1926" s="10">
        <v>95707.8</v>
      </c>
      <c r="J1926" s="10"/>
      <c r="K1926" s="10"/>
      <c r="L1926" s="10"/>
      <c r="M1926" s="10">
        <f t="shared" si="1595"/>
        <v>92852.9</v>
      </c>
      <c r="N1926" s="10">
        <f t="shared" si="1596"/>
        <v>95707.8</v>
      </c>
      <c r="O1926" s="10">
        <f t="shared" si="1597"/>
        <v>95707.8</v>
      </c>
      <c r="P1926" s="10"/>
      <c r="Q1926" s="26"/>
      <c r="R1926" s="27"/>
    </row>
    <row r="1927" spans="1:18" ht="31.2" x14ac:dyDescent="0.3">
      <c r="A1927" s="24" t="s">
        <v>783</v>
      </c>
      <c r="B1927" s="24" t="s">
        <v>20</v>
      </c>
      <c r="C1927" s="24" t="s">
        <v>22</v>
      </c>
      <c r="D1927" s="24" t="s">
        <v>787</v>
      </c>
      <c r="E1927" s="24" t="s">
        <v>32</v>
      </c>
      <c r="F1927" s="25" t="s">
        <v>33</v>
      </c>
      <c r="G1927" s="10">
        <v>15976.7</v>
      </c>
      <c r="H1927" s="10">
        <v>13945.3</v>
      </c>
      <c r="I1927" s="10">
        <v>13945.3</v>
      </c>
      <c r="J1927" s="10"/>
      <c r="K1927" s="10"/>
      <c r="L1927" s="10"/>
      <c r="M1927" s="10">
        <f t="shared" si="1595"/>
        <v>15976.7</v>
      </c>
      <c r="N1927" s="10">
        <f t="shared" si="1596"/>
        <v>13945.3</v>
      </c>
      <c r="O1927" s="10">
        <f t="shared" si="1597"/>
        <v>13945.3</v>
      </c>
      <c r="P1927" s="10"/>
      <c r="Q1927" s="26"/>
      <c r="R1927" s="27"/>
    </row>
    <row r="1928" spans="1:18" x14ac:dyDescent="0.3">
      <c r="A1928" s="24" t="s">
        <v>783</v>
      </c>
      <c r="B1928" s="24" t="s">
        <v>20</v>
      </c>
      <c r="C1928" s="24" t="s">
        <v>22</v>
      </c>
      <c r="D1928" s="24" t="s">
        <v>787</v>
      </c>
      <c r="E1928" s="24" t="s">
        <v>34</v>
      </c>
      <c r="F1928" s="25" t="s">
        <v>35</v>
      </c>
      <c r="G1928" s="10">
        <v>22</v>
      </c>
      <c r="H1928" s="10">
        <v>22</v>
      </c>
      <c r="I1928" s="10">
        <v>22</v>
      </c>
      <c r="J1928" s="10"/>
      <c r="K1928" s="10"/>
      <c r="L1928" s="10"/>
      <c r="M1928" s="10">
        <f t="shared" si="1595"/>
        <v>22</v>
      </c>
      <c r="N1928" s="10">
        <f t="shared" si="1596"/>
        <v>22</v>
      </c>
      <c r="O1928" s="10">
        <f t="shared" si="1597"/>
        <v>22</v>
      </c>
      <c r="P1928" s="10"/>
      <c r="Q1928" s="26"/>
      <c r="R1928" s="27"/>
    </row>
    <row r="1929" spans="1:18" ht="31.2" x14ac:dyDescent="0.3">
      <c r="A1929" s="24" t="s">
        <v>783</v>
      </c>
      <c r="B1929" s="24" t="s">
        <v>20</v>
      </c>
      <c r="C1929" s="24" t="s">
        <v>22</v>
      </c>
      <c r="D1929" s="24" t="s">
        <v>71</v>
      </c>
      <c r="E1929" s="28"/>
      <c r="F1929" s="25" t="s">
        <v>72</v>
      </c>
      <c r="G1929" s="10">
        <f t="shared" ref="G1929:G1930" si="1622">G1930</f>
        <v>37200.400000000001</v>
      </c>
      <c r="H1929" s="10">
        <f t="shared" ref="H1929:H1930" si="1623">H1930</f>
        <v>38284.300000000003</v>
      </c>
      <c r="I1929" s="10">
        <f t="shared" ref="I1929:I1930" si="1624">I1930</f>
        <v>38284.300000000003</v>
      </c>
      <c r="J1929" s="10">
        <f t="shared" ref="J1929:J1930" si="1625">J1930</f>
        <v>0</v>
      </c>
      <c r="K1929" s="10">
        <f t="shared" ref="K1929:K1930" si="1626">K1930</f>
        <v>0</v>
      </c>
      <c r="L1929" s="10">
        <f t="shared" ref="L1929:L1930" si="1627">L1930</f>
        <v>0</v>
      </c>
      <c r="M1929" s="10">
        <f t="shared" si="1595"/>
        <v>37200.400000000001</v>
      </c>
      <c r="N1929" s="10">
        <f t="shared" si="1596"/>
        <v>38284.300000000003</v>
      </c>
      <c r="O1929" s="10">
        <f t="shared" si="1597"/>
        <v>38284.300000000003</v>
      </c>
      <c r="P1929" s="10">
        <f t="shared" ref="P1929:P1930" si="1628">P1930</f>
        <v>0</v>
      </c>
      <c r="Q1929" s="26"/>
      <c r="R1929" s="27"/>
    </row>
    <row r="1930" spans="1:18" x14ac:dyDescent="0.3">
      <c r="A1930" s="24" t="s">
        <v>783</v>
      </c>
      <c r="B1930" s="24" t="s">
        <v>20</v>
      </c>
      <c r="C1930" s="24" t="s">
        <v>22</v>
      </c>
      <c r="D1930" s="24" t="s">
        <v>73</v>
      </c>
      <c r="E1930" s="28"/>
      <c r="F1930" s="25" t="s">
        <v>74</v>
      </c>
      <c r="G1930" s="10">
        <f t="shared" si="1622"/>
        <v>37200.400000000001</v>
      </c>
      <c r="H1930" s="10">
        <f t="shared" si="1623"/>
        <v>38284.300000000003</v>
      </c>
      <c r="I1930" s="10">
        <f t="shared" si="1624"/>
        <v>38284.300000000003</v>
      </c>
      <c r="J1930" s="10">
        <f t="shared" si="1625"/>
        <v>0</v>
      </c>
      <c r="K1930" s="10">
        <f t="shared" si="1626"/>
        <v>0</v>
      </c>
      <c r="L1930" s="10">
        <f t="shared" si="1627"/>
        <v>0</v>
      </c>
      <c r="M1930" s="10">
        <f t="shared" si="1595"/>
        <v>37200.400000000001</v>
      </c>
      <c r="N1930" s="10">
        <f t="shared" si="1596"/>
        <v>38284.300000000003</v>
      </c>
      <c r="O1930" s="10">
        <f t="shared" si="1597"/>
        <v>38284.300000000003</v>
      </c>
      <c r="P1930" s="10">
        <f t="shared" si="1628"/>
        <v>0</v>
      </c>
      <c r="Q1930" s="26"/>
      <c r="R1930" s="27"/>
    </row>
    <row r="1931" spans="1:18" x14ac:dyDescent="0.3">
      <c r="A1931" s="24" t="s">
        <v>783</v>
      </c>
      <c r="B1931" s="24" t="s">
        <v>20</v>
      </c>
      <c r="C1931" s="24" t="s">
        <v>22</v>
      </c>
      <c r="D1931" s="24" t="s">
        <v>75</v>
      </c>
      <c r="E1931" s="28"/>
      <c r="F1931" s="25" t="s">
        <v>43</v>
      </c>
      <c r="G1931" s="10">
        <f t="shared" ref="G1931:L1931" si="1629">G1932+G1933</f>
        <v>37200.400000000001</v>
      </c>
      <c r="H1931" s="10">
        <f t="shared" si="1629"/>
        <v>38284.300000000003</v>
      </c>
      <c r="I1931" s="10">
        <f t="shared" si="1629"/>
        <v>38284.300000000003</v>
      </c>
      <c r="J1931" s="10">
        <f t="shared" si="1629"/>
        <v>0</v>
      </c>
      <c r="K1931" s="10">
        <f t="shared" si="1629"/>
        <v>0</v>
      </c>
      <c r="L1931" s="10">
        <f t="shared" si="1629"/>
        <v>0</v>
      </c>
      <c r="M1931" s="10">
        <f t="shared" si="1595"/>
        <v>37200.400000000001</v>
      </c>
      <c r="N1931" s="10">
        <f t="shared" si="1596"/>
        <v>38284.300000000003</v>
      </c>
      <c r="O1931" s="10">
        <f t="shared" si="1597"/>
        <v>38284.300000000003</v>
      </c>
      <c r="P1931" s="10">
        <f>P1932+P1933</f>
        <v>0</v>
      </c>
      <c r="Q1931" s="26"/>
      <c r="R1931" s="27"/>
    </row>
    <row r="1932" spans="1:18" ht="78" x14ac:dyDescent="0.3">
      <c r="A1932" s="24" t="s">
        <v>783</v>
      </c>
      <c r="B1932" s="24" t="s">
        <v>20</v>
      </c>
      <c r="C1932" s="24" t="s">
        <v>22</v>
      </c>
      <c r="D1932" s="24" t="s">
        <v>75</v>
      </c>
      <c r="E1932" s="24" t="s">
        <v>44</v>
      </c>
      <c r="F1932" s="25" t="s">
        <v>45</v>
      </c>
      <c r="G1932" s="10">
        <v>35240.400000000001</v>
      </c>
      <c r="H1932" s="10">
        <v>36324.300000000003</v>
      </c>
      <c r="I1932" s="10">
        <v>36324.300000000003</v>
      </c>
      <c r="J1932" s="10"/>
      <c r="K1932" s="10"/>
      <c r="L1932" s="10"/>
      <c r="M1932" s="10">
        <f t="shared" si="1595"/>
        <v>35240.400000000001</v>
      </c>
      <c r="N1932" s="10">
        <f t="shared" si="1596"/>
        <v>36324.300000000003</v>
      </c>
      <c r="O1932" s="10">
        <f t="shared" si="1597"/>
        <v>36324.300000000003</v>
      </c>
      <c r="P1932" s="10"/>
      <c r="Q1932" s="26"/>
      <c r="R1932" s="27"/>
    </row>
    <row r="1933" spans="1:18" ht="31.2" x14ac:dyDescent="0.3">
      <c r="A1933" s="24" t="s">
        <v>783</v>
      </c>
      <c r="B1933" s="24" t="s">
        <v>20</v>
      </c>
      <c r="C1933" s="24" t="s">
        <v>22</v>
      </c>
      <c r="D1933" s="24" t="s">
        <v>75</v>
      </c>
      <c r="E1933" s="24" t="s">
        <v>32</v>
      </c>
      <c r="F1933" s="25" t="s">
        <v>33</v>
      </c>
      <c r="G1933" s="10">
        <v>1960</v>
      </c>
      <c r="H1933" s="10">
        <v>1960</v>
      </c>
      <c r="I1933" s="10">
        <v>1960</v>
      </c>
      <c r="J1933" s="10"/>
      <c r="K1933" s="10"/>
      <c r="L1933" s="10"/>
      <c r="M1933" s="10">
        <f t="shared" si="1595"/>
        <v>1960</v>
      </c>
      <c r="N1933" s="10">
        <f t="shared" si="1596"/>
        <v>1960</v>
      </c>
      <c r="O1933" s="10">
        <f t="shared" si="1597"/>
        <v>1960</v>
      </c>
      <c r="P1933" s="10"/>
      <c r="Q1933" s="26"/>
      <c r="R1933" s="27"/>
    </row>
    <row r="1934" spans="1:18" s="12" customFormat="1" ht="31.2" x14ac:dyDescent="0.3">
      <c r="A1934" s="13" t="s">
        <v>783</v>
      </c>
      <c r="B1934" s="13" t="s">
        <v>125</v>
      </c>
      <c r="C1934" s="13"/>
      <c r="D1934" s="13"/>
      <c r="E1934" s="29"/>
      <c r="F1934" s="14" t="s">
        <v>126</v>
      </c>
      <c r="G1934" s="15">
        <f t="shared" ref="G1934:G1938" si="1630">G1935</f>
        <v>360.4</v>
      </c>
      <c r="H1934" s="15">
        <f t="shared" ref="H1934:H1938" si="1631">H1935</f>
        <v>360.4</v>
      </c>
      <c r="I1934" s="15">
        <f t="shared" ref="I1934:I1938" si="1632">I1935</f>
        <v>360.4</v>
      </c>
      <c r="J1934" s="15">
        <f t="shared" ref="J1934:J1938" si="1633">J1935</f>
        <v>0</v>
      </c>
      <c r="K1934" s="15">
        <f t="shared" ref="K1934:K1938" si="1634">K1935</f>
        <v>0</v>
      </c>
      <c r="L1934" s="15">
        <f t="shared" ref="L1934:L1938" si="1635">L1935</f>
        <v>0</v>
      </c>
      <c r="M1934" s="15">
        <f t="shared" si="1595"/>
        <v>360.4</v>
      </c>
      <c r="N1934" s="15">
        <f t="shared" si="1596"/>
        <v>360.4</v>
      </c>
      <c r="O1934" s="15">
        <f t="shared" si="1597"/>
        <v>360.4</v>
      </c>
      <c r="P1934" s="15">
        <f t="shared" ref="P1934:P1938" si="1636">P1935</f>
        <v>0</v>
      </c>
      <c r="Q1934" s="16"/>
      <c r="R1934" s="17"/>
    </row>
    <row r="1935" spans="1:18" s="18" customFormat="1" ht="31.2" x14ac:dyDescent="0.3">
      <c r="A1935" s="19" t="s">
        <v>783</v>
      </c>
      <c r="B1935" s="19" t="s">
        <v>125</v>
      </c>
      <c r="C1935" s="19" t="s">
        <v>127</v>
      </c>
      <c r="D1935" s="19"/>
      <c r="E1935" s="30"/>
      <c r="F1935" s="20" t="s">
        <v>128</v>
      </c>
      <c r="G1935" s="21">
        <f t="shared" si="1630"/>
        <v>360.4</v>
      </c>
      <c r="H1935" s="21">
        <f t="shared" si="1631"/>
        <v>360.4</v>
      </c>
      <c r="I1935" s="21">
        <f t="shared" si="1632"/>
        <v>360.4</v>
      </c>
      <c r="J1935" s="21">
        <f t="shared" si="1633"/>
        <v>0</v>
      </c>
      <c r="K1935" s="21">
        <f t="shared" si="1634"/>
        <v>0</v>
      </c>
      <c r="L1935" s="21">
        <f t="shared" si="1635"/>
        <v>0</v>
      </c>
      <c r="M1935" s="21">
        <f t="shared" si="1595"/>
        <v>360.4</v>
      </c>
      <c r="N1935" s="21">
        <f t="shared" si="1596"/>
        <v>360.4</v>
      </c>
      <c r="O1935" s="21">
        <f t="shared" si="1597"/>
        <v>360.4</v>
      </c>
      <c r="P1935" s="21">
        <f t="shared" si="1636"/>
        <v>0</v>
      </c>
      <c r="Q1935" s="22"/>
      <c r="R1935" s="23"/>
    </row>
    <row r="1936" spans="1:18" ht="31.2" x14ac:dyDescent="0.3">
      <c r="A1936" s="24" t="s">
        <v>783</v>
      </c>
      <c r="B1936" s="24" t="s">
        <v>125</v>
      </c>
      <c r="C1936" s="24" t="s">
        <v>127</v>
      </c>
      <c r="D1936" s="24" t="s">
        <v>48</v>
      </c>
      <c r="E1936" s="28"/>
      <c r="F1936" s="25" t="s">
        <v>49</v>
      </c>
      <c r="G1936" s="10">
        <f t="shared" si="1630"/>
        <v>360.4</v>
      </c>
      <c r="H1936" s="10">
        <f t="shared" si="1631"/>
        <v>360.4</v>
      </c>
      <c r="I1936" s="10">
        <f t="shared" si="1632"/>
        <v>360.4</v>
      </c>
      <c r="J1936" s="10">
        <f t="shared" si="1633"/>
        <v>0</v>
      </c>
      <c r="K1936" s="10">
        <f t="shared" si="1634"/>
        <v>0</v>
      </c>
      <c r="L1936" s="10">
        <f t="shared" si="1635"/>
        <v>0</v>
      </c>
      <c r="M1936" s="10">
        <f t="shared" si="1595"/>
        <v>360.4</v>
      </c>
      <c r="N1936" s="10">
        <f t="shared" si="1596"/>
        <v>360.4</v>
      </c>
      <c r="O1936" s="10">
        <f t="shared" si="1597"/>
        <v>360.4</v>
      </c>
      <c r="P1936" s="10">
        <f t="shared" si="1636"/>
        <v>0</v>
      </c>
      <c r="Q1936" s="26"/>
      <c r="R1936" s="27"/>
    </row>
    <row r="1937" spans="1:18" x14ac:dyDescent="0.3">
      <c r="A1937" s="24" t="s">
        <v>783</v>
      </c>
      <c r="B1937" s="24" t="s">
        <v>125</v>
      </c>
      <c r="C1937" s="24" t="s">
        <v>127</v>
      </c>
      <c r="D1937" s="24" t="s">
        <v>50</v>
      </c>
      <c r="E1937" s="28"/>
      <c r="F1937" s="25" t="s">
        <v>51</v>
      </c>
      <c r="G1937" s="10">
        <f t="shared" si="1630"/>
        <v>360.4</v>
      </c>
      <c r="H1937" s="10">
        <f t="shared" si="1631"/>
        <v>360.4</v>
      </c>
      <c r="I1937" s="10">
        <f t="shared" si="1632"/>
        <v>360.4</v>
      </c>
      <c r="J1937" s="10">
        <f t="shared" si="1633"/>
        <v>0</v>
      </c>
      <c r="K1937" s="10">
        <f t="shared" si="1634"/>
        <v>0</v>
      </c>
      <c r="L1937" s="10">
        <f t="shared" si="1635"/>
        <v>0</v>
      </c>
      <c r="M1937" s="10">
        <f t="shared" si="1595"/>
        <v>360.4</v>
      </c>
      <c r="N1937" s="10">
        <f t="shared" si="1596"/>
        <v>360.4</v>
      </c>
      <c r="O1937" s="10">
        <f t="shared" si="1597"/>
        <v>360.4</v>
      </c>
      <c r="P1937" s="10">
        <f t="shared" si="1636"/>
        <v>0</v>
      </c>
      <c r="Q1937" s="26"/>
      <c r="R1937" s="27"/>
    </row>
    <row r="1938" spans="1:18" ht="31.2" x14ac:dyDescent="0.3">
      <c r="A1938" s="24" t="s">
        <v>783</v>
      </c>
      <c r="B1938" s="24" t="s">
        <v>125</v>
      </c>
      <c r="C1938" s="24" t="s">
        <v>127</v>
      </c>
      <c r="D1938" s="24" t="s">
        <v>129</v>
      </c>
      <c r="E1938" s="28"/>
      <c r="F1938" s="25" t="s">
        <v>130</v>
      </c>
      <c r="G1938" s="10">
        <f t="shared" si="1630"/>
        <v>360.4</v>
      </c>
      <c r="H1938" s="10">
        <f t="shared" si="1631"/>
        <v>360.4</v>
      </c>
      <c r="I1938" s="10">
        <f t="shared" si="1632"/>
        <v>360.4</v>
      </c>
      <c r="J1938" s="10">
        <f t="shared" si="1633"/>
        <v>0</v>
      </c>
      <c r="K1938" s="10">
        <f t="shared" si="1634"/>
        <v>0</v>
      </c>
      <c r="L1938" s="10">
        <f t="shared" si="1635"/>
        <v>0</v>
      </c>
      <c r="M1938" s="10">
        <f t="shared" si="1595"/>
        <v>360.4</v>
      </c>
      <c r="N1938" s="10">
        <f t="shared" si="1596"/>
        <v>360.4</v>
      </c>
      <c r="O1938" s="10">
        <f t="shared" si="1597"/>
        <v>360.4</v>
      </c>
      <c r="P1938" s="10">
        <f t="shared" si="1636"/>
        <v>0</v>
      </c>
      <c r="Q1938" s="26"/>
      <c r="R1938" s="27"/>
    </row>
    <row r="1939" spans="1:18" ht="31.2" x14ac:dyDescent="0.3">
      <c r="A1939" s="24" t="s">
        <v>783</v>
      </c>
      <c r="B1939" s="24" t="s">
        <v>125</v>
      </c>
      <c r="C1939" s="24" t="s">
        <v>127</v>
      </c>
      <c r="D1939" s="24" t="s">
        <v>129</v>
      </c>
      <c r="E1939" s="24" t="s">
        <v>32</v>
      </c>
      <c r="F1939" s="25" t="s">
        <v>33</v>
      </c>
      <c r="G1939" s="10">
        <v>360.4</v>
      </c>
      <c r="H1939" s="10">
        <v>360.4</v>
      </c>
      <c r="I1939" s="10">
        <v>360.4</v>
      </c>
      <c r="J1939" s="10"/>
      <c r="K1939" s="10"/>
      <c r="L1939" s="10"/>
      <c r="M1939" s="10">
        <f t="shared" si="1595"/>
        <v>360.4</v>
      </c>
      <c r="N1939" s="10">
        <f t="shared" si="1596"/>
        <v>360.4</v>
      </c>
      <c r="O1939" s="10">
        <f t="shared" si="1597"/>
        <v>360.4</v>
      </c>
      <c r="P1939" s="10"/>
      <c r="Q1939" s="26"/>
      <c r="R1939" s="27"/>
    </row>
    <row r="1940" spans="1:18" s="12" customFormat="1" ht="31.2" x14ac:dyDescent="0.3">
      <c r="A1940" s="13" t="s">
        <v>788</v>
      </c>
      <c r="B1940" s="13"/>
      <c r="C1940" s="13"/>
      <c r="D1940" s="13"/>
      <c r="E1940" s="13"/>
      <c r="F1940" s="14" t="s">
        <v>789</v>
      </c>
      <c r="G1940" s="15">
        <f t="shared" ref="G1940:L1940" si="1637">G1954+G1941+G1947</f>
        <v>112522.7</v>
      </c>
      <c r="H1940" s="15">
        <f t="shared" si="1637"/>
        <v>104724.5</v>
      </c>
      <c r="I1940" s="15">
        <f t="shared" si="1637"/>
        <v>104724.5</v>
      </c>
      <c r="J1940" s="15">
        <f t="shared" si="1637"/>
        <v>-53.1</v>
      </c>
      <c r="K1940" s="15">
        <f t="shared" si="1637"/>
        <v>-53.8</v>
      </c>
      <c r="L1940" s="15">
        <f t="shared" si="1637"/>
        <v>-54.5</v>
      </c>
      <c r="M1940" s="15">
        <f t="shared" si="1595"/>
        <v>112469.59999999999</v>
      </c>
      <c r="N1940" s="15">
        <f t="shared" si="1596"/>
        <v>104670.7</v>
      </c>
      <c r="O1940" s="15">
        <f t="shared" si="1597"/>
        <v>104670</v>
      </c>
      <c r="P1940" s="15">
        <f>P1954+P1941+P1947</f>
        <v>0</v>
      </c>
      <c r="Q1940" s="16"/>
      <c r="R1940" s="17"/>
    </row>
    <row r="1941" spans="1:18" s="12" customFormat="1" x14ac:dyDescent="0.3">
      <c r="A1941" s="13" t="s">
        <v>788</v>
      </c>
      <c r="B1941" s="13" t="s">
        <v>20</v>
      </c>
      <c r="C1941" s="13"/>
      <c r="D1941" s="13"/>
      <c r="E1941" s="13"/>
      <c r="F1941" s="14" t="s">
        <v>21</v>
      </c>
      <c r="G1941" s="15">
        <f t="shared" ref="G1941:G1956" si="1638">G1942</f>
        <v>61.5</v>
      </c>
      <c r="H1941" s="15">
        <f t="shared" ref="H1941:H1956" si="1639">H1942</f>
        <v>61.5</v>
      </c>
      <c r="I1941" s="15">
        <f t="shared" ref="I1941:I1956" si="1640">I1942</f>
        <v>61.5</v>
      </c>
      <c r="J1941" s="15">
        <f t="shared" ref="J1941:J1956" si="1641">J1942</f>
        <v>0</v>
      </c>
      <c r="K1941" s="15">
        <f t="shared" ref="K1941:K1956" si="1642">K1942</f>
        <v>0</v>
      </c>
      <c r="L1941" s="15">
        <f t="shared" ref="L1941:L1956" si="1643">L1942</f>
        <v>0</v>
      </c>
      <c r="M1941" s="15">
        <f t="shared" si="1595"/>
        <v>61.5</v>
      </c>
      <c r="N1941" s="15">
        <f t="shared" si="1596"/>
        <v>61.5</v>
      </c>
      <c r="O1941" s="15">
        <f t="shared" si="1597"/>
        <v>61.5</v>
      </c>
      <c r="P1941" s="15">
        <f t="shared" ref="P1941:P1956" si="1644">P1942</f>
        <v>0</v>
      </c>
      <c r="Q1941" s="16"/>
      <c r="R1941" s="17"/>
    </row>
    <row r="1942" spans="1:18" s="18" customFormat="1" x14ac:dyDescent="0.3">
      <c r="A1942" s="19" t="s">
        <v>788</v>
      </c>
      <c r="B1942" s="19" t="s">
        <v>20</v>
      </c>
      <c r="C1942" s="19" t="s">
        <v>22</v>
      </c>
      <c r="D1942" s="19"/>
      <c r="E1942" s="19"/>
      <c r="F1942" s="20" t="s">
        <v>23</v>
      </c>
      <c r="G1942" s="21">
        <f t="shared" si="1638"/>
        <v>61.5</v>
      </c>
      <c r="H1942" s="21">
        <f t="shared" si="1639"/>
        <v>61.5</v>
      </c>
      <c r="I1942" s="21">
        <f t="shared" si="1640"/>
        <v>61.5</v>
      </c>
      <c r="J1942" s="21">
        <f t="shared" si="1641"/>
        <v>0</v>
      </c>
      <c r="K1942" s="21">
        <f t="shared" si="1642"/>
        <v>0</v>
      </c>
      <c r="L1942" s="21">
        <f t="shared" si="1643"/>
        <v>0</v>
      </c>
      <c r="M1942" s="21">
        <f t="shared" si="1595"/>
        <v>61.5</v>
      </c>
      <c r="N1942" s="21">
        <f t="shared" si="1596"/>
        <v>61.5</v>
      </c>
      <c r="O1942" s="21">
        <f t="shared" si="1597"/>
        <v>61.5</v>
      </c>
      <c r="P1942" s="21">
        <f t="shared" si="1644"/>
        <v>0</v>
      </c>
      <c r="Q1942" s="22"/>
      <c r="R1942" s="23"/>
    </row>
    <row r="1943" spans="1:18" ht="31.2" x14ac:dyDescent="0.3">
      <c r="A1943" s="24" t="s">
        <v>788</v>
      </c>
      <c r="B1943" s="24" t="s">
        <v>20</v>
      </c>
      <c r="C1943" s="24" t="s">
        <v>22</v>
      </c>
      <c r="D1943" s="24" t="s">
        <v>48</v>
      </c>
      <c r="E1943" s="28"/>
      <c r="F1943" s="25" t="s">
        <v>49</v>
      </c>
      <c r="G1943" s="10">
        <f t="shared" si="1638"/>
        <v>61.5</v>
      </c>
      <c r="H1943" s="10">
        <f t="shared" si="1639"/>
        <v>61.5</v>
      </c>
      <c r="I1943" s="10">
        <f t="shared" si="1640"/>
        <v>61.5</v>
      </c>
      <c r="J1943" s="10">
        <f t="shared" si="1641"/>
        <v>0</v>
      </c>
      <c r="K1943" s="10">
        <f t="shared" si="1642"/>
        <v>0</v>
      </c>
      <c r="L1943" s="10">
        <f t="shared" si="1643"/>
        <v>0</v>
      </c>
      <c r="M1943" s="10">
        <f t="shared" si="1595"/>
        <v>61.5</v>
      </c>
      <c r="N1943" s="10">
        <f t="shared" si="1596"/>
        <v>61.5</v>
      </c>
      <c r="O1943" s="10">
        <f t="shared" si="1597"/>
        <v>61.5</v>
      </c>
      <c r="P1943" s="10">
        <f t="shared" si="1644"/>
        <v>0</v>
      </c>
      <c r="Q1943" s="26"/>
      <c r="R1943" s="27"/>
    </row>
    <row r="1944" spans="1:18" x14ac:dyDescent="0.3">
      <c r="A1944" s="24" t="s">
        <v>788</v>
      </c>
      <c r="B1944" s="24" t="s">
        <v>20</v>
      </c>
      <c r="C1944" s="24" t="s">
        <v>22</v>
      </c>
      <c r="D1944" s="24" t="s">
        <v>50</v>
      </c>
      <c r="E1944" s="28"/>
      <c r="F1944" s="25" t="s">
        <v>51</v>
      </c>
      <c r="G1944" s="10">
        <f t="shared" si="1638"/>
        <v>61.5</v>
      </c>
      <c r="H1944" s="10">
        <f t="shared" si="1639"/>
        <v>61.5</v>
      </c>
      <c r="I1944" s="10">
        <f t="shared" si="1640"/>
        <v>61.5</v>
      </c>
      <c r="J1944" s="10">
        <f t="shared" si="1641"/>
        <v>0</v>
      </c>
      <c r="K1944" s="10">
        <f t="shared" si="1642"/>
        <v>0</v>
      </c>
      <c r="L1944" s="10">
        <f t="shared" si="1643"/>
        <v>0</v>
      </c>
      <c r="M1944" s="10">
        <f t="shared" si="1595"/>
        <v>61.5</v>
      </c>
      <c r="N1944" s="10">
        <f t="shared" si="1596"/>
        <v>61.5</v>
      </c>
      <c r="O1944" s="10">
        <f t="shared" si="1597"/>
        <v>61.5</v>
      </c>
      <c r="P1944" s="10">
        <f t="shared" si="1644"/>
        <v>0</v>
      </c>
      <c r="Q1944" s="26"/>
      <c r="R1944" s="27"/>
    </row>
    <row r="1945" spans="1:18" ht="46.8" x14ac:dyDescent="0.3">
      <c r="A1945" s="24" t="s">
        <v>788</v>
      </c>
      <c r="B1945" s="24" t="s">
        <v>20</v>
      </c>
      <c r="C1945" s="24" t="s">
        <v>22</v>
      </c>
      <c r="D1945" s="24" t="s">
        <v>790</v>
      </c>
      <c r="E1945" s="28"/>
      <c r="F1945" s="25" t="s">
        <v>791</v>
      </c>
      <c r="G1945" s="10">
        <f t="shared" si="1638"/>
        <v>61.5</v>
      </c>
      <c r="H1945" s="10">
        <f t="shared" si="1639"/>
        <v>61.5</v>
      </c>
      <c r="I1945" s="10">
        <f t="shared" si="1640"/>
        <v>61.5</v>
      </c>
      <c r="J1945" s="10">
        <f t="shared" si="1641"/>
        <v>0</v>
      </c>
      <c r="K1945" s="10">
        <f t="shared" si="1642"/>
        <v>0</v>
      </c>
      <c r="L1945" s="10">
        <f t="shared" si="1643"/>
        <v>0</v>
      </c>
      <c r="M1945" s="10">
        <f t="shared" si="1595"/>
        <v>61.5</v>
      </c>
      <c r="N1945" s="10">
        <f t="shared" si="1596"/>
        <v>61.5</v>
      </c>
      <c r="O1945" s="10">
        <f t="shared" si="1597"/>
        <v>61.5</v>
      </c>
      <c r="P1945" s="10">
        <f t="shared" si="1644"/>
        <v>0</v>
      </c>
      <c r="Q1945" s="26"/>
      <c r="R1945" s="27"/>
    </row>
    <row r="1946" spans="1:18" ht="31.2" x14ac:dyDescent="0.3">
      <c r="A1946" s="24" t="s">
        <v>788</v>
      </c>
      <c r="B1946" s="24" t="s">
        <v>20</v>
      </c>
      <c r="C1946" s="24" t="s">
        <v>22</v>
      </c>
      <c r="D1946" s="24" t="s">
        <v>790</v>
      </c>
      <c r="E1946" s="24" t="s">
        <v>32</v>
      </c>
      <c r="F1946" s="25" t="s">
        <v>33</v>
      </c>
      <c r="G1946" s="10">
        <v>61.5</v>
      </c>
      <c r="H1946" s="10">
        <v>61.5</v>
      </c>
      <c r="I1946" s="10">
        <v>61.5</v>
      </c>
      <c r="J1946" s="10"/>
      <c r="K1946" s="10"/>
      <c r="L1946" s="10"/>
      <c r="M1946" s="10">
        <f t="shared" si="1595"/>
        <v>61.5</v>
      </c>
      <c r="N1946" s="10">
        <f t="shared" si="1596"/>
        <v>61.5</v>
      </c>
      <c r="O1946" s="10">
        <f t="shared" si="1597"/>
        <v>61.5</v>
      </c>
      <c r="P1946" s="10"/>
      <c r="Q1946" s="26"/>
      <c r="R1946" s="27"/>
    </row>
    <row r="1947" spans="1:18" s="12" customFormat="1" ht="31.2" x14ac:dyDescent="0.3">
      <c r="A1947" s="13" t="s">
        <v>788</v>
      </c>
      <c r="B1947" s="13" t="s">
        <v>125</v>
      </c>
      <c r="C1947" s="13"/>
      <c r="D1947" s="13"/>
      <c r="E1947" s="29"/>
      <c r="F1947" s="14" t="s">
        <v>126</v>
      </c>
      <c r="G1947" s="15">
        <f t="shared" si="1638"/>
        <v>5441.9</v>
      </c>
      <c r="H1947" s="15">
        <f t="shared" si="1639"/>
        <v>5441.9</v>
      </c>
      <c r="I1947" s="15">
        <f t="shared" si="1640"/>
        <v>5441.9</v>
      </c>
      <c r="J1947" s="15">
        <f t="shared" si="1641"/>
        <v>0</v>
      </c>
      <c r="K1947" s="15">
        <f t="shared" si="1642"/>
        <v>0</v>
      </c>
      <c r="L1947" s="15">
        <f t="shared" si="1643"/>
        <v>0</v>
      </c>
      <c r="M1947" s="15">
        <f t="shared" si="1595"/>
        <v>5441.9</v>
      </c>
      <c r="N1947" s="15">
        <f t="shared" si="1596"/>
        <v>5441.9</v>
      </c>
      <c r="O1947" s="15">
        <f t="shared" si="1597"/>
        <v>5441.9</v>
      </c>
      <c r="P1947" s="15">
        <f t="shared" si="1644"/>
        <v>0</v>
      </c>
      <c r="Q1947" s="16"/>
      <c r="R1947" s="17"/>
    </row>
    <row r="1948" spans="1:18" s="18" customFormat="1" x14ac:dyDescent="0.3">
      <c r="A1948" s="19" t="s">
        <v>788</v>
      </c>
      <c r="B1948" s="19" t="s">
        <v>125</v>
      </c>
      <c r="C1948" s="19" t="s">
        <v>240</v>
      </c>
      <c r="D1948" s="19"/>
      <c r="E1948" s="30"/>
      <c r="F1948" s="20" t="s">
        <v>792</v>
      </c>
      <c r="G1948" s="21">
        <f t="shared" si="1638"/>
        <v>5441.9</v>
      </c>
      <c r="H1948" s="21">
        <f t="shared" si="1639"/>
        <v>5441.9</v>
      </c>
      <c r="I1948" s="21">
        <f t="shared" si="1640"/>
        <v>5441.9</v>
      </c>
      <c r="J1948" s="21">
        <f t="shared" si="1641"/>
        <v>0</v>
      </c>
      <c r="K1948" s="21">
        <f t="shared" si="1642"/>
        <v>0</v>
      </c>
      <c r="L1948" s="21">
        <f t="shared" si="1643"/>
        <v>0</v>
      </c>
      <c r="M1948" s="21">
        <f t="shared" si="1595"/>
        <v>5441.9</v>
      </c>
      <c r="N1948" s="21">
        <f t="shared" si="1596"/>
        <v>5441.9</v>
      </c>
      <c r="O1948" s="21">
        <f t="shared" si="1597"/>
        <v>5441.9</v>
      </c>
      <c r="P1948" s="21">
        <f t="shared" si="1644"/>
        <v>0</v>
      </c>
      <c r="Q1948" s="22"/>
      <c r="R1948" s="23"/>
    </row>
    <row r="1949" spans="1:18" x14ac:dyDescent="0.3">
      <c r="A1949" s="24" t="s">
        <v>788</v>
      </c>
      <c r="B1949" s="24" t="s">
        <v>125</v>
      </c>
      <c r="C1949" s="24" t="s">
        <v>240</v>
      </c>
      <c r="D1949" s="24" t="s">
        <v>219</v>
      </c>
      <c r="E1949" s="28"/>
      <c r="F1949" s="25" t="s">
        <v>220</v>
      </c>
      <c r="G1949" s="10">
        <f t="shared" si="1638"/>
        <v>5441.9</v>
      </c>
      <c r="H1949" s="10">
        <f t="shared" si="1639"/>
        <v>5441.9</v>
      </c>
      <c r="I1949" s="10">
        <f t="shared" si="1640"/>
        <v>5441.9</v>
      </c>
      <c r="J1949" s="10">
        <f t="shared" si="1641"/>
        <v>0</v>
      </c>
      <c r="K1949" s="10">
        <f t="shared" si="1642"/>
        <v>0</v>
      </c>
      <c r="L1949" s="10">
        <f t="shared" si="1643"/>
        <v>0</v>
      </c>
      <c r="M1949" s="10">
        <f t="shared" si="1595"/>
        <v>5441.9</v>
      </c>
      <c r="N1949" s="10">
        <f t="shared" si="1596"/>
        <v>5441.9</v>
      </c>
      <c r="O1949" s="10">
        <f t="shared" si="1597"/>
        <v>5441.9</v>
      </c>
      <c r="P1949" s="10">
        <f t="shared" si="1644"/>
        <v>0</v>
      </c>
      <c r="Q1949" s="26"/>
      <c r="R1949" s="27"/>
    </row>
    <row r="1950" spans="1:18" x14ac:dyDescent="0.3">
      <c r="A1950" s="24" t="s">
        <v>788</v>
      </c>
      <c r="B1950" s="24" t="s">
        <v>125</v>
      </c>
      <c r="C1950" s="24" t="s">
        <v>240</v>
      </c>
      <c r="D1950" s="24" t="s">
        <v>221</v>
      </c>
      <c r="E1950" s="28"/>
      <c r="F1950" s="25" t="s">
        <v>27</v>
      </c>
      <c r="G1950" s="10">
        <f t="shared" si="1638"/>
        <v>5441.9</v>
      </c>
      <c r="H1950" s="10">
        <f t="shared" si="1639"/>
        <v>5441.9</v>
      </c>
      <c r="I1950" s="10">
        <f t="shared" si="1640"/>
        <v>5441.9</v>
      </c>
      <c r="J1950" s="10">
        <f t="shared" si="1641"/>
        <v>0</v>
      </c>
      <c r="K1950" s="10">
        <f t="shared" si="1642"/>
        <v>0</v>
      </c>
      <c r="L1950" s="10">
        <f t="shared" si="1643"/>
        <v>0</v>
      </c>
      <c r="M1950" s="10">
        <f t="shared" si="1595"/>
        <v>5441.9</v>
      </c>
      <c r="N1950" s="10">
        <f t="shared" si="1596"/>
        <v>5441.9</v>
      </c>
      <c r="O1950" s="10">
        <f t="shared" si="1597"/>
        <v>5441.9</v>
      </c>
      <c r="P1950" s="10">
        <f t="shared" si="1644"/>
        <v>0</v>
      </c>
      <c r="Q1950" s="26"/>
      <c r="R1950" s="27"/>
    </row>
    <row r="1951" spans="1:18" ht="93.6" x14ac:dyDescent="0.3">
      <c r="A1951" s="24" t="s">
        <v>788</v>
      </c>
      <c r="B1951" s="24" t="s">
        <v>125</v>
      </c>
      <c r="C1951" s="24" t="s">
        <v>240</v>
      </c>
      <c r="D1951" s="24" t="s">
        <v>403</v>
      </c>
      <c r="E1951" s="28"/>
      <c r="F1951" s="25" t="s">
        <v>404</v>
      </c>
      <c r="G1951" s="10">
        <f t="shared" si="1638"/>
        <v>5441.9</v>
      </c>
      <c r="H1951" s="10">
        <f t="shared" si="1639"/>
        <v>5441.9</v>
      </c>
      <c r="I1951" s="10">
        <f t="shared" si="1640"/>
        <v>5441.9</v>
      </c>
      <c r="J1951" s="10">
        <f t="shared" si="1641"/>
        <v>0</v>
      </c>
      <c r="K1951" s="10">
        <f t="shared" si="1642"/>
        <v>0</v>
      </c>
      <c r="L1951" s="10">
        <f t="shared" si="1643"/>
        <v>0</v>
      </c>
      <c r="M1951" s="10">
        <f t="shared" si="1595"/>
        <v>5441.9</v>
      </c>
      <c r="N1951" s="10">
        <f t="shared" si="1596"/>
        <v>5441.9</v>
      </c>
      <c r="O1951" s="10">
        <f t="shared" si="1597"/>
        <v>5441.9</v>
      </c>
      <c r="P1951" s="10">
        <f t="shared" si="1644"/>
        <v>0</v>
      </c>
      <c r="Q1951" s="26"/>
      <c r="R1951" s="27"/>
    </row>
    <row r="1952" spans="1:18" ht="46.8" x14ac:dyDescent="0.3">
      <c r="A1952" s="24" t="s">
        <v>788</v>
      </c>
      <c r="B1952" s="24" t="s">
        <v>125</v>
      </c>
      <c r="C1952" s="24" t="s">
        <v>240</v>
      </c>
      <c r="D1952" s="24" t="s">
        <v>793</v>
      </c>
      <c r="E1952" s="28"/>
      <c r="F1952" s="25" t="s">
        <v>794</v>
      </c>
      <c r="G1952" s="10">
        <f t="shared" si="1638"/>
        <v>5441.9</v>
      </c>
      <c r="H1952" s="10">
        <f t="shared" si="1639"/>
        <v>5441.9</v>
      </c>
      <c r="I1952" s="10">
        <f t="shared" si="1640"/>
        <v>5441.9</v>
      </c>
      <c r="J1952" s="10">
        <f t="shared" si="1641"/>
        <v>0</v>
      </c>
      <c r="K1952" s="10">
        <f t="shared" si="1642"/>
        <v>0</v>
      </c>
      <c r="L1952" s="10">
        <f t="shared" si="1643"/>
        <v>0</v>
      </c>
      <c r="M1952" s="10">
        <f t="shared" si="1595"/>
        <v>5441.9</v>
      </c>
      <c r="N1952" s="10">
        <f t="shared" si="1596"/>
        <v>5441.9</v>
      </c>
      <c r="O1952" s="10">
        <f t="shared" si="1597"/>
        <v>5441.9</v>
      </c>
      <c r="P1952" s="10">
        <f t="shared" si="1644"/>
        <v>0</v>
      </c>
      <c r="Q1952" s="26"/>
      <c r="R1952" s="27"/>
    </row>
    <row r="1953" spans="1:18" ht="31.2" x14ac:dyDescent="0.3">
      <c r="A1953" s="24" t="s">
        <v>788</v>
      </c>
      <c r="B1953" s="24" t="s">
        <v>125</v>
      </c>
      <c r="C1953" s="24" t="s">
        <v>240</v>
      </c>
      <c r="D1953" s="24" t="s">
        <v>793</v>
      </c>
      <c r="E1953" s="24" t="s">
        <v>32</v>
      </c>
      <c r="F1953" s="25" t="s">
        <v>33</v>
      </c>
      <c r="G1953" s="10">
        <v>5441.9</v>
      </c>
      <c r="H1953" s="10">
        <v>5441.9</v>
      </c>
      <c r="I1953" s="10">
        <v>5441.9</v>
      </c>
      <c r="J1953" s="10"/>
      <c r="K1953" s="10"/>
      <c r="L1953" s="10"/>
      <c r="M1953" s="10">
        <f t="shared" si="1595"/>
        <v>5441.9</v>
      </c>
      <c r="N1953" s="10">
        <f t="shared" si="1596"/>
        <v>5441.9</v>
      </c>
      <c r="O1953" s="10">
        <f t="shared" si="1597"/>
        <v>5441.9</v>
      </c>
      <c r="P1953" s="10"/>
      <c r="Q1953" s="26"/>
      <c r="R1953" s="27"/>
    </row>
    <row r="1954" spans="1:18" s="12" customFormat="1" x14ac:dyDescent="0.3">
      <c r="A1954" s="13" t="s">
        <v>788</v>
      </c>
      <c r="B1954" s="13" t="s">
        <v>101</v>
      </c>
      <c r="C1954" s="13"/>
      <c r="D1954" s="13"/>
      <c r="E1954" s="13"/>
      <c r="F1954" s="14" t="s">
        <v>102</v>
      </c>
      <c r="G1954" s="15">
        <f t="shared" si="1638"/>
        <v>107019.3</v>
      </c>
      <c r="H1954" s="15">
        <f t="shared" si="1639"/>
        <v>99221.1</v>
      </c>
      <c r="I1954" s="15">
        <f t="shared" si="1640"/>
        <v>99221.1</v>
      </c>
      <c r="J1954" s="15">
        <f t="shared" si="1641"/>
        <v>-53.1</v>
      </c>
      <c r="K1954" s="15">
        <f t="shared" si="1642"/>
        <v>-53.8</v>
      </c>
      <c r="L1954" s="15">
        <f t="shared" si="1643"/>
        <v>-54.5</v>
      </c>
      <c r="M1954" s="15">
        <f t="shared" si="1595"/>
        <v>106966.2</v>
      </c>
      <c r="N1954" s="15">
        <f t="shared" si="1596"/>
        <v>99167.3</v>
      </c>
      <c r="O1954" s="15">
        <f t="shared" si="1597"/>
        <v>99166.6</v>
      </c>
      <c r="P1954" s="15">
        <f t="shared" si="1644"/>
        <v>0</v>
      </c>
      <c r="Q1954" s="16"/>
      <c r="R1954" s="17"/>
    </row>
    <row r="1955" spans="1:18" s="18" customFormat="1" x14ac:dyDescent="0.3">
      <c r="A1955" s="19" t="s">
        <v>788</v>
      </c>
      <c r="B1955" s="19" t="s">
        <v>101</v>
      </c>
      <c r="C1955" s="19" t="s">
        <v>103</v>
      </c>
      <c r="D1955" s="19"/>
      <c r="E1955" s="19"/>
      <c r="F1955" s="20" t="s">
        <v>104</v>
      </c>
      <c r="G1955" s="21">
        <f t="shared" si="1638"/>
        <v>107019.3</v>
      </c>
      <c r="H1955" s="21">
        <f t="shared" si="1639"/>
        <v>99221.1</v>
      </c>
      <c r="I1955" s="21">
        <f t="shared" si="1640"/>
        <v>99221.1</v>
      </c>
      <c r="J1955" s="21">
        <f t="shared" si="1641"/>
        <v>-53.1</v>
      </c>
      <c r="K1955" s="21">
        <f t="shared" si="1642"/>
        <v>-53.8</v>
      </c>
      <c r="L1955" s="21">
        <f t="shared" si="1643"/>
        <v>-54.5</v>
      </c>
      <c r="M1955" s="21">
        <f t="shared" si="1595"/>
        <v>106966.2</v>
      </c>
      <c r="N1955" s="21">
        <f t="shared" si="1596"/>
        <v>99167.3</v>
      </c>
      <c r="O1955" s="21">
        <f t="shared" si="1597"/>
        <v>99166.6</v>
      </c>
      <c r="P1955" s="21">
        <f t="shared" si="1644"/>
        <v>0</v>
      </c>
      <c r="Q1955" s="22"/>
      <c r="R1955" s="23"/>
    </row>
    <row r="1956" spans="1:18" ht="31.2" x14ac:dyDescent="0.3">
      <c r="A1956" s="24" t="s">
        <v>788</v>
      </c>
      <c r="B1956" s="24" t="s">
        <v>101</v>
      </c>
      <c r="C1956" s="24" t="s">
        <v>103</v>
      </c>
      <c r="D1956" s="24" t="s">
        <v>795</v>
      </c>
      <c r="E1956" s="28"/>
      <c r="F1956" s="25" t="s">
        <v>796</v>
      </c>
      <c r="G1956" s="10">
        <f t="shared" si="1638"/>
        <v>107019.3</v>
      </c>
      <c r="H1956" s="10">
        <f t="shared" si="1639"/>
        <v>99221.1</v>
      </c>
      <c r="I1956" s="10">
        <f t="shared" si="1640"/>
        <v>99221.1</v>
      </c>
      <c r="J1956" s="10">
        <f t="shared" si="1641"/>
        <v>-53.1</v>
      </c>
      <c r="K1956" s="10">
        <f t="shared" si="1642"/>
        <v>-53.8</v>
      </c>
      <c r="L1956" s="10">
        <f t="shared" si="1643"/>
        <v>-54.5</v>
      </c>
      <c r="M1956" s="10">
        <f t="shared" si="1595"/>
        <v>106966.2</v>
      </c>
      <c r="N1956" s="10">
        <f t="shared" si="1596"/>
        <v>99167.3</v>
      </c>
      <c r="O1956" s="10">
        <f t="shared" si="1597"/>
        <v>99166.6</v>
      </c>
      <c r="P1956" s="10">
        <f t="shared" si="1644"/>
        <v>0</v>
      </c>
      <c r="Q1956" s="26"/>
      <c r="R1956" s="27"/>
    </row>
    <row r="1957" spans="1:18" x14ac:dyDescent="0.3">
      <c r="A1957" s="24" t="s">
        <v>788</v>
      </c>
      <c r="B1957" s="24" t="s">
        <v>101</v>
      </c>
      <c r="C1957" s="24" t="s">
        <v>103</v>
      </c>
      <c r="D1957" s="24" t="s">
        <v>797</v>
      </c>
      <c r="E1957" s="28"/>
      <c r="F1957" s="25" t="s">
        <v>27</v>
      </c>
      <c r="G1957" s="10">
        <f t="shared" ref="G1957:L1957" si="1645">G1958+G1967+G1972</f>
        <v>107019.3</v>
      </c>
      <c r="H1957" s="10">
        <f t="shared" si="1645"/>
        <v>99221.1</v>
      </c>
      <c r="I1957" s="10">
        <f t="shared" si="1645"/>
        <v>99221.1</v>
      </c>
      <c r="J1957" s="10">
        <f t="shared" si="1645"/>
        <v>-53.1</v>
      </c>
      <c r="K1957" s="10">
        <f t="shared" si="1645"/>
        <v>-53.8</v>
      </c>
      <c r="L1957" s="10">
        <f t="shared" si="1645"/>
        <v>-54.5</v>
      </c>
      <c r="M1957" s="10">
        <f t="shared" si="1595"/>
        <v>106966.2</v>
      </c>
      <c r="N1957" s="10">
        <f t="shared" si="1596"/>
        <v>99167.3</v>
      </c>
      <c r="O1957" s="10">
        <f t="shared" si="1597"/>
        <v>99166.6</v>
      </c>
      <c r="P1957" s="10">
        <f>P1958+P1967+P1972</f>
        <v>0</v>
      </c>
      <c r="Q1957" s="26"/>
      <c r="R1957" s="27"/>
    </row>
    <row r="1958" spans="1:18" ht="46.8" x14ac:dyDescent="0.3">
      <c r="A1958" s="24" t="s">
        <v>788</v>
      </c>
      <c r="B1958" s="24" t="s">
        <v>101</v>
      </c>
      <c r="C1958" s="24" t="s">
        <v>103</v>
      </c>
      <c r="D1958" s="24" t="s">
        <v>798</v>
      </c>
      <c r="E1958" s="28"/>
      <c r="F1958" s="25" t="s">
        <v>799</v>
      </c>
      <c r="G1958" s="10">
        <f t="shared" ref="G1958:L1958" si="1646">G1959+G1963+G1965</f>
        <v>25062.800000000003</v>
      </c>
      <c r="H1958" s="10">
        <f t="shared" si="1646"/>
        <v>25820.500000000004</v>
      </c>
      <c r="I1958" s="10">
        <f t="shared" si="1646"/>
        <v>25820.500000000004</v>
      </c>
      <c r="J1958" s="10">
        <f t="shared" si="1646"/>
        <v>-53.1</v>
      </c>
      <c r="K1958" s="10">
        <f t="shared" si="1646"/>
        <v>-53.8</v>
      </c>
      <c r="L1958" s="10">
        <f t="shared" si="1646"/>
        <v>-54.5</v>
      </c>
      <c r="M1958" s="10">
        <f t="shared" si="1595"/>
        <v>25009.700000000004</v>
      </c>
      <c r="N1958" s="10">
        <f t="shared" si="1596"/>
        <v>25766.700000000004</v>
      </c>
      <c r="O1958" s="10">
        <f t="shared" si="1597"/>
        <v>25766.000000000004</v>
      </c>
      <c r="P1958" s="10">
        <f>P1959+P1963+P1965</f>
        <v>0</v>
      </c>
      <c r="Q1958" s="26"/>
      <c r="R1958" s="27"/>
    </row>
    <row r="1959" spans="1:18" ht="46.8" x14ac:dyDescent="0.3">
      <c r="A1959" s="24" t="s">
        <v>788</v>
      </c>
      <c r="B1959" s="24" t="s">
        <v>101</v>
      </c>
      <c r="C1959" s="24" t="s">
        <v>103</v>
      </c>
      <c r="D1959" s="24" t="s">
        <v>800</v>
      </c>
      <c r="E1959" s="28"/>
      <c r="F1959" s="25" t="s">
        <v>47</v>
      </c>
      <c r="G1959" s="10">
        <f t="shared" ref="G1959:L1959" si="1647">G1960+G1961+G1962</f>
        <v>15372.800000000001</v>
      </c>
      <c r="H1959" s="10">
        <f t="shared" si="1647"/>
        <v>15796.900000000001</v>
      </c>
      <c r="I1959" s="10">
        <f t="shared" si="1647"/>
        <v>15796.900000000001</v>
      </c>
      <c r="J1959" s="10">
        <f t="shared" si="1647"/>
        <v>-1.2</v>
      </c>
      <c r="K1959" s="10">
        <f t="shared" si="1647"/>
        <v>-1.9</v>
      </c>
      <c r="L1959" s="10">
        <f t="shared" si="1647"/>
        <v>-2.6</v>
      </c>
      <c r="M1959" s="10">
        <f t="shared" si="1595"/>
        <v>15371.6</v>
      </c>
      <c r="N1959" s="10">
        <f t="shared" si="1596"/>
        <v>15795.000000000002</v>
      </c>
      <c r="O1959" s="10">
        <f t="shared" si="1597"/>
        <v>15794.300000000001</v>
      </c>
      <c r="P1959" s="10">
        <f>P1960+P1961+P1962</f>
        <v>0</v>
      </c>
      <c r="Q1959" s="26"/>
      <c r="R1959" s="27"/>
    </row>
    <row r="1960" spans="1:18" ht="78" x14ac:dyDescent="0.3">
      <c r="A1960" s="24" t="s">
        <v>788</v>
      </c>
      <c r="B1960" s="24" t="s">
        <v>101</v>
      </c>
      <c r="C1960" s="24" t="s">
        <v>103</v>
      </c>
      <c r="D1960" s="24" t="s">
        <v>800</v>
      </c>
      <c r="E1960" s="24" t="s">
        <v>44</v>
      </c>
      <c r="F1960" s="25" t="s">
        <v>45</v>
      </c>
      <c r="G1960" s="10">
        <v>13795.6</v>
      </c>
      <c r="H1960" s="10">
        <v>14219.7</v>
      </c>
      <c r="I1960" s="10">
        <v>14219.7</v>
      </c>
      <c r="J1960" s="10"/>
      <c r="K1960" s="10"/>
      <c r="L1960" s="10"/>
      <c r="M1960" s="10">
        <f t="shared" ref="M1960:M2023" si="1648">G1960+J1960</f>
        <v>13795.6</v>
      </c>
      <c r="N1960" s="10">
        <f t="shared" ref="N1960:N2023" si="1649">H1960+K1960</f>
        <v>14219.7</v>
      </c>
      <c r="O1960" s="10">
        <f t="shared" ref="O1960:O2023" si="1650">I1960+L1960</f>
        <v>14219.7</v>
      </c>
      <c r="P1960" s="10"/>
      <c r="Q1960" s="26"/>
      <c r="R1960" s="27"/>
    </row>
    <row r="1961" spans="1:18" ht="31.2" x14ac:dyDescent="0.3">
      <c r="A1961" s="24" t="s">
        <v>788</v>
      </c>
      <c r="B1961" s="24" t="s">
        <v>101</v>
      </c>
      <c r="C1961" s="24" t="s">
        <v>103</v>
      </c>
      <c r="D1961" s="24" t="s">
        <v>800</v>
      </c>
      <c r="E1961" s="24" t="s">
        <v>32</v>
      </c>
      <c r="F1961" s="25" t="s">
        <v>33</v>
      </c>
      <c r="G1961" s="10">
        <v>1571</v>
      </c>
      <c r="H1961" s="10">
        <v>1571</v>
      </c>
      <c r="I1961" s="10">
        <v>1571</v>
      </c>
      <c r="J1961" s="10"/>
      <c r="K1961" s="10"/>
      <c r="L1961" s="10"/>
      <c r="M1961" s="10">
        <f t="shared" si="1648"/>
        <v>1571</v>
      </c>
      <c r="N1961" s="10">
        <f t="shared" si="1649"/>
        <v>1571</v>
      </c>
      <c r="O1961" s="10">
        <f t="shared" si="1650"/>
        <v>1571</v>
      </c>
      <c r="P1961" s="10"/>
      <c r="Q1961" s="26"/>
      <c r="R1961" s="27"/>
    </row>
    <row r="1962" spans="1:18" x14ac:dyDescent="0.3">
      <c r="A1962" s="24" t="s">
        <v>788</v>
      </c>
      <c r="B1962" s="24" t="s">
        <v>101</v>
      </c>
      <c r="C1962" s="24" t="s">
        <v>103</v>
      </c>
      <c r="D1962" s="24" t="s">
        <v>800</v>
      </c>
      <c r="E1962" s="24" t="s">
        <v>34</v>
      </c>
      <c r="F1962" s="25" t="s">
        <v>35</v>
      </c>
      <c r="G1962" s="10">
        <v>6.2</v>
      </c>
      <c r="H1962" s="10">
        <v>6.2</v>
      </c>
      <c r="I1962" s="10">
        <v>6.2</v>
      </c>
      <c r="J1962" s="10">
        <v>-1.2</v>
      </c>
      <c r="K1962" s="10">
        <v>-1.9</v>
      </c>
      <c r="L1962" s="10">
        <v>-2.6</v>
      </c>
      <c r="M1962" s="10">
        <f t="shared" si="1648"/>
        <v>5</v>
      </c>
      <c r="N1962" s="10">
        <f t="shared" si="1649"/>
        <v>4.3000000000000007</v>
      </c>
      <c r="O1962" s="10">
        <f t="shared" si="1650"/>
        <v>3.6</v>
      </c>
      <c r="P1962" s="10"/>
      <c r="Q1962" s="26"/>
      <c r="R1962" s="27">
        <v>37</v>
      </c>
    </row>
    <row r="1963" spans="1:18" ht="31.2" x14ac:dyDescent="0.3">
      <c r="A1963" s="24" t="s">
        <v>788</v>
      </c>
      <c r="B1963" s="24" t="s">
        <v>101</v>
      </c>
      <c r="C1963" s="24" t="s">
        <v>103</v>
      </c>
      <c r="D1963" s="24" t="s">
        <v>801</v>
      </c>
      <c r="E1963" s="28"/>
      <c r="F1963" s="25" t="s">
        <v>802</v>
      </c>
      <c r="G1963" s="10">
        <f t="shared" ref="G1963:L1963" si="1651">G1964</f>
        <v>9440.1</v>
      </c>
      <c r="H1963" s="10">
        <f t="shared" si="1651"/>
        <v>9773.7000000000007</v>
      </c>
      <c r="I1963" s="10">
        <f t="shared" si="1651"/>
        <v>9773.7000000000007</v>
      </c>
      <c r="J1963" s="10">
        <f t="shared" si="1651"/>
        <v>-51.9</v>
      </c>
      <c r="K1963" s="10">
        <f t="shared" si="1651"/>
        <v>-51.9</v>
      </c>
      <c r="L1963" s="10">
        <f t="shared" si="1651"/>
        <v>-51.9</v>
      </c>
      <c r="M1963" s="10">
        <f t="shared" si="1648"/>
        <v>9388.2000000000007</v>
      </c>
      <c r="N1963" s="10">
        <f t="shared" si="1649"/>
        <v>9721.8000000000011</v>
      </c>
      <c r="O1963" s="10">
        <f t="shared" si="1650"/>
        <v>9721.8000000000011</v>
      </c>
      <c r="P1963" s="10">
        <f>P1964</f>
        <v>0</v>
      </c>
      <c r="Q1963" s="26"/>
      <c r="R1963" s="27"/>
    </row>
    <row r="1964" spans="1:18" ht="31.2" x14ac:dyDescent="0.3">
      <c r="A1964" s="24" t="s">
        <v>788</v>
      </c>
      <c r="B1964" s="24" t="s">
        <v>101</v>
      </c>
      <c r="C1964" s="24" t="s">
        <v>103</v>
      </c>
      <c r="D1964" s="24" t="s">
        <v>801</v>
      </c>
      <c r="E1964" s="24" t="s">
        <v>32</v>
      </c>
      <c r="F1964" s="25" t="s">
        <v>33</v>
      </c>
      <c r="G1964" s="10">
        <v>9440.1</v>
      </c>
      <c r="H1964" s="10">
        <v>9773.7000000000007</v>
      </c>
      <c r="I1964" s="10">
        <v>9773.7000000000007</v>
      </c>
      <c r="J1964" s="10">
        <v>-51.9</v>
      </c>
      <c r="K1964" s="10">
        <v>-51.9</v>
      </c>
      <c r="L1964" s="10">
        <v>-51.9</v>
      </c>
      <c r="M1964" s="10">
        <f t="shared" si="1648"/>
        <v>9388.2000000000007</v>
      </c>
      <c r="N1964" s="10">
        <f t="shared" si="1649"/>
        <v>9721.8000000000011</v>
      </c>
      <c r="O1964" s="10">
        <f t="shared" si="1650"/>
        <v>9721.8000000000011</v>
      </c>
      <c r="P1964" s="10"/>
      <c r="Q1964" s="26"/>
      <c r="R1964" s="27">
        <v>36</v>
      </c>
    </row>
    <row r="1965" spans="1:18" ht="62.4" x14ac:dyDescent="0.3">
      <c r="A1965" s="24" t="s">
        <v>788</v>
      </c>
      <c r="B1965" s="24" t="s">
        <v>101</v>
      </c>
      <c r="C1965" s="24" t="s">
        <v>103</v>
      </c>
      <c r="D1965" s="24" t="s">
        <v>803</v>
      </c>
      <c r="E1965" s="28"/>
      <c r="F1965" s="25" t="s">
        <v>804</v>
      </c>
      <c r="G1965" s="10">
        <f t="shared" ref="G1965:L1965" si="1652">G1966</f>
        <v>249.9</v>
      </c>
      <c r="H1965" s="10">
        <f t="shared" si="1652"/>
        <v>249.9</v>
      </c>
      <c r="I1965" s="10">
        <f t="shared" si="1652"/>
        <v>249.9</v>
      </c>
      <c r="J1965" s="10">
        <f t="shared" si="1652"/>
        <v>0</v>
      </c>
      <c r="K1965" s="10">
        <f t="shared" si="1652"/>
        <v>0</v>
      </c>
      <c r="L1965" s="10">
        <f t="shared" si="1652"/>
        <v>0</v>
      </c>
      <c r="M1965" s="10">
        <f t="shared" si="1648"/>
        <v>249.9</v>
      </c>
      <c r="N1965" s="10">
        <f t="shared" si="1649"/>
        <v>249.9</v>
      </c>
      <c r="O1965" s="10">
        <f t="shared" si="1650"/>
        <v>249.9</v>
      </c>
      <c r="P1965" s="10">
        <f>P1966</f>
        <v>0</v>
      </c>
      <c r="Q1965" s="26"/>
      <c r="R1965" s="27"/>
    </row>
    <row r="1966" spans="1:18" ht="31.2" x14ac:dyDescent="0.3">
      <c r="A1966" s="24" t="s">
        <v>788</v>
      </c>
      <c r="B1966" s="24" t="s">
        <v>101</v>
      </c>
      <c r="C1966" s="24" t="s">
        <v>103</v>
      </c>
      <c r="D1966" s="24" t="s">
        <v>803</v>
      </c>
      <c r="E1966" s="24" t="s">
        <v>114</v>
      </c>
      <c r="F1966" s="25" t="s">
        <v>115</v>
      </c>
      <c r="G1966" s="10">
        <v>249.9</v>
      </c>
      <c r="H1966" s="10">
        <v>249.9</v>
      </c>
      <c r="I1966" s="10">
        <v>249.9</v>
      </c>
      <c r="J1966" s="10"/>
      <c r="K1966" s="10"/>
      <c r="L1966" s="10"/>
      <c r="M1966" s="10">
        <f t="shared" si="1648"/>
        <v>249.9</v>
      </c>
      <c r="N1966" s="10">
        <f t="shared" si="1649"/>
        <v>249.9</v>
      </c>
      <c r="O1966" s="10">
        <f t="shared" si="1650"/>
        <v>249.9</v>
      </c>
      <c r="P1966" s="10"/>
      <c r="Q1966" s="26"/>
      <c r="R1966" s="27"/>
    </row>
    <row r="1967" spans="1:18" ht="31.2" x14ac:dyDescent="0.3">
      <c r="A1967" s="24" t="s">
        <v>788</v>
      </c>
      <c r="B1967" s="24" t="s">
        <v>101</v>
      </c>
      <c r="C1967" s="24" t="s">
        <v>103</v>
      </c>
      <c r="D1967" s="24" t="s">
        <v>805</v>
      </c>
      <c r="E1967" s="28"/>
      <c r="F1967" s="25" t="s">
        <v>806</v>
      </c>
      <c r="G1967" s="10">
        <f t="shared" ref="G1967:L1967" si="1653">G1968+G1970</f>
        <v>27171.800000000003</v>
      </c>
      <c r="H1967" s="10">
        <f t="shared" si="1653"/>
        <v>17024.699999999997</v>
      </c>
      <c r="I1967" s="10">
        <f t="shared" si="1653"/>
        <v>17024.699999999997</v>
      </c>
      <c r="J1967" s="10">
        <f t="shared" si="1653"/>
        <v>0</v>
      </c>
      <c r="K1967" s="10">
        <f t="shared" si="1653"/>
        <v>0</v>
      </c>
      <c r="L1967" s="10">
        <f t="shared" si="1653"/>
        <v>0</v>
      </c>
      <c r="M1967" s="10">
        <f t="shared" si="1648"/>
        <v>27171.800000000003</v>
      </c>
      <c r="N1967" s="10">
        <f t="shared" si="1649"/>
        <v>17024.699999999997</v>
      </c>
      <c r="O1967" s="10">
        <f t="shared" si="1650"/>
        <v>17024.699999999997</v>
      </c>
      <c r="P1967" s="10">
        <f>P1968+P1970</f>
        <v>0</v>
      </c>
      <c r="Q1967" s="26"/>
      <c r="R1967" s="27"/>
    </row>
    <row r="1968" spans="1:18" ht="62.4" x14ac:dyDescent="0.3">
      <c r="A1968" s="24" t="s">
        <v>788</v>
      </c>
      <c r="B1968" s="24" t="s">
        <v>101</v>
      </c>
      <c r="C1968" s="24" t="s">
        <v>103</v>
      </c>
      <c r="D1968" s="24" t="s">
        <v>807</v>
      </c>
      <c r="E1968" s="28"/>
      <c r="F1968" s="25" t="s">
        <v>808</v>
      </c>
      <c r="G1968" s="10">
        <f t="shared" ref="G1968:L1968" si="1654">G1969</f>
        <v>21630.9</v>
      </c>
      <c r="H1968" s="10">
        <f t="shared" si="1654"/>
        <v>11483.8</v>
      </c>
      <c r="I1968" s="10">
        <f t="shared" si="1654"/>
        <v>11483.8</v>
      </c>
      <c r="J1968" s="10">
        <f t="shared" si="1654"/>
        <v>0</v>
      </c>
      <c r="K1968" s="10">
        <f t="shared" si="1654"/>
        <v>0</v>
      </c>
      <c r="L1968" s="10">
        <f t="shared" si="1654"/>
        <v>0</v>
      </c>
      <c r="M1968" s="10">
        <f t="shared" si="1648"/>
        <v>21630.9</v>
      </c>
      <c r="N1968" s="10">
        <f t="shared" si="1649"/>
        <v>11483.8</v>
      </c>
      <c r="O1968" s="10">
        <f t="shared" si="1650"/>
        <v>11483.8</v>
      </c>
      <c r="P1968" s="10">
        <f>P1969</f>
        <v>0</v>
      </c>
      <c r="Q1968" s="26"/>
      <c r="R1968" s="27"/>
    </row>
    <row r="1969" spans="1:18" ht="31.2" x14ac:dyDescent="0.3">
      <c r="A1969" s="24" t="s">
        <v>788</v>
      </c>
      <c r="B1969" s="24" t="s">
        <v>101</v>
      </c>
      <c r="C1969" s="24" t="s">
        <v>103</v>
      </c>
      <c r="D1969" s="24" t="s">
        <v>807</v>
      </c>
      <c r="E1969" s="24" t="s">
        <v>32</v>
      </c>
      <c r="F1969" s="25" t="s">
        <v>33</v>
      </c>
      <c r="G1969" s="10">
        <v>21630.9</v>
      </c>
      <c r="H1969" s="10">
        <v>11483.8</v>
      </c>
      <c r="I1969" s="10">
        <v>11483.8</v>
      </c>
      <c r="J1969" s="10"/>
      <c r="K1969" s="10"/>
      <c r="L1969" s="10"/>
      <c r="M1969" s="10">
        <f t="shared" si="1648"/>
        <v>21630.9</v>
      </c>
      <c r="N1969" s="10">
        <f t="shared" si="1649"/>
        <v>11483.8</v>
      </c>
      <c r="O1969" s="10">
        <f t="shared" si="1650"/>
        <v>11483.8</v>
      </c>
      <c r="P1969" s="10"/>
      <c r="Q1969" s="26"/>
      <c r="R1969" s="27"/>
    </row>
    <row r="1970" spans="1:18" x14ac:dyDescent="0.3">
      <c r="A1970" s="24" t="s">
        <v>788</v>
      </c>
      <c r="B1970" s="24" t="s">
        <v>101</v>
      </c>
      <c r="C1970" s="24" t="s">
        <v>103</v>
      </c>
      <c r="D1970" s="24" t="s">
        <v>809</v>
      </c>
      <c r="E1970" s="28"/>
      <c r="F1970" s="25" t="s">
        <v>810</v>
      </c>
      <c r="G1970" s="10">
        <f t="shared" ref="G1970:L1970" si="1655">G1971</f>
        <v>5540.9</v>
      </c>
      <c r="H1970" s="10">
        <f t="shared" si="1655"/>
        <v>5540.9</v>
      </c>
      <c r="I1970" s="10">
        <f t="shared" si="1655"/>
        <v>5540.9</v>
      </c>
      <c r="J1970" s="10">
        <f t="shared" si="1655"/>
        <v>0</v>
      </c>
      <c r="K1970" s="10">
        <f t="shared" si="1655"/>
        <v>0</v>
      </c>
      <c r="L1970" s="10">
        <f t="shared" si="1655"/>
        <v>0</v>
      </c>
      <c r="M1970" s="10">
        <f t="shared" si="1648"/>
        <v>5540.9</v>
      </c>
      <c r="N1970" s="10">
        <f t="shared" si="1649"/>
        <v>5540.9</v>
      </c>
      <c r="O1970" s="10">
        <f t="shared" si="1650"/>
        <v>5540.9</v>
      </c>
      <c r="P1970" s="10">
        <f>P1971</f>
        <v>0</v>
      </c>
      <c r="Q1970" s="26"/>
      <c r="R1970" s="27"/>
    </row>
    <row r="1971" spans="1:18" ht="31.2" x14ac:dyDescent="0.3">
      <c r="A1971" s="24" t="s">
        <v>788</v>
      </c>
      <c r="B1971" s="24" t="s">
        <v>101</v>
      </c>
      <c r="C1971" s="24" t="s">
        <v>103</v>
      </c>
      <c r="D1971" s="24" t="s">
        <v>809</v>
      </c>
      <c r="E1971" s="24" t="s">
        <v>32</v>
      </c>
      <c r="F1971" s="25" t="s">
        <v>33</v>
      </c>
      <c r="G1971" s="10">
        <v>5540.9</v>
      </c>
      <c r="H1971" s="10">
        <v>5540.9</v>
      </c>
      <c r="I1971" s="10">
        <v>5540.9</v>
      </c>
      <c r="J1971" s="10"/>
      <c r="K1971" s="10"/>
      <c r="L1971" s="10"/>
      <c r="M1971" s="10">
        <f t="shared" si="1648"/>
        <v>5540.9</v>
      </c>
      <c r="N1971" s="10">
        <f t="shared" si="1649"/>
        <v>5540.9</v>
      </c>
      <c r="O1971" s="10">
        <f t="shared" si="1650"/>
        <v>5540.9</v>
      </c>
      <c r="P1971" s="10"/>
      <c r="Q1971" s="26"/>
      <c r="R1971" s="27"/>
    </row>
    <row r="1972" spans="1:18" ht="62.4" x14ac:dyDescent="0.3">
      <c r="A1972" s="24" t="s">
        <v>788</v>
      </c>
      <c r="B1972" s="24" t="s">
        <v>101</v>
      </c>
      <c r="C1972" s="24" t="s">
        <v>103</v>
      </c>
      <c r="D1972" s="24" t="s">
        <v>811</v>
      </c>
      <c r="E1972" s="24"/>
      <c r="F1972" s="25" t="s">
        <v>812</v>
      </c>
      <c r="G1972" s="10">
        <f t="shared" ref="G1972:L1972" si="1656">G1973</f>
        <v>54784.7</v>
      </c>
      <c r="H1972" s="10">
        <f t="shared" si="1656"/>
        <v>56375.9</v>
      </c>
      <c r="I1972" s="10">
        <f t="shared" si="1656"/>
        <v>56375.9</v>
      </c>
      <c r="J1972" s="10">
        <f t="shared" si="1656"/>
        <v>0</v>
      </c>
      <c r="K1972" s="10">
        <f t="shared" si="1656"/>
        <v>0</v>
      </c>
      <c r="L1972" s="10">
        <f t="shared" si="1656"/>
        <v>0</v>
      </c>
      <c r="M1972" s="10">
        <f t="shared" si="1648"/>
        <v>54784.7</v>
      </c>
      <c r="N1972" s="10">
        <f t="shared" si="1649"/>
        <v>56375.9</v>
      </c>
      <c r="O1972" s="10">
        <f t="shared" si="1650"/>
        <v>56375.9</v>
      </c>
      <c r="P1972" s="10">
        <f>P1973</f>
        <v>0</v>
      </c>
      <c r="Q1972" s="26"/>
      <c r="R1972" s="27"/>
    </row>
    <row r="1973" spans="1:18" x14ac:dyDescent="0.3">
      <c r="A1973" s="24" t="s">
        <v>788</v>
      </c>
      <c r="B1973" s="24" t="s">
        <v>101</v>
      </c>
      <c r="C1973" s="24" t="s">
        <v>103</v>
      </c>
      <c r="D1973" s="24" t="s">
        <v>813</v>
      </c>
      <c r="E1973" s="24"/>
      <c r="F1973" s="25" t="s">
        <v>43</v>
      </c>
      <c r="G1973" s="10">
        <f t="shared" ref="G1973:L1973" si="1657">G1974+G1975</f>
        <v>54784.7</v>
      </c>
      <c r="H1973" s="10">
        <f t="shared" si="1657"/>
        <v>56375.9</v>
      </c>
      <c r="I1973" s="10">
        <f t="shared" si="1657"/>
        <v>56375.9</v>
      </c>
      <c r="J1973" s="10">
        <f t="shared" si="1657"/>
        <v>0</v>
      </c>
      <c r="K1973" s="10">
        <f t="shared" si="1657"/>
        <v>0</v>
      </c>
      <c r="L1973" s="10">
        <f t="shared" si="1657"/>
        <v>0</v>
      </c>
      <c r="M1973" s="10">
        <f t="shared" si="1648"/>
        <v>54784.7</v>
      </c>
      <c r="N1973" s="10">
        <f t="shared" si="1649"/>
        <v>56375.9</v>
      </c>
      <c r="O1973" s="10">
        <f t="shared" si="1650"/>
        <v>56375.9</v>
      </c>
      <c r="P1973" s="10">
        <f>P1974+P1975</f>
        <v>0</v>
      </c>
      <c r="Q1973" s="26"/>
      <c r="R1973" s="27"/>
    </row>
    <row r="1974" spans="1:18" ht="78" x14ac:dyDescent="0.3">
      <c r="A1974" s="24" t="s">
        <v>788</v>
      </c>
      <c r="B1974" s="24" t="s">
        <v>101</v>
      </c>
      <c r="C1974" s="24" t="s">
        <v>103</v>
      </c>
      <c r="D1974" s="24" t="s">
        <v>813</v>
      </c>
      <c r="E1974" s="24" t="s">
        <v>44</v>
      </c>
      <c r="F1974" s="25" t="s">
        <v>45</v>
      </c>
      <c r="G1974" s="10">
        <v>52161.7</v>
      </c>
      <c r="H1974" s="10">
        <v>53752.9</v>
      </c>
      <c r="I1974" s="10">
        <v>53752.9</v>
      </c>
      <c r="J1974" s="10"/>
      <c r="K1974" s="10"/>
      <c r="L1974" s="10"/>
      <c r="M1974" s="10">
        <f t="shared" si="1648"/>
        <v>52161.7</v>
      </c>
      <c r="N1974" s="10">
        <f t="shared" si="1649"/>
        <v>53752.9</v>
      </c>
      <c r="O1974" s="10">
        <f t="shared" si="1650"/>
        <v>53752.9</v>
      </c>
      <c r="P1974" s="10"/>
      <c r="Q1974" s="26"/>
      <c r="R1974" s="27"/>
    </row>
    <row r="1975" spans="1:18" ht="31.2" x14ac:dyDescent="0.3">
      <c r="A1975" s="24" t="s">
        <v>788</v>
      </c>
      <c r="B1975" s="24" t="s">
        <v>101</v>
      </c>
      <c r="C1975" s="24" t="s">
        <v>103</v>
      </c>
      <c r="D1975" s="24" t="s">
        <v>813</v>
      </c>
      <c r="E1975" s="24" t="s">
        <v>32</v>
      </c>
      <c r="F1975" s="25" t="s">
        <v>33</v>
      </c>
      <c r="G1975" s="10">
        <v>2623</v>
      </c>
      <c r="H1975" s="10">
        <v>2623</v>
      </c>
      <c r="I1975" s="10">
        <v>2623</v>
      </c>
      <c r="J1975" s="10"/>
      <c r="K1975" s="10"/>
      <c r="L1975" s="10"/>
      <c r="M1975" s="10">
        <f t="shared" si="1648"/>
        <v>2623</v>
      </c>
      <c r="N1975" s="10">
        <f t="shared" si="1649"/>
        <v>2623</v>
      </c>
      <c r="O1975" s="10">
        <f t="shared" si="1650"/>
        <v>2623</v>
      </c>
      <c r="P1975" s="10"/>
      <c r="Q1975" s="26"/>
      <c r="R1975" s="27"/>
    </row>
    <row r="1976" spans="1:18" s="12" customFormat="1" ht="31.2" x14ac:dyDescent="0.3">
      <c r="A1976" s="13" t="s">
        <v>814</v>
      </c>
      <c r="B1976" s="13"/>
      <c r="C1976" s="13"/>
      <c r="D1976" s="13"/>
      <c r="E1976" s="13"/>
      <c r="F1976" s="14" t="s">
        <v>815</v>
      </c>
      <c r="G1976" s="15">
        <f t="shared" ref="G1976:L1976" si="1658">G1994+G1977</f>
        <v>763975</v>
      </c>
      <c r="H1976" s="15">
        <f t="shared" si="1658"/>
        <v>736463</v>
      </c>
      <c r="I1976" s="15">
        <f t="shared" si="1658"/>
        <v>786463</v>
      </c>
      <c r="J1976" s="15">
        <f t="shared" si="1658"/>
        <v>0</v>
      </c>
      <c r="K1976" s="15">
        <f t="shared" si="1658"/>
        <v>0</v>
      </c>
      <c r="L1976" s="15">
        <f t="shared" si="1658"/>
        <v>0</v>
      </c>
      <c r="M1976" s="15">
        <f t="shared" si="1648"/>
        <v>763975</v>
      </c>
      <c r="N1976" s="15">
        <f t="shared" si="1649"/>
        <v>736463</v>
      </c>
      <c r="O1976" s="15">
        <f t="shared" si="1650"/>
        <v>786463</v>
      </c>
      <c r="P1976" s="15">
        <f>P1994+P1977</f>
        <v>0</v>
      </c>
      <c r="Q1976" s="16"/>
      <c r="R1976" s="17"/>
    </row>
    <row r="1977" spans="1:18" s="12" customFormat="1" x14ac:dyDescent="0.3">
      <c r="A1977" s="13" t="s">
        <v>814</v>
      </c>
      <c r="B1977" s="13" t="s">
        <v>143</v>
      </c>
      <c r="C1977" s="13"/>
      <c r="D1977" s="13"/>
      <c r="E1977" s="13"/>
      <c r="F1977" s="14" t="s">
        <v>184</v>
      </c>
      <c r="G1977" s="15">
        <f t="shared" ref="G1977:G1980" si="1659">G1978</f>
        <v>295778.90000000002</v>
      </c>
      <c r="H1977" s="15">
        <f t="shared" ref="H1977:H1980" si="1660">H1978</f>
        <v>295802.90000000002</v>
      </c>
      <c r="I1977" s="15">
        <f t="shared" ref="I1977:I1980" si="1661">I1978</f>
        <v>295802.90000000002</v>
      </c>
      <c r="J1977" s="15">
        <f t="shared" ref="J1977:J1980" si="1662">J1978</f>
        <v>0</v>
      </c>
      <c r="K1977" s="15">
        <f t="shared" ref="K1977:K1980" si="1663">K1978</f>
        <v>0</v>
      </c>
      <c r="L1977" s="15">
        <f t="shared" ref="L1977:L1980" si="1664">L1978</f>
        <v>0</v>
      </c>
      <c r="M1977" s="15">
        <f t="shared" si="1648"/>
        <v>295778.90000000002</v>
      </c>
      <c r="N1977" s="15">
        <f t="shared" si="1649"/>
        <v>295802.90000000002</v>
      </c>
      <c r="O1977" s="15">
        <f t="shared" si="1650"/>
        <v>295802.90000000002</v>
      </c>
      <c r="P1977" s="15">
        <f t="shared" ref="P1977:P1980" si="1665">P1978</f>
        <v>0</v>
      </c>
      <c r="Q1977" s="16"/>
      <c r="R1977" s="17"/>
    </row>
    <row r="1978" spans="1:18" s="18" customFormat="1" x14ac:dyDescent="0.3">
      <c r="A1978" s="19" t="s">
        <v>814</v>
      </c>
      <c r="B1978" s="19" t="s">
        <v>143</v>
      </c>
      <c r="C1978" s="19" t="s">
        <v>240</v>
      </c>
      <c r="D1978" s="19"/>
      <c r="E1978" s="19"/>
      <c r="F1978" s="20" t="s">
        <v>241</v>
      </c>
      <c r="G1978" s="21">
        <f t="shared" si="1659"/>
        <v>295778.90000000002</v>
      </c>
      <c r="H1978" s="21">
        <f t="shared" si="1660"/>
        <v>295802.90000000002</v>
      </c>
      <c r="I1978" s="21">
        <f t="shared" si="1661"/>
        <v>295802.90000000002</v>
      </c>
      <c r="J1978" s="21">
        <f t="shared" si="1662"/>
        <v>0</v>
      </c>
      <c r="K1978" s="21">
        <f t="shared" si="1663"/>
        <v>0</v>
      </c>
      <c r="L1978" s="21">
        <f t="shared" si="1664"/>
        <v>0</v>
      </c>
      <c r="M1978" s="21">
        <f t="shared" si="1648"/>
        <v>295778.90000000002</v>
      </c>
      <c r="N1978" s="21">
        <f t="shared" si="1649"/>
        <v>295802.90000000002</v>
      </c>
      <c r="O1978" s="21">
        <f t="shared" si="1650"/>
        <v>295802.90000000002</v>
      </c>
      <c r="P1978" s="21">
        <f t="shared" si="1665"/>
        <v>0</v>
      </c>
      <c r="Q1978" s="22"/>
      <c r="R1978" s="23"/>
    </row>
    <row r="1979" spans="1:18" ht="46.8" x14ac:dyDescent="0.3">
      <c r="A1979" s="24" t="s">
        <v>814</v>
      </c>
      <c r="B1979" s="24" t="s">
        <v>143</v>
      </c>
      <c r="C1979" s="24" t="s">
        <v>240</v>
      </c>
      <c r="D1979" s="24" t="s">
        <v>202</v>
      </c>
      <c r="E1979" s="24"/>
      <c r="F1979" s="25" t="s">
        <v>203</v>
      </c>
      <c r="G1979" s="10">
        <f t="shared" si="1659"/>
        <v>295778.90000000002</v>
      </c>
      <c r="H1979" s="10">
        <f t="shared" si="1660"/>
        <v>295802.90000000002</v>
      </c>
      <c r="I1979" s="10">
        <f t="shared" si="1661"/>
        <v>295802.90000000002</v>
      </c>
      <c r="J1979" s="10">
        <f t="shared" si="1662"/>
        <v>0</v>
      </c>
      <c r="K1979" s="10">
        <f t="shared" si="1663"/>
        <v>0</v>
      </c>
      <c r="L1979" s="10">
        <f t="shared" si="1664"/>
        <v>0</v>
      </c>
      <c r="M1979" s="10">
        <f t="shared" si="1648"/>
        <v>295778.90000000002</v>
      </c>
      <c r="N1979" s="10">
        <f t="shared" si="1649"/>
        <v>295802.90000000002</v>
      </c>
      <c r="O1979" s="10">
        <f t="shared" si="1650"/>
        <v>295802.90000000002</v>
      </c>
      <c r="P1979" s="10">
        <f t="shared" si="1665"/>
        <v>0</v>
      </c>
      <c r="Q1979" s="26"/>
      <c r="R1979" s="27"/>
    </row>
    <row r="1980" spans="1:18" x14ac:dyDescent="0.3">
      <c r="A1980" s="24" t="s">
        <v>814</v>
      </c>
      <c r="B1980" s="24" t="s">
        <v>143</v>
      </c>
      <c r="C1980" s="24" t="s">
        <v>240</v>
      </c>
      <c r="D1980" s="24" t="s">
        <v>204</v>
      </c>
      <c r="E1980" s="24"/>
      <c r="F1980" s="25" t="s">
        <v>27</v>
      </c>
      <c r="G1980" s="10">
        <f t="shared" si="1659"/>
        <v>295778.90000000002</v>
      </c>
      <c r="H1980" s="10">
        <f t="shared" si="1660"/>
        <v>295802.90000000002</v>
      </c>
      <c r="I1980" s="10">
        <f t="shared" si="1661"/>
        <v>295802.90000000002</v>
      </c>
      <c r="J1980" s="10">
        <f t="shared" si="1662"/>
        <v>0</v>
      </c>
      <c r="K1980" s="10">
        <f t="shared" si="1663"/>
        <v>0</v>
      </c>
      <c r="L1980" s="10">
        <f t="shared" si="1664"/>
        <v>0</v>
      </c>
      <c r="M1980" s="10">
        <f t="shared" si="1648"/>
        <v>295778.90000000002</v>
      </c>
      <c r="N1980" s="10">
        <f t="shared" si="1649"/>
        <v>295802.90000000002</v>
      </c>
      <c r="O1980" s="10">
        <f t="shared" si="1650"/>
        <v>295802.90000000002</v>
      </c>
      <c r="P1980" s="10">
        <f t="shared" si="1665"/>
        <v>0</v>
      </c>
      <c r="Q1980" s="26"/>
      <c r="R1980" s="27"/>
    </row>
    <row r="1981" spans="1:18" ht="31.2" x14ac:dyDescent="0.3">
      <c r="A1981" s="24" t="s">
        <v>814</v>
      </c>
      <c r="B1981" s="24" t="s">
        <v>143</v>
      </c>
      <c r="C1981" s="24" t="s">
        <v>240</v>
      </c>
      <c r="D1981" s="24" t="s">
        <v>244</v>
      </c>
      <c r="E1981" s="24"/>
      <c r="F1981" s="25" t="s">
        <v>245</v>
      </c>
      <c r="G1981" s="10">
        <f t="shared" ref="G1981:L1981" si="1666">G1982+G1984+G1988+G1991</f>
        <v>295778.90000000002</v>
      </c>
      <c r="H1981" s="10">
        <f t="shared" si="1666"/>
        <v>295802.90000000002</v>
      </c>
      <c r="I1981" s="10">
        <f t="shared" si="1666"/>
        <v>295802.90000000002</v>
      </c>
      <c r="J1981" s="10">
        <f t="shared" si="1666"/>
        <v>0</v>
      </c>
      <c r="K1981" s="10">
        <f t="shared" si="1666"/>
        <v>0</v>
      </c>
      <c r="L1981" s="10">
        <f t="shared" si="1666"/>
        <v>0</v>
      </c>
      <c r="M1981" s="10">
        <f t="shared" si="1648"/>
        <v>295778.90000000002</v>
      </c>
      <c r="N1981" s="10">
        <f t="shared" si="1649"/>
        <v>295802.90000000002</v>
      </c>
      <c r="O1981" s="10">
        <f t="shared" si="1650"/>
        <v>295802.90000000002</v>
      </c>
      <c r="P1981" s="10">
        <f>P1982+P1984+P1988+P1991</f>
        <v>0</v>
      </c>
      <c r="Q1981" s="26"/>
      <c r="R1981" s="27"/>
    </row>
    <row r="1982" spans="1:18" ht="31.2" x14ac:dyDescent="0.3">
      <c r="A1982" s="24" t="s">
        <v>814</v>
      </c>
      <c r="B1982" s="24" t="s">
        <v>143</v>
      </c>
      <c r="C1982" s="24" t="s">
        <v>240</v>
      </c>
      <c r="D1982" s="24" t="s">
        <v>816</v>
      </c>
      <c r="E1982" s="24"/>
      <c r="F1982" s="25" t="s">
        <v>817</v>
      </c>
      <c r="G1982" s="10">
        <f t="shared" ref="G1982:L1982" si="1667">G1983</f>
        <v>89.9</v>
      </c>
      <c r="H1982" s="10">
        <f t="shared" si="1667"/>
        <v>89.9</v>
      </c>
      <c r="I1982" s="10">
        <f t="shared" si="1667"/>
        <v>89.9</v>
      </c>
      <c r="J1982" s="10">
        <f t="shared" si="1667"/>
        <v>0</v>
      </c>
      <c r="K1982" s="10">
        <f t="shared" si="1667"/>
        <v>0</v>
      </c>
      <c r="L1982" s="10">
        <f t="shared" si="1667"/>
        <v>0</v>
      </c>
      <c r="M1982" s="10">
        <f t="shared" si="1648"/>
        <v>89.9</v>
      </c>
      <c r="N1982" s="10">
        <f t="shared" si="1649"/>
        <v>89.9</v>
      </c>
      <c r="O1982" s="10">
        <f t="shared" si="1650"/>
        <v>89.9</v>
      </c>
      <c r="P1982" s="10">
        <f>P1983</f>
        <v>0</v>
      </c>
      <c r="Q1982" s="26"/>
      <c r="R1982" s="27"/>
    </row>
    <row r="1983" spans="1:18" ht="31.2" x14ac:dyDescent="0.3">
      <c r="A1983" s="24" t="s">
        <v>814</v>
      </c>
      <c r="B1983" s="24" t="s">
        <v>143</v>
      </c>
      <c r="C1983" s="24" t="s">
        <v>240</v>
      </c>
      <c r="D1983" s="24" t="s">
        <v>816</v>
      </c>
      <c r="E1983" s="24" t="s">
        <v>32</v>
      </c>
      <c r="F1983" s="25" t="s">
        <v>33</v>
      </c>
      <c r="G1983" s="10">
        <v>89.9</v>
      </c>
      <c r="H1983" s="10">
        <v>89.9</v>
      </c>
      <c r="I1983" s="10">
        <v>89.9</v>
      </c>
      <c r="J1983" s="10"/>
      <c r="K1983" s="10"/>
      <c r="L1983" s="10"/>
      <c r="M1983" s="10">
        <f t="shared" si="1648"/>
        <v>89.9</v>
      </c>
      <c r="N1983" s="10">
        <f t="shared" si="1649"/>
        <v>89.9</v>
      </c>
      <c r="O1983" s="10">
        <f t="shared" si="1650"/>
        <v>89.9</v>
      </c>
      <c r="P1983" s="10"/>
      <c r="Q1983" s="26"/>
      <c r="R1983" s="27"/>
    </row>
    <row r="1984" spans="1:18" x14ac:dyDescent="0.3">
      <c r="A1984" s="24" t="s">
        <v>814</v>
      </c>
      <c r="B1984" s="24" t="s">
        <v>143</v>
      </c>
      <c r="C1984" s="24" t="s">
        <v>240</v>
      </c>
      <c r="D1984" s="24" t="s">
        <v>351</v>
      </c>
      <c r="E1984" s="24"/>
      <c r="F1984" s="25" t="s">
        <v>352</v>
      </c>
      <c r="G1984" s="10">
        <f t="shared" ref="G1984:L1984" si="1668">G1985+G1986+G1987</f>
        <v>281924.8</v>
      </c>
      <c r="H1984" s="10">
        <f t="shared" si="1668"/>
        <v>281924.8</v>
      </c>
      <c r="I1984" s="10">
        <f t="shared" si="1668"/>
        <v>281924.8</v>
      </c>
      <c r="J1984" s="10">
        <f t="shared" si="1668"/>
        <v>0</v>
      </c>
      <c r="K1984" s="10">
        <f t="shared" si="1668"/>
        <v>0</v>
      </c>
      <c r="L1984" s="10">
        <f t="shared" si="1668"/>
        <v>0</v>
      </c>
      <c r="M1984" s="10">
        <f t="shared" si="1648"/>
        <v>281924.8</v>
      </c>
      <c r="N1984" s="10">
        <f t="shared" si="1649"/>
        <v>281924.8</v>
      </c>
      <c r="O1984" s="10">
        <f t="shared" si="1650"/>
        <v>281924.8</v>
      </c>
      <c r="P1984" s="10">
        <f>P1985+P1986+P1987</f>
        <v>0</v>
      </c>
      <c r="Q1984" s="26"/>
      <c r="R1984" s="27"/>
    </row>
    <row r="1985" spans="1:18" x14ac:dyDescent="0.3">
      <c r="A1985" s="24" t="s">
        <v>814</v>
      </c>
      <c r="B1985" s="24" t="s">
        <v>143</v>
      </c>
      <c r="C1985" s="24" t="s">
        <v>240</v>
      </c>
      <c r="D1985" s="24" t="s">
        <v>351</v>
      </c>
      <c r="E1985" s="24" t="s">
        <v>234</v>
      </c>
      <c r="F1985" s="25" t="s">
        <v>235</v>
      </c>
      <c r="G1985" s="10">
        <v>14696.7</v>
      </c>
      <c r="H1985" s="10">
        <v>14696.7</v>
      </c>
      <c r="I1985" s="10">
        <v>14696.7</v>
      </c>
      <c r="J1985" s="10"/>
      <c r="K1985" s="10"/>
      <c r="L1985" s="10"/>
      <c r="M1985" s="10">
        <f t="shared" si="1648"/>
        <v>14696.7</v>
      </c>
      <c r="N1985" s="10">
        <f t="shared" si="1649"/>
        <v>14696.7</v>
      </c>
      <c r="O1985" s="10">
        <f t="shared" si="1650"/>
        <v>14696.7</v>
      </c>
      <c r="P1985" s="10"/>
      <c r="Q1985" s="26"/>
      <c r="R1985" s="27"/>
    </row>
    <row r="1986" spans="1:18" ht="31.2" x14ac:dyDescent="0.3">
      <c r="A1986" s="24" t="s">
        <v>814</v>
      </c>
      <c r="B1986" s="24" t="s">
        <v>143</v>
      </c>
      <c r="C1986" s="24" t="s">
        <v>240</v>
      </c>
      <c r="D1986" s="24" t="s">
        <v>351</v>
      </c>
      <c r="E1986" s="24" t="s">
        <v>114</v>
      </c>
      <c r="F1986" s="25" t="s">
        <v>115</v>
      </c>
      <c r="G1986" s="10">
        <v>6137.2</v>
      </c>
      <c r="H1986" s="37">
        <v>6137.2</v>
      </c>
      <c r="I1986" s="37">
        <v>6137.2</v>
      </c>
      <c r="J1986" s="37"/>
      <c r="K1986" s="37"/>
      <c r="L1986" s="37"/>
      <c r="M1986" s="37">
        <f t="shared" si="1648"/>
        <v>6137.2</v>
      </c>
      <c r="N1986" s="37">
        <f t="shared" si="1649"/>
        <v>6137.2</v>
      </c>
      <c r="O1986" s="37">
        <f t="shared" si="1650"/>
        <v>6137.2</v>
      </c>
      <c r="P1986" s="37"/>
      <c r="Q1986" s="38"/>
      <c r="R1986" s="39"/>
    </row>
    <row r="1987" spans="1:18" x14ac:dyDescent="0.3">
      <c r="A1987" s="24" t="s">
        <v>814</v>
      </c>
      <c r="B1987" s="24" t="s">
        <v>143</v>
      </c>
      <c r="C1987" s="24" t="s">
        <v>240</v>
      </c>
      <c r="D1987" s="24" t="s">
        <v>351</v>
      </c>
      <c r="E1987" s="24" t="s">
        <v>34</v>
      </c>
      <c r="F1987" s="25" t="s">
        <v>35</v>
      </c>
      <c r="G1987" s="10">
        <v>261090.9</v>
      </c>
      <c r="H1987" s="37">
        <v>261090.9</v>
      </c>
      <c r="I1987" s="37">
        <v>261090.9</v>
      </c>
      <c r="J1987" s="37"/>
      <c r="K1987" s="37"/>
      <c r="L1987" s="37"/>
      <c r="M1987" s="37">
        <f t="shared" si="1648"/>
        <v>261090.9</v>
      </c>
      <c r="N1987" s="37">
        <f t="shared" si="1649"/>
        <v>261090.9</v>
      </c>
      <c r="O1987" s="37">
        <f t="shared" si="1650"/>
        <v>261090.9</v>
      </c>
      <c r="P1987" s="37"/>
      <c r="Q1987" s="38"/>
      <c r="R1987" s="39"/>
    </row>
    <row r="1988" spans="1:18" ht="62.4" x14ac:dyDescent="0.3">
      <c r="A1988" s="24" t="s">
        <v>814</v>
      </c>
      <c r="B1988" s="24" t="s">
        <v>143</v>
      </c>
      <c r="C1988" s="24" t="s">
        <v>240</v>
      </c>
      <c r="D1988" s="24" t="s">
        <v>818</v>
      </c>
      <c r="E1988" s="24"/>
      <c r="F1988" s="25" t="s">
        <v>819</v>
      </c>
      <c r="G1988" s="10">
        <f t="shared" ref="G1988:L1988" si="1669">G1989+G1990</f>
        <v>2915.7</v>
      </c>
      <c r="H1988" s="10">
        <f t="shared" si="1669"/>
        <v>2939.7</v>
      </c>
      <c r="I1988" s="10">
        <f t="shared" si="1669"/>
        <v>2939.7</v>
      </c>
      <c r="J1988" s="10">
        <f t="shared" si="1669"/>
        <v>0</v>
      </c>
      <c r="K1988" s="10">
        <f t="shared" si="1669"/>
        <v>0</v>
      </c>
      <c r="L1988" s="10">
        <f t="shared" si="1669"/>
        <v>0</v>
      </c>
      <c r="M1988" s="10">
        <f t="shared" si="1648"/>
        <v>2915.7</v>
      </c>
      <c r="N1988" s="10">
        <f t="shared" si="1649"/>
        <v>2939.7</v>
      </c>
      <c r="O1988" s="10">
        <f t="shared" si="1650"/>
        <v>2939.7</v>
      </c>
      <c r="P1988" s="10">
        <f>P1989+P1990</f>
        <v>0</v>
      </c>
      <c r="Q1988" s="26"/>
      <c r="R1988" s="27"/>
    </row>
    <row r="1989" spans="1:18" ht="31.2" x14ac:dyDescent="0.3">
      <c r="A1989" s="24" t="s">
        <v>814</v>
      </c>
      <c r="B1989" s="24" t="s">
        <v>143</v>
      </c>
      <c r="C1989" s="24" t="s">
        <v>240</v>
      </c>
      <c r="D1989" s="24" t="s">
        <v>818</v>
      </c>
      <c r="E1989" s="24" t="s">
        <v>114</v>
      </c>
      <c r="F1989" s="25" t="s">
        <v>115</v>
      </c>
      <c r="G1989" s="10">
        <v>1093.7</v>
      </c>
      <c r="H1989" s="10">
        <v>1104</v>
      </c>
      <c r="I1989" s="10">
        <v>1104</v>
      </c>
      <c r="J1989" s="10"/>
      <c r="K1989" s="10"/>
      <c r="L1989" s="10"/>
      <c r="M1989" s="10">
        <f t="shared" si="1648"/>
        <v>1093.7</v>
      </c>
      <c r="N1989" s="10">
        <f t="shared" si="1649"/>
        <v>1104</v>
      </c>
      <c r="O1989" s="10">
        <f t="shared" si="1650"/>
        <v>1104</v>
      </c>
      <c r="P1989" s="10"/>
      <c r="Q1989" s="26"/>
      <c r="R1989" s="27"/>
    </row>
    <row r="1990" spans="1:18" x14ac:dyDescent="0.3">
      <c r="A1990" s="24" t="s">
        <v>814</v>
      </c>
      <c r="B1990" s="24" t="s">
        <v>143</v>
      </c>
      <c r="C1990" s="24" t="s">
        <v>240</v>
      </c>
      <c r="D1990" s="24" t="s">
        <v>818</v>
      </c>
      <c r="E1990" s="24" t="s">
        <v>34</v>
      </c>
      <c r="F1990" s="25" t="s">
        <v>35</v>
      </c>
      <c r="G1990" s="10">
        <v>1822</v>
      </c>
      <c r="H1990" s="10">
        <v>1835.7</v>
      </c>
      <c r="I1990" s="10">
        <v>1835.7</v>
      </c>
      <c r="J1990" s="10"/>
      <c r="K1990" s="10"/>
      <c r="L1990" s="10"/>
      <c r="M1990" s="10">
        <f t="shared" si="1648"/>
        <v>1822</v>
      </c>
      <c r="N1990" s="10">
        <f t="shared" si="1649"/>
        <v>1835.7</v>
      </c>
      <c r="O1990" s="10">
        <f t="shared" si="1650"/>
        <v>1835.7</v>
      </c>
      <c r="P1990" s="10"/>
      <c r="Q1990" s="26"/>
      <c r="R1990" s="27"/>
    </row>
    <row r="1991" spans="1:18" ht="46.8" x14ac:dyDescent="0.3">
      <c r="A1991" s="24" t="s">
        <v>814</v>
      </c>
      <c r="B1991" s="24" t="s">
        <v>143</v>
      </c>
      <c r="C1991" s="24" t="s">
        <v>240</v>
      </c>
      <c r="D1991" s="24" t="s">
        <v>820</v>
      </c>
      <c r="E1991" s="24"/>
      <c r="F1991" s="25" t="s">
        <v>821</v>
      </c>
      <c r="G1991" s="10">
        <f t="shared" ref="G1991:L1991" si="1670">G1992+G1993</f>
        <v>10848.5</v>
      </c>
      <c r="H1991" s="10">
        <f t="shared" si="1670"/>
        <v>10848.5</v>
      </c>
      <c r="I1991" s="10">
        <f t="shared" si="1670"/>
        <v>10848.5</v>
      </c>
      <c r="J1991" s="10">
        <f t="shared" si="1670"/>
        <v>0</v>
      </c>
      <c r="K1991" s="10">
        <f t="shared" si="1670"/>
        <v>0</v>
      </c>
      <c r="L1991" s="10">
        <f t="shared" si="1670"/>
        <v>0</v>
      </c>
      <c r="M1991" s="10">
        <f t="shared" si="1648"/>
        <v>10848.5</v>
      </c>
      <c r="N1991" s="10">
        <f t="shared" si="1649"/>
        <v>10848.5</v>
      </c>
      <c r="O1991" s="10">
        <f t="shared" si="1650"/>
        <v>10848.5</v>
      </c>
      <c r="P1991" s="10">
        <f>P1992+P1993</f>
        <v>0</v>
      </c>
      <c r="Q1991" s="26"/>
      <c r="R1991" s="27"/>
    </row>
    <row r="1992" spans="1:18" ht="31.2" x14ac:dyDescent="0.3">
      <c r="A1992" s="24" t="s">
        <v>814</v>
      </c>
      <c r="B1992" s="24" t="s">
        <v>143</v>
      </c>
      <c r="C1992" s="24" t="s">
        <v>240</v>
      </c>
      <c r="D1992" s="24" t="s">
        <v>820</v>
      </c>
      <c r="E1992" s="24" t="s">
        <v>114</v>
      </c>
      <c r="F1992" s="25" t="s">
        <v>115</v>
      </c>
      <c r="G1992" s="10">
        <v>684.4</v>
      </c>
      <c r="H1992" s="10">
        <v>684.4</v>
      </c>
      <c r="I1992" s="10">
        <v>684.4</v>
      </c>
      <c r="J1992" s="10"/>
      <c r="K1992" s="10"/>
      <c r="L1992" s="10"/>
      <c r="M1992" s="10">
        <f t="shared" si="1648"/>
        <v>684.4</v>
      </c>
      <c r="N1992" s="10">
        <f t="shared" si="1649"/>
        <v>684.4</v>
      </c>
      <c r="O1992" s="10">
        <f t="shared" si="1650"/>
        <v>684.4</v>
      </c>
      <c r="P1992" s="10"/>
      <c r="Q1992" s="26"/>
      <c r="R1992" s="27"/>
    </row>
    <row r="1993" spans="1:18" x14ac:dyDescent="0.3">
      <c r="A1993" s="24" t="s">
        <v>814</v>
      </c>
      <c r="B1993" s="24" t="s">
        <v>143</v>
      </c>
      <c r="C1993" s="24" t="s">
        <v>240</v>
      </c>
      <c r="D1993" s="24" t="s">
        <v>820</v>
      </c>
      <c r="E1993" s="24" t="s">
        <v>34</v>
      </c>
      <c r="F1993" s="25" t="s">
        <v>35</v>
      </c>
      <c r="G1993" s="10">
        <v>10164.1</v>
      </c>
      <c r="H1993" s="10">
        <v>10164.1</v>
      </c>
      <c r="I1993" s="10">
        <v>10164.1</v>
      </c>
      <c r="J1993" s="10"/>
      <c r="K1993" s="10"/>
      <c r="L1993" s="10"/>
      <c r="M1993" s="10">
        <f t="shared" si="1648"/>
        <v>10164.1</v>
      </c>
      <c r="N1993" s="10">
        <f t="shared" si="1649"/>
        <v>10164.1</v>
      </c>
      <c r="O1993" s="10">
        <f t="shared" si="1650"/>
        <v>10164.1</v>
      </c>
      <c r="P1993" s="10"/>
      <c r="Q1993" s="26"/>
      <c r="R1993" s="27"/>
    </row>
    <row r="1994" spans="1:18" s="12" customFormat="1" x14ac:dyDescent="0.3">
      <c r="A1994" s="13" t="s">
        <v>814</v>
      </c>
      <c r="B1994" s="13" t="s">
        <v>273</v>
      </c>
      <c r="C1994" s="13"/>
      <c r="D1994" s="13"/>
      <c r="E1994" s="13"/>
      <c r="F1994" s="14" t="s">
        <v>274</v>
      </c>
      <c r="G1994" s="15">
        <f t="shared" ref="G1994:L1994" si="1671">G2001+G2022+G2028+G1995</f>
        <v>468196.1</v>
      </c>
      <c r="H1994" s="15">
        <f t="shared" si="1671"/>
        <v>440660.1</v>
      </c>
      <c r="I1994" s="15">
        <f t="shared" si="1671"/>
        <v>490660.1</v>
      </c>
      <c r="J1994" s="15">
        <f t="shared" si="1671"/>
        <v>0</v>
      </c>
      <c r="K1994" s="15">
        <f t="shared" si="1671"/>
        <v>0</v>
      </c>
      <c r="L1994" s="15">
        <f t="shared" si="1671"/>
        <v>0</v>
      </c>
      <c r="M1994" s="15">
        <f t="shared" si="1648"/>
        <v>468196.1</v>
      </c>
      <c r="N1994" s="15">
        <f t="shared" si="1649"/>
        <v>440660.1</v>
      </c>
      <c r="O1994" s="15">
        <f t="shared" si="1650"/>
        <v>490660.1</v>
      </c>
      <c r="P1994" s="15">
        <f>P2001+P2022+P2028+P1995</f>
        <v>0</v>
      </c>
      <c r="Q1994" s="16"/>
      <c r="R1994" s="17"/>
    </row>
    <row r="1995" spans="1:18" s="18" customFormat="1" x14ac:dyDescent="0.3">
      <c r="A1995" s="19" t="s">
        <v>814</v>
      </c>
      <c r="B1995" s="19" t="s">
        <v>273</v>
      </c>
      <c r="C1995" s="19" t="s">
        <v>20</v>
      </c>
      <c r="D1995" s="19"/>
      <c r="E1995" s="19"/>
      <c r="F1995" s="20" t="s">
        <v>822</v>
      </c>
      <c r="G1995" s="21">
        <f t="shared" ref="G1995:G1997" si="1672">G1996</f>
        <v>151781.29999999999</v>
      </c>
      <c r="H1995" s="21">
        <f t="shared" ref="H1995:H1997" si="1673">H1996</f>
        <v>156448.19999999998</v>
      </c>
      <c r="I1995" s="21">
        <f t="shared" ref="I1995:I1997" si="1674">I1996</f>
        <v>156448.19999999998</v>
      </c>
      <c r="J1995" s="21">
        <f t="shared" ref="J1995:J1997" si="1675">J1996</f>
        <v>0</v>
      </c>
      <c r="K1995" s="21">
        <f t="shared" ref="K1995:K1997" si="1676">K1996</f>
        <v>0</v>
      </c>
      <c r="L1995" s="21">
        <f t="shared" ref="L1995:L1997" si="1677">L1996</f>
        <v>0</v>
      </c>
      <c r="M1995" s="21">
        <f t="shared" si="1648"/>
        <v>151781.29999999999</v>
      </c>
      <c r="N1995" s="21">
        <f t="shared" si="1649"/>
        <v>156448.19999999998</v>
      </c>
      <c r="O1995" s="21">
        <f t="shared" si="1650"/>
        <v>156448.19999999998</v>
      </c>
      <c r="P1995" s="21">
        <f t="shared" ref="P1995:P1997" si="1678">P1996</f>
        <v>0</v>
      </c>
      <c r="Q1995" s="22"/>
      <c r="R1995" s="23"/>
    </row>
    <row r="1996" spans="1:18" ht="31.2" x14ac:dyDescent="0.3">
      <c r="A1996" s="24" t="s">
        <v>814</v>
      </c>
      <c r="B1996" s="24" t="s">
        <v>273</v>
      </c>
      <c r="C1996" s="24" t="s">
        <v>20</v>
      </c>
      <c r="D1996" s="24" t="s">
        <v>48</v>
      </c>
      <c r="E1996" s="24"/>
      <c r="F1996" s="25" t="s">
        <v>49</v>
      </c>
      <c r="G1996" s="10">
        <f t="shared" si="1672"/>
        <v>151781.29999999999</v>
      </c>
      <c r="H1996" s="10">
        <f t="shared" si="1673"/>
        <v>156448.19999999998</v>
      </c>
      <c r="I1996" s="10">
        <f t="shared" si="1674"/>
        <v>156448.19999999998</v>
      </c>
      <c r="J1996" s="10">
        <f t="shared" si="1675"/>
        <v>0</v>
      </c>
      <c r="K1996" s="10">
        <f t="shared" si="1676"/>
        <v>0</v>
      </c>
      <c r="L1996" s="10">
        <f t="shared" si="1677"/>
        <v>0</v>
      </c>
      <c r="M1996" s="10">
        <f t="shared" si="1648"/>
        <v>151781.29999999999</v>
      </c>
      <c r="N1996" s="10">
        <f t="shared" si="1649"/>
        <v>156448.19999999998</v>
      </c>
      <c r="O1996" s="10">
        <f t="shared" si="1650"/>
        <v>156448.19999999998</v>
      </c>
      <c r="P1996" s="10">
        <f t="shared" si="1678"/>
        <v>0</v>
      </c>
      <c r="Q1996" s="26"/>
      <c r="R1996" s="27"/>
    </row>
    <row r="1997" spans="1:18" x14ac:dyDescent="0.3">
      <c r="A1997" s="24" t="s">
        <v>814</v>
      </c>
      <c r="B1997" s="24" t="s">
        <v>273</v>
      </c>
      <c r="C1997" s="24" t="s">
        <v>20</v>
      </c>
      <c r="D1997" s="24" t="s">
        <v>50</v>
      </c>
      <c r="E1997" s="24"/>
      <c r="F1997" s="25" t="s">
        <v>51</v>
      </c>
      <c r="G1997" s="10">
        <f t="shared" si="1672"/>
        <v>151781.29999999999</v>
      </c>
      <c r="H1997" s="10">
        <f t="shared" si="1673"/>
        <v>156448.19999999998</v>
      </c>
      <c r="I1997" s="10">
        <f t="shared" si="1674"/>
        <v>156448.19999999998</v>
      </c>
      <c r="J1997" s="10">
        <f t="shared" si="1675"/>
        <v>0</v>
      </c>
      <c r="K1997" s="10">
        <f t="shared" si="1676"/>
        <v>0</v>
      </c>
      <c r="L1997" s="10">
        <f t="shared" si="1677"/>
        <v>0</v>
      </c>
      <c r="M1997" s="10">
        <f t="shared" si="1648"/>
        <v>151781.29999999999</v>
      </c>
      <c r="N1997" s="10">
        <f t="shared" si="1649"/>
        <v>156448.19999999998</v>
      </c>
      <c r="O1997" s="10">
        <f t="shared" si="1650"/>
        <v>156448.19999999998</v>
      </c>
      <c r="P1997" s="10">
        <f t="shared" si="1678"/>
        <v>0</v>
      </c>
      <c r="Q1997" s="26"/>
      <c r="R1997" s="27"/>
    </row>
    <row r="1998" spans="1:18" ht="78" x14ac:dyDescent="0.3">
      <c r="A1998" s="24" t="s">
        <v>814</v>
      </c>
      <c r="B1998" s="24" t="s">
        <v>273</v>
      </c>
      <c r="C1998" s="24" t="s">
        <v>20</v>
      </c>
      <c r="D1998" s="24" t="s">
        <v>823</v>
      </c>
      <c r="E1998" s="24"/>
      <c r="F1998" s="25" t="s">
        <v>824</v>
      </c>
      <c r="G1998" s="10">
        <f t="shared" ref="G1998:L1998" si="1679">G1999+G2000</f>
        <v>151781.29999999999</v>
      </c>
      <c r="H1998" s="10">
        <f t="shared" si="1679"/>
        <v>156448.19999999998</v>
      </c>
      <c r="I1998" s="10">
        <f t="shared" si="1679"/>
        <v>156448.19999999998</v>
      </c>
      <c r="J1998" s="10">
        <f t="shared" si="1679"/>
        <v>0</v>
      </c>
      <c r="K1998" s="10">
        <f t="shared" si="1679"/>
        <v>0</v>
      </c>
      <c r="L1998" s="10">
        <f t="shared" si="1679"/>
        <v>0</v>
      </c>
      <c r="M1998" s="10">
        <f t="shared" si="1648"/>
        <v>151781.29999999999</v>
      </c>
      <c r="N1998" s="10">
        <f t="shared" si="1649"/>
        <v>156448.19999999998</v>
      </c>
      <c r="O1998" s="10">
        <f t="shared" si="1650"/>
        <v>156448.19999999998</v>
      </c>
      <c r="P1998" s="10">
        <f>P1999+P2000</f>
        <v>0</v>
      </c>
      <c r="Q1998" s="26"/>
      <c r="R1998" s="27"/>
    </row>
    <row r="1999" spans="1:18" ht="31.2" x14ac:dyDescent="0.3">
      <c r="A1999" s="24" t="s">
        <v>814</v>
      </c>
      <c r="B1999" s="24" t="s">
        <v>273</v>
      </c>
      <c r="C1999" s="24" t="s">
        <v>20</v>
      </c>
      <c r="D1999" s="24" t="s">
        <v>823</v>
      </c>
      <c r="E1999" s="24" t="s">
        <v>32</v>
      </c>
      <c r="F1999" s="25" t="s">
        <v>33</v>
      </c>
      <c r="G1999" s="10">
        <v>454</v>
      </c>
      <c r="H1999" s="10">
        <v>467.9</v>
      </c>
      <c r="I1999" s="10">
        <v>467.9</v>
      </c>
      <c r="J1999" s="10"/>
      <c r="K1999" s="10"/>
      <c r="L1999" s="10"/>
      <c r="M1999" s="10">
        <f t="shared" si="1648"/>
        <v>454</v>
      </c>
      <c r="N1999" s="10">
        <f t="shared" si="1649"/>
        <v>467.9</v>
      </c>
      <c r="O1999" s="10">
        <f t="shared" si="1650"/>
        <v>467.9</v>
      </c>
      <c r="P1999" s="10"/>
      <c r="Q1999" s="26"/>
      <c r="R1999" s="27"/>
    </row>
    <row r="2000" spans="1:18" x14ac:dyDescent="0.3">
      <c r="A2000" s="24" t="s">
        <v>814</v>
      </c>
      <c r="B2000" s="24" t="s">
        <v>273</v>
      </c>
      <c r="C2000" s="24" t="s">
        <v>20</v>
      </c>
      <c r="D2000" s="24" t="s">
        <v>823</v>
      </c>
      <c r="E2000" s="24" t="s">
        <v>234</v>
      </c>
      <c r="F2000" s="25" t="s">
        <v>235</v>
      </c>
      <c r="G2000" s="10">
        <v>151327.29999999999</v>
      </c>
      <c r="H2000" s="10">
        <v>155980.29999999999</v>
      </c>
      <c r="I2000" s="10">
        <v>155980.29999999999</v>
      </c>
      <c r="J2000" s="10"/>
      <c r="K2000" s="10"/>
      <c r="L2000" s="10"/>
      <c r="M2000" s="10">
        <f t="shared" si="1648"/>
        <v>151327.29999999999</v>
      </c>
      <c r="N2000" s="10">
        <f t="shared" si="1649"/>
        <v>155980.29999999999</v>
      </c>
      <c r="O2000" s="10">
        <f t="shared" si="1650"/>
        <v>155980.29999999999</v>
      </c>
      <c r="P2000" s="10"/>
      <c r="Q2000" s="26"/>
      <c r="R2000" s="27"/>
    </row>
    <row r="2001" spans="1:18" s="18" customFormat="1" x14ac:dyDescent="0.3">
      <c r="A2001" s="19" t="s">
        <v>814</v>
      </c>
      <c r="B2001" s="19" t="s">
        <v>273</v>
      </c>
      <c r="C2001" s="19" t="s">
        <v>125</v>
      </c>
      <c r="D2001" s="19"/>
      <c r="E2001" s="19"/>
      <c r="F2001" s="20" t="s">
        <v>275</v>
      </c>
      <c r="G2001" s="21">
        <f t="shared" ref="G2001:L2001" si="1680">G2015+G2002</f>
        <v>174499</v>
      </c>
      <c r="H2001" s="21">
        <f t="shared" si="1680"/>
        <v>178568.6</v>
      </c>
      <c r="I2001" s="21">
        <f t="shared" si="1680"/>
        <v>228568.6</v>
      </c>
      <c r="J2001" s="21">
        <f t="shared" si="1680"/>
        <v>0</v>
      </c>
      <c r="K2001" s="21">
        <f t="shared" si="1680"/>
        <v>0</v>
      </c>
      <c r="L2001" s="21">
        <f t="shared" si="1680"/>
        <v>0</v>
      </c>
      <c r="M2001" s="21">
        <f t="shared" si="1648"/>
        <v>174499</v>
      </c>
      <c r="N2001" s="21">
        <f t="shared" si="1649"/>
        <v>178568.6</v>
      </c>
      <c r="O2001" s="21">
        <f t="shared" si="1650"/>
        <v>228568.6</v>
      </c>
      <c r="P2001" s="21">
        <f>P2015+P2002</f>
        <v>0</v>
      </c>
      <c r="Q2001" s="22"/>
      <c r="R2001" s="23"/>
    </row>
    <row r="2002" spans="1:18" ht="46.8" x14ac:dyDescent="0.3">
      <c r="A2002" s="24" t="s">
        <v>814</v>
      </c>
      <c r="B2002" s="24" t="s">
        <v>273</v>
      </c>
      <c r="C2002" s="24" t="s">
        <v>125</v>
      </c>
      <c r="D2002" s="24" t="s">
        <v>202</v>
      </c>
      <c r="E2002" s="24"/>
      <c r="F2002" s="25" t="s">
        <v>203</v>
      </c>
      <c r="G2002" s="10">
        <f t="shared" ref="G2002:G2003" si="1681">G2003</f>
        <v>170006.39999999999</v>
      </c>
      <c r="H2002" s="10">
        <f t="shared" ref="H2002:H2003" si="1682">H2003</f>
        <v>170006.39999999999</v>
      </c>
      <c r="I2002" s="10">
        <f t="shared" ref="I2002:I2003" si="1683">I2003</f>
        <v>220006.39999999999</v>
      </c>
      <c r="J2002" s="10">
        <f t="shared" ref="J2002:J2003" si="1684">J2003</f>
        <v>0</v>
      </c>
      <c r="K2002" s="10">
        <f t="shared" ref="K2002:K2003" si="1685">K2003</f>
        <v>0</v>
      </c>
      <c r="L2002" s="10">
        <f t="shared" ref="L2002:L2003" si="1686">L2003</f>
        <v>0</v>
      </c>
      <c r="M2002" s="10">
        <f t="shared" si="1648"/>
        <v>170006.39999999999</v>
      </c>
      <c r="N2002" s="10">
        <f t="shared" si="1649"/>
        <v>170006.39999999999</v>
      </c>
      <c r="O2002" s="10">
        <f t="shared" si="1650"/>
        <v>220006.39999999999</v>
      </c>
      <c r="P2002" s="10">
        <f t="shared" ref="P2002:P2003" si="1687">P2003</f>
        <v>0</v>
      </c>
      <c r="Q2002" s="26"/>
      <c r="R2002" s="27"/>
    </row>
    <row r="2003" spans="1:18" x14ac:dyDescent="0.3">
      <c r="A2003" s="24" t="s">
        <v>814</v>
      </c>
      <c r="B2003" s="24" t="s">
        <v>273</v>
      </c>
      <c r="C2003" s="24" t="s">
        <v>125</v>
      </c>
      <c r="D2003" s="24" t="s">
        <v>204</v>
      </c>
      <c r="E2003" s="24"/>
      <c r="F2003" s="25" t="s">
        <v>27</v>
      </c>
      <c r="G2003" s="10">
        <f t="shared" si="1681"/>
        <v>170006.39999999999</v>
      </c>
      <c r="H2003" s="10">
        <f t="shared" si="1682"/>
        <v>170006.39999999999</v>
      </c>
      <c r="I2003" s="10">
        <f t="shared" si="1683"/>
        <v>220006.39999999999</v>
      </c>
      <c r="J2003" s="10">
        <f t="shared" si="1684"/>
        <v>0</v>
      </c>
      <c r="K2003" s="10">
        <f t="shared" si="1685"/>
        <v>0</v>
      </c>
      <c r="L2003" s="10">
        <f t="shared" si="1686"/>
        <v>0</v>
      </c>
      <c r="M2003" s="10">
        <f t="shared" si="1648"/>
        <v>170006.39999999999</v>
      </c>
      <c r="N2003" s="10">
        <f t="shared" si="1649"/>
        <v>170006.39999999999</v>
      </c>
      <c r="O2003" s="10">
        <f t="shared" si="1650"/>
        <v>220006.39999999999</v>
      </c>
      <c r="P2003" s="10">
        <f t="shared" si="1687"/>
        <v>0</v>
      </c>
      <c r="Q2003" s="26"/>
      <c r="R2003" s="27"/>
    </row>
    <row r="2004" spans="1:18" ht="62.4" x14ac:dyDescent="0.3">
      <c r="A2004" s="24" t="s">
        <v>814</v>
      </c>
      <c r="B2004" s="24" t="s">
        <v>273</v>
      </c>
      <c r="C2004" s="24" t="s">
        <v>125</v>
      </c>
      <c r="D2004" s="24" t="s">
        <v>825</v>
      </c>
      <c r="E2004" s="24"/>
      <c r="F2004" s="25" t="s">
        <v>826</v>
      </c>
      <c r="G2004" s="10">
        <f t="shared" ref="G2004:L2004" si="1688">G2005+G2007+G2009+G2011+G2013</f>
        <v>170006.39999999999</v>
      </c>
      <c r="H2004" s="10">
        <f t="shared" si="1688"/>
        <v>170006.39999999999</v>
      </c>
      <c r="I2004" s="10">
        <f t="shared" si="1688"/>
        <v>220006.39999999999</v>
      </c>
      <c r="J2004" s="10">
        <f t="shared" si="1688"/>
        <v>0</v>
      </c>
      <c r="K2004" s="10">
        <f t="shared" si="1688"/>
        <v>0</v>
      </c>
      <c r="L2004" s="10">
        <f t="shared" si="1688"/>
        <v>0</v>
      </c>
      <c r="M2004" s="10">
        <f t="shared" si="1648"/>
        <v>170006.39999999999</v>
      </c>
      <c r="N2004" s="10">
        <f t="shared" si="1649"/>
        <v>170006.39999999999</v>
      </c>
      <c r="O2004" s="10">
        <f t="shared" si="1650"/>
        <v>220006.39999999999</v>
      </c>
      <c r="P2004" s="10">
        <f>P2005+P2007+P2009+P2011+P2013</f>
        <v>0</v>
      </c>
      <c r="Q2004" s="26"/>
      <c r="R2004" s="27"/>
    </row>
    <row r="2005" spans="1:18" ht="109.2" x14ac:dyDescent="0.3">
      <c r="A2005" s="24" t="s">
        <v>814</v>
      </c>
      <c r="B2005" s="24" t="s">
        <v>273</v>
      </c>
      <c r="C2005" s="24" t="s">
        <v>125</v>
      </c>
      <c r="D2005" s="24" t="s">
        <v>827</v>
      </c>
      <c r="E2005" s="24"/>
      <c r="F2005" s="25" t="s">
        <v>828</v>
      </c>
      <c r="G2005" s="10">
        <f t="shared" ref="G2005:L2005" si="1689">G2006</f>
        <v>13095.5</v>
      </c>
      <c r="H2005" s="10">
        <f t="shared" si="1689"/>
        <v>13095.5</v>
      </c>
      <c r="I2005" s="10">
        <f t="shared" si="1689"/>
        <v>13095.5</v>
      </c>
      <c r="J2005" s="10">
        <f t="shared" si="1689"/>
        <v>0</v>
      </c>
      <c r="K2005" s="10">
        <f t="shared" si="1689"/>
        <v>0</v>
      </c>
      <c r="L2005" s="10">
        <f t="shared" si="1689"/>
        <v>0</v>
      </c>
      <c r="M2005" s="10">
        <f t="shared" si="1648"/>
        <v>13095.5</v>
      </c>
      <c r="N2005" s="10">
        <f t="shared" si="1649"/>
        <v>13095.5</v>
      </c>
      <c r="O2005" s="10">
        <f t="shared" si="1650"/>
        <v>13095.5</v>
      </c>
      <c r="P2005" s="10">
        <f>P2006</f>
        <v>0</v>
      </c>
      <c r="Q2005" s="26"/>
      <c r="R2005" s="27"/>
    </row>
    <row r="2006" spans="1:18" x14ac:dyDescent="0.3">
      <c r="A2006" s="24" t="s">
        <v>814</v>
      </c>
      <c r="B2006" s="24" t="s">
        <v>273</v>
      </c>
      <c r="C2006" s="24" t="s">
        <v>125</v>
      </c>
      <c r="D2006" s="24" t="s">
        <v>827</v>
      </c>
      <c r="E2006" s="24" t="s">
        <v>234</v>
      </c>
      <c r="F2006" s="25" t="s">
        <v>235</v>
      </c>
      <c r="G2006" s="10">
        <v>13095.5</v>
      </c>
      <c r="H2006" s="10">
        <v>13095.5</v>
      </c>
      <c r="I2006" s="10">
        <v>13095.5</v>
      </c>
      <c r="J2006" s="10"/>
      <c r="K2006" s="10"/>
      <c r="L2006" s="10"/>
      <c r="M2006" s="10">
        <f t="shared" si="1648"/>
        <v>13095.5</v>
      </c>
      <c r="N2006" s="10">
        <f t="shared" si="1649"/>
        <v>13095.5</v>
      </c>
      <c r="O2006" s="10">
        <f t="shared" si="1650"/>
        <v>13095.5</v>
      </c>
      <c r="P2006" s="10"/>
      <c r="Q2006" s="26"/>
      <c r="R2006" s="27"/>
    </row>
    <row r="2007" spans="1:18" ht="62.4" x14ac:dyDescent="0.3">
      <c r="A2007" s="24" t="s">
        <v>814</v>
      </c>
      <c r="B2007" s="24" t="s">
        <v>273</v>
      </c>
      <c r="C2007" s="24" t="s">
        <v>125</v>
      </c>
      <c r="D2007" s="24" t="s">
        <v>829</v>
      </c>
      <c r="E2007" s="24"/>
      <c r="F2007" s="25" t="s">
        <v>830</v>
      </c>
      <c r="G2007" s="10">
        <f t="shared" ref="G2007:L2007" si="1690">G2008</f>
        <v>3060.3</v>
      </c>
      <c r="H2007" s="10">
        <f t="shared" si="1690"/>
        <v>3060.3</v>
      </c>
      <c r="I2007" s="10">
        <f t="shared" si="1690"/>
        <v>3060.3</v>
      </c>
      <c r="J2007" s="10">
        <f t="shared" si="1690"/>
        <v>0</v>
      </c>
      <c r="K2007" s="10">
        <f t="shared" si="1690"/>
        <v>0</v>
      </c>
      <c r="L2007" s="10">
        <f t="shared" si="1690"/>
        <v>0</v>
      </c>
      <c r="M2007" s="10">
        <f t="shared" si="1648"/>
        <v>3060.3</v>
      </c>
      <c r="N2007" s="10">
        <f t="shared" si="1649"/>
        <v>3060.3</v>
      </c>
      <c r="O2007" s="10">
        <f t="shared" si="1650"/>
        <v>3060.3</v>
      </c>
      <c r="P2007" s="10">
        <f>P2008</f>
        <v>0</v>
      </c>
      <c r="Q2007" s="26"/>
      <c r="R2007" s="27"/>
    </row>
    <row r="2008" spans="1:18" x14ac:dyDescent="0.3">
      <c r="A2008" s="24" t="s">
        <v>814</v>
      </c>
      <c r="B2008" s="24" t="s">
        <v>273</v>
      </c>
      <c r="C2008" s="24" t="s">
        <v>125</v>
      </c>
      <c r="D2008" s="24" t="s">
        <v>829</v>
      </c>
      <c r="E2008" s="24" t="s">
        <v>234</v>
      </c>
      <c r="F2008" s="25" t="s">
        <v>235</v>
      </c>
      <c r="G2008" s="10">
        <v>3060.3</v>
      </c>
      <c r="H2008" s="10">
        <v>3060.3</v>
      </c>
      <c r="I2008" s="10">
        <v>3060.3</v>
      </c>
      <c r="J2008" s="10"/>
      <c r="K2008" s="10"/>
      <c r="L2008" s="10"/>
      <c r="M2008" s="10">
        <f t="shared" si="1648"/>
        <v>3060.3</v>
      </c>
      <c r="N2008" s="10">
        <f t="shared" si="1649"/>
        <v>3060.3</v>
      </c>
      <c r="O2008" s="10">
        <f t="shared" si="1650"/>
        <v>3060.3</v>
      </c>
      <c r="P2008" s="10"/>
      <c r="Q2008" s="26"/>
      <c r="R2008" s="27"/>
    </row>
    <row r="2009" spans="1:18" x14ac:dyDescent="0.3">
      <c r="A2009" s="24" t="s">
        <v>814</v>
      </c>
      <c r="B2009" s="24" t="s">
        <v>273</v>
      </c>
      <c r="C2009" s="24" t="s">
        <v>125</v>
      </c>
      <c r="D2009" s="24" t="s">
        <v>831</v>
      </c>
      <c r="E2009" s="24"/>
      <c r="F2009" s="25" t="s">
        <v>832</v>
      </c>
      <c r="G2009" s="10">
        <f t="shared" ref="G2009:L2009" si="1691">G2010</f>
        <v>402.3</v>
      </c>
      <c r="H2009" s="10">
        <f t="shared" si="1691"/>
        <v>402.3</v>
      </c>
      <c r="I2009" s="10">
        <f t="shared" si="1691"/>
        <v>402.3</v>
      </c>
      <c r="J2009" s="10">
        <f t="shared" si="1691"/>
        <v>0</v>
      </c>
      <c r="K2009" s="10">
        <f t="shared" si="1691"/>
        <v>0</v>
      </c>
      <c r="L2009" s="10">
        <f t="shared" si="1691"/>
        <v>0</v>
      </c>
      <c r="M2009" s="10">
        <f t="shared" si="1648"/>
        <v>402.3</v>
      </c>
      <c r="N2009" s="10">
        <f t="shared" si="1649"/>
        <v>402.3</v>
      </c>
      <c r="O2009" s="10">
        <f t="shared" si="1650"/>
        <v>402.3</v>
      </c>
      <c r="P2009" s="10">
        <f>P2010</f>
        <v>0</v>
      </c>
      <c r="Q2009" s="26"/>
      <c r="R2009" s="27"/>
    </row>
    <row r="2010" spans="1:18" x14ac:dyDescent="0.3">
      <c r="A2010" s="24" t="s">
        <v>814</v>
      </c>
      <c r="B2010" s="24" t="s">
        <v>273</v>
      </c>
      <c r="C2010" s="24" t="s">
        <v>125</v>
      </c>
      <c r="D2010" s="24" t="s">
        <v>831</v>
      </c>
      <c r="E2010" s="24" t="s">
        <v>234</v>
      </c>
      <c r="F2010" s="25" t="s">
        <v>235</v>
      </c>
      <c r="G2010" s="10">
        <v>402.3</v>
      </c>
      <c r="H2010" s="10">
        <v>402.3</v>
      </c>
      <c r="I2010" s="10">
        <v>402.3</v>
      </c>
      <c r="J2010" s="10"/>
      <c r="K2010" s="10"/>
      <c r="L2010" s="10"/>
      <c r="M2010" s="10">
        <f t="shared" si="1648"/>
        <v>402.3</v>
      </c>
      <c r="N2010" s="10">
        <f t="shared" si="1649"/>
        <v>402.3</v>
      </c>
      <c r="O2010" s="10">
        <f t="shared" si="1650"/>
        <v>402.3</v>
      </c>
      <c r="P2010" s="10"/>
      <c r="Q2010" s="26"/>
      <c r="R2010" s="27"/>
    </row>
    <row r="2011" spans="1:18" ht="46.8" x14ac:dyDescent="0.3">
      <c r="A2011" s="24" t="s">
        <v>814</v>
      </c>
      <c r="B2011" s="24" t="s">
        <v>273</v>
      </c>
      <c r="C2011" s="24" t="s">
        <v>125</v>
      </c>
      <c r="D2011" s="24" t="s">
        <v>833</v>
      </c>
      <c r="E2011" s="24"/>
      <c r="F2011" s="25" t="s">
        <v>834</v>
      </c>
      <c r="G2011" s="10">
        <f t="shared" ref="G2011:L2011" si="1692">G2012</f>
        <v>150000</v>
      </c>
      <c r="H2011" s="10">
        <f t="shared" si="1692"/>
        <v>150000</v>
      </c>
      <c r="I2011" s="10">
        <f t="shared" si="1692"/>
        <v>200000</v>
      </c>
      <c r="J2011" s="10">
        <f t="shared" si="1692"/>
        <v>0</v>
      </c>
      <c r="K2011" s="10">
        <f t="shared" si="1692"/>
        <v>0</v>
      </c>
      <c r="L2011" s="10">
        <f t="shared" si="1692"/>
        <v>0</v>
      </c>
      <c r="M2011" s="10">
        <f t="shared" si="1648"/>
        <v>150000</v>
      </c>
      <c r="N2011" s="10">
        <f t="shared" si="1649"/>
        <v>150000</v>
      </c>
      <c r="O2011" s="10">
        <f t="shared" si="1650"/>
        <v>200000</v>
      </c>
      <c r="P2011" s="10">
        <f>P2012</f>
        <v>0</v>
      </c>
      <c r="Q2011" s="26"/>
      <c r="R2011" s="27"/>
    </row>
    <row r="2012" spans="1:18" x14ac:dyDescent="0.3">
      <c r="A2012" s="24" t="s">
        <v>814</v>
      </c>
      <c r="B2012" s="24" t="s">
        <v>273</v>
      </c>
      <c r="C2012" s="24" t="s">
        <v>125</v>
      </c>
      <c r="D2012" s="24" t="s">
        <v>833</v>
      </c>
      <c r="E2012" s="24" t="s">
        <v>234</v>
      </c>
      <c r="F2012" s="25" t="s">
        <v>235</v>
      </c>
      <c r="G2012" s="10">
        <v>150000</v>
      </c>
      <c r="H2012" s="10">
        <v>150000</v>
      </c>
      <c r="I2012" s="10">
        <v>200000</v>
      </c>
      <c r="J2012" s="10"/>
      <c r="K2012" s="10"/>
      <c r="L2012" s="10"/>
      <c r="M2012" s="10">
        <f t="shared" si="1648"/>
        <v>150000</v>
      </c>
      <c r="N2012" s="10">
        <f t="shared" si="1649"/>
        <v>150000</v>
      </c>
      <c r="O2012" s="10">
        <f t="shared" si="1650"/>
        <v>200000</v>
      </c>
      <c r="P2012" s="10"/>
      <c r="Q2012" s="26"/>
      <c r="R2012" s="27"/>
    </row>
    <row r="2013" spans="1:18" ht="46.8" x14ac:dyDescent="0.3">
      <c r="A2013" s="24" t="s">
        <v>814</v>
      </c>
      <c r="B2013" s="24" t="s">
        <v>273</v>
      </c>
      <c r="C2013" s="24" t="s">
        <v>125</v>
      </c>
      <c r="D2013" s="24" t="s">
        <v>835</v>
      </c>
      <c r="E2013" s="24"/>
      <c r="F2013" s="25" t="s">
        <v>836</v>
      </c>
      <c r="G2013" s="10">
        <f t="shared" ref="G2013:L2013" si="1693">G2014</f>
        <v>3448.3</v>
      </c>
      <c r="H2013" s="10">
        <f t="shared" si="1693"/>
        <v>3448.3</v>
      </c>
      <c r="I2013" s="10">
        <f t="shared" si="1693"/>
        <v>3448.3</v>
      </c>
      <c r="J2013" s="10">
        <f t="shared" si="1693"/>
        <v>0</v>
      </c>
      <c r="K2013" s="10">
        <f t="shared" si="1693"/>
        <v>0</v>
      </c>
      <c r="L2013" s="10">
        <f t="shared" si="1693"/>
        <v>0</v>
      </c>
      <c r="M2013" s="10">
        <f t="shared" si="1648"/>
        <v>3448.3</v>
      </c>
      <c r="N2013" s="10">
        <f t="shared" si="1649"/>
        <v>3448.3</v>
      </c>
      <c r="O2013" s="10">
        <f t="shared" si="1650"/>
        <v>3448.3</v>
      </c>
      <c r="P2013" s="10">
        <f>P2014</f>
        <v>0</v>
      </c>
      <c r="Q2013" s="26"/>
      <c r="R2013" s="27"/>
    </row>
    <row r="2014" spans="1:18" x14ac:dyDescent="0.3">
      <c r="A2014" s="24" t="s">
        <v>814</v>
      </c>
      <c r="B2014" s="24" t="s">
        <v>273</v>
      </c>
      <c r="C2014" s="24" t="s">
        <v>125</v>
      </c>
      <c r="D2014" s="24" t="s">
        <v>835</v>
      </c>
      <c r="E2014" s="24" t="s">
        <v>234</v>
      </c>
      <c r="F2014" s="25" t="s">
        <v>235</v>
      </c>
      <c r="G2014" s="10">
        <v>3448.3</v>
      </c>
      <c r="H2014" s="10">
        <v>3448.3</v>
      </c>
      <c r="I2014" s="10">
        <v>3448.3</v>
      </c>
      <c r="J2014" s="10"/>
      <c r="K2014" s="10"/>
      <c r="L2014" s="10"/>
      <c r="M2014" s="10">
        <f t="shared" si="1648"/>
        <v>3448.3</v>
      </c>
      <c r="N2014" s="10">
        <f t="shared" si="1649"/>
        <v>3448.3</v>
      </c>
      <c r="O2014" s="10">
        <f t="shared" si="1650"/>
        <v>3448.3</v>
      </c>
      <c r="P2014" s="10"/>
      <c r="Q2014" s="26"/>
      <c r="R2014" s="27"/>
    </row>
    <row r="2015" spans="1:18" ht="31.2" x14ac:dyDescent="0.3">
      <c r="A2015" s="24" t="s">
        <v>814</v>
      </c>
      <c r="B2015" s="24" t="s">
        <v>273</v>
      </c>
      <c r="C2015" s="24" t="s">
        <v>125</v>
      </c>
      <c r="D2015" s="24" t="s">
        <v>528</v>
      </c>
      <c r="E2015" s="28"/>
      <c r="F2015" s="25" t="s">
        <v>529</v>
      </c>
      <c r="G2015" s="10">
        <f t="shared" ref="G2015:G2016" si="1694">G2016</f>
        <v>4492.6000000000004</v>
      </c>
      <c r="H2015" s="10">
        <f t="shared" ref="H2015:H2016" si="1695">H2016</f>
        <v>8562.2000000000007</v>
      </c>
      <c r="I2015" s="10">
        <f t="shared" ref="I2015:I2016" si="1696">I2016</f>
        <v>8562.2000000000007</v>
      </c>
      <c r="J2015" s="10">
        <f t="shared" ref="J2015:J2016" si="1697">J2016</f>
        <v>0</v>
      </c>
      <c r="K2015" s="10">
        <f t="shared" ref="K2015:K2016" si="1698">K2016</f>
        <v>0</v>
      </c>
      <c r="L2015" s="10">
        <f t="shared" ref="L2015:L2016" si="1699">L2016</f>
        <v>0</v>
      </c>
      <c r="M2015" s="10">
        <f t="shared" si="1648"/>
        <v>4492.6000000000004</v>
      </c>
      <c r="N2015" s="10">
        <f t="shared" si="1649"/>
        <v>8562.2000000000007</v>
      </c>
      <c r="O2015" s="10">
        <f t="shared" si="1650"/>
        <v>8562.2000000000007</v>
      </c>
      <c r="P2015" s="10">
        <f t="shared" ref="P2015:P2016" si="1700">P2016</f>
        <v>0</v>
      </c>
      <c r="Q2015" s="26"/>
      <c r="R2015" s="27"/>
    </row>
    <row r="2016" spans="1:18" x14ac:dyDescent="0.3">
      <c r="A2016" s="24" t="s">
        <v>814</v>
      </c>
      <c r="B2016" s="24" t="s">
        <v>273</v>
      </c>
      <c r="C2016" s="24" t="s">
        <v>125</v>
      </c>
      <c r="D2016" s="24" t="s">
        <v>837</v>
      </c>
      <c r="E2016" s="28"/>
      <c r="F2016" s="25" t="s">
        <v>27</v>
      </c>
      <c r="G2016" s="10">
        <f t="shared" si="1694"/>
        <v>4492.6000000000004</v>
      </c>
      <c r="H2016" s="10">
        <f t="shared" si="1695"/>
        <v>8562.2000000000007</v>
      </c>
      <c r="I2016" s="10">
        <f t="shared" si="1696"/>
        <v>8562.2000000000007</v>
      </c>
      <c r="J2016" s="10">
        <f t="shared" si="1697"/>
        <v>0</v>
      </c>
      <c r="K2016" s="10">
        <f t="shared" si="1698"/>
        <v>0</v>
      </c>
      <c r="L2016" s="10">
        <f t="shared" si="1699"/>
        <v>0</v>
      </c>
      <c r="M2016" s="10">
        <f t="shared" si="1648"/>
        <v>4492.6000000000004</v>
      </c>
      <c r="N2016" s="10">
        <f t="shared" si="1649"/>
        <v>8562.2000000000007</v>
      </c>
      <c r="O2016" s="10">
        <f t="shared" si="1650"/>
        <v>8562.2000000000007</v>
      </c>
      <c r="P2016" s="10">
        <f t="shared" si="1700"/>
        <v>0</v>
      </c>
      <c r="Q2016" s="26"/>
      <c r="R2016" s="27"/>
    </row>
    <row r="2017" spans="1:18" ht="46.8" x14ac:dyDescent="0.3">
      <c r="A2017" s="24" t="s">
        <v>814</v>
      </c>
      <c r="B2017" s="24" t="s">
        <v>273</v>
      </c>
      <c r="C2017" s="24" t="s">
        <v>125</v>
      </c>
      <c r="D2017" s="24" t="s">
        <v>838</v>
      </c>
      <c r="E2017" s="28"/>
      <c r="F2017" s="25" t="s">
        <v>839</v>
      </c>
      <c r="G2017" s="10">
        <f t="shared" ref="G2017:L2017" si="1701">G2018+G2020</f>
        <v>4492.6000000000004</v>
      </c>
      <c r="H2017" s="10">
        <f t="shared" si="1701"/>
        <v>8562.2000000000007</v>
      </c>
      <c r="I2017" s="10">
        <f t="shared" si="1701"/>
        <v>8562.2000000000007</v>
      </c>
      <c r="J2017" s="10">
        <f t="shared" si="1701"/>
        <v>0</v>
      </c>
      <c r="K2017" s="10">
        <f t="shared" si="1701"/>
        <v>0</v>
      </c>
      <c r="L2017" s="10">
        <f t="shared" si="1701"/>
        <v>0</v>
      </c>
      <c r="M2017" s="10">
        <f t="shared" si="1648"/>
        <v>4492.6000000000004</v>
      </c>
      <c r="N2017" s="10">
        <f t="shared" si="1649"/>
        <v>8562.2000000000007</v>
      </c>
      <c r="O2017" s="10">
        <f t="shared" si="1650"/>
        <v>8562.2000000000007</v>
      </c>
      <c r="P2017" s="10">
        <f>P2018+P2020</f>
        <v>0</v>
      </c>
      <c r="Q2017" s="26"/>
      <c r="R2017" s="27"/>
    </row>
    <row r="2018" spans="1:18" ht="93.6" x14ac:dyDescent="0.3">
      <c r="A2018" s="24" t="s">
        <v>814</v>
      </c>
      <c r="B2018" s="24" t="s">
        <v>273</v>
      </c>
      <c r="C2018" s="24" t="s">
        <v>125</v>
      </c>
      <c r="D2018" s="24" t="s">
        <v>840</v>
      </c>
      <c r="E2018" s="28"/>
      <c r="F2018" s="25" t="s">
        <v>841</v>
      </c>
      <c r="G2018" s="10">
        <f t="shared" ref="G2018:L2018" si="1702">G2019</f>
        <v>0</v>
      </c>
      <c r="H2018" s="10">
        <f t="shared" si="1702"/>
        <v>3905.5</v>
      </c>
      <c r="I2018" s="10">
        <f t="shared" si="1702"/>
        <v>3905.5</v>
      </c>
      <c r="J2018" s="10">
        <f t="shared" si="1702"/>
        <v>0</v>
      </c>
      <c r="K2018" s="10">
        <f t="shared" si="1702"/>
        <v>0</v>
      </c>
      <c r="L2018" s="10">
        <f t="shared" si="1702"/>
        <v>0</v>
      </c>
      <c r="M2018" s="10">
        <f t="shared" si="1648"/>
        <v>0</v>
      </c>
      <c r="N2018" s="10">
        <f t="shared" si="1649"/>
        <v>3905.5</v>
      </c>
      <c r="O2018" s="10">
        <f t="shared" si="1650"/>
        <v>3905.5</v>
      </c>
      <c r="P2018" s="10">
        <f>P2019</f>
        <v>0</v>
      </c>
      <c r="Q2018" s="26"/>
      <c r="R2018" s="27"/>
    </row>
    <row r="2019" spans="1:18" x14ac:dyDescent="0.3">
      <c r="A2019" s="24" t="s">
        <v>814</v>
      </c>
      <c r="B2019" s="24" t="s">
        <v>273</v>
      </c>
      <c r="C2019" s="24" t="s">
        <v>125</v>
      </c>
      <c r="D2019" s="24" t="s">
        <v>840</v>
      </c>
      <c r="E2019" s="24" t="s">
        <v>234</v>
      </c>
      <c r="F2019" s="25" t="s">
        <v>235</v>
      </c>
      <c r="G2019" s="10">
        <v>0</v>
      </c>
      <c r="H2019" s="10">
        <v>3905.5</v>
      </c>
      <c r="I2019" s="10">
        <v>3905.5</v>
      </c>
      <c r="J2019" s="10"/>
      <c r="K2019" s="10"/>
      <c r="L2019" s="10"/>
      <c r="M2019" s="10">
        <f t="shared" si="1648"/>
        <v>0</v>
      </c>
      <c r="N2019" s="10">
        <f t="shared" si="1649"/>
        <v>3905.5</v>
      </c>
      <c r="O2019" s="10">
        <f t="shared" si="1650"/>
        <v>3905.5</v>
      </c>
      <c r="P2019" s="10"/>
      <c r="Q2019" s="26"/>
      <c r="R2019" s="27"/>
    </row>
    <row r="2020" spans="1:18" ht="62.4" x14ac:dyDescent="0.3">
      <c r="A2020" s="24" t="s">
        <v>814</v>
      </c>
      <c r="B2020" s="24" t="s">
        <v>273</v>
      </c>
      <c r="C2020" s="24" t="s">
        <v>125</v>
      </c>
      <c r="D2020" s="24" t="s">
        <v>842</v>
      </c>
      <c r="E2020" s="28"/>
      <c r="F2020" s="25" t="s">
        <v>843</v>
      </c>
      <c r="G2020" s="10">
        <f t="shared" ref="G2020:L2020" si="1703">G2021</f>
        <v>4492.6000000000004</v>
      </c>
      <c r="H2020" s="10">
        <f t="shared" si="1703"/>
        <v>4656.7</v>
      </c>
      <c r="I2020" s="10">
        <f t="shared" si="1703"/>
        <v>4656.7</v>
      </c>
      <c r="J2020" s="10">
        <f t="shared" si="1703"/>
        <v>0</v>
      </c>
      <c r="K2020" s="10">
        <f t="shared" si="1703"/>
        <v>0</v>
      </c>
      <c r="L2020" s="10">
        <f t="shared" si="1703"/>
        <v>0</v>
      </c>
      <c r="M2020" s="10">
        <f t="shared" si="1648"/>
        <v>4492.6000000000004</v>
      </c>
      <c r="N2020" s="10">
        <f t="shared" si="1649"/>
        <v>4656.7</v>
      </c>
      <c r="O2020" s="10">
        <f t="shared" si="1650"/>
        <v>4656.7</v>
      </c>
      <c r="P2020" s="10">
        <f>P2021</f>
        <v>0</v>
      </c>
      <c r="Q2020" s="26"/>
      <c r="R2020" s="27"/>
    </row>
    <row r="2021" spans="1:18" x14ac:dyDescent="0.3">
      <c r="A2021" s="24" t="s">
        <v>814</v>
      </c>
      <c r="B2021" s="24" t="s">
        <v>273</v>
      </c>
      <c r="C2021" s="24" t="s">
        <v>125</v>
      </c>
      <c r="D2021" s="24" t="s">
        <v>842</v>
      </c>
      <c r="E2021" s="24" t="s">
        <v>234</v>
      </c>
      <c r="F2021" s="25" t="s">
        <v>235</v>
      </c>
      <c r="G2021" s="10">
        <v>4492.6000000000004</v>
      </c>
      <c r="H2021" s="10">
        <v>4656.7</v>
      </c>
      <c r="I2021" s="10">
        <v>4656.7</v>
      </c>
      <c r="J2021" s="10"/>
      <c r="K2021" s="10"/>
      <c r="L2021" s="10"/>
      <c r="M2021" s="10">
        <f t="shared" si="1648"/>
        <v>4492.6000000000004</v>
      </c>
      <c r="N2021" s="10">
        <f t="shared" si="1649"/>
        <v>4656.7</v>
      </c>
      <c r="O2021" s="10">
        <f t="shared" si="1650"/>
        <v>4656.7</v>
      </c>
      <c r="P2021" s="10"/>
      <c r="Q2021" s="26"/>
      <c r="R2021" s="27"/>
    </row>
    <row r="2022" spans="1:18" s="18" customFormat="1" x14ac:dyDescent="0.3">
      <c r="A2022" s="19" t="s">
        <v>814</v>
      </c>
      <c r="B2022" s="19" t="s">
        <v>273</v>
      </c>
      <c r="C2022" s="19" t="s">
        <v>101</v>
      </c>
      <c r="D2022" s="19"/>
      <c r="E2022" s="19"/>
      <c r="F2022" s="20" t="s">
        <v>362</v>
      </c>
      <c r="G2022" s="21">
        <f t="shared" ref="G2022:G2046" si="1704">G2023</f>
        <v>42000</v>
      </c>
      <c r="H2022" s="21">
        <f t="shared" ref="H2022:H2046" si="1705">H2023</f>
        <v>42000</v>
      </c>
      <c r="I2022" s="21">
        <f t="shared" ref="I2022:I2029" si="1706">I2023</f>
        <v>42000</v>
      </c>
      <c r="J2022" s="21">
        <f t="shared" ref="J2022:J2029" si="1707">J2023</f>
        <v>0</v>
      </c>
      <c r="K2022" s="21">
        <f t="shared" ref="K2022:K2029" si="1708">K2023</f>
        <v>0</v>
      </c>
      <c r="L2022" s="21">
        <f t="shared" ref="L2022:L2029" si="1709">L2023</f>
        <v>0</v>
      </c>
      <c r="M2022" s="21">
        <f t="shared" si="1648"/>
        <v>42000</v>
      </c>
      <c r="N2022" s="21">
        <f t="shared" si="1649"/>
        <v>42000</v>
      </c>
      <c r="O2022" s="21">
        <f t="shared" si="1650"/>
        <v>42000</v>
      </c>
      <c r="P2022" s="21">
        <f t="shared" ref="P2022:P2029" si="1710">P2023</f>
        <v>0</v>
      </c>
      <c r="Q2022" s="22"/>
      <c r="R2022" s="23"/>
    </row>
    <row r="2023" spans="1:18" ht="31.2" x14ac:dyDescent="0.3">
      <c r="A2023" s="24" t="s">
        <v>814</v>
      </c>
      <c r="B2023" s="24" t="s">
        <v>273</v>
      </c>
      <c r="C2023" s="24" t="s">
        <v>101</v>
      </c>
      <c r="D2023" s="24" t="s">
        <v>528</v>
      </c>
      <c r="E2023" s="28"/>
      <c r="F2023" s="25" t="s">
        <v>529</v>
      </c>
      <c r="G2023" s="10">
        <f t="shared" si="1704"/>
        <v>42000</v>
      </c>
      <c r="H2023" s="10">
        <f t="shared" si="1705"/>
        <v>42000</v>
      </c>
      <c r="I2023" s="10">
        <f t="shared" si="1706"/>
        <v>42000</v>
      </c>
      <c r="J2023" s="10">
        <f t="shared" si="1707"/>
        <v>0</v>
      </c>
      <c r="K2023" s="10">
        <f t="shared" si="1708"/>
        <v>0</v>
      </c>
      <c r="L2023" s="10">
        <f t="shared" si="1709"/>
        <v>0</v>
      </c>
      <c r="M2023" s="10">
        <f t="shared" si="1648"/>
        <v>42000</v>
      </c>
      <c r="N2023" s="10">
        <f t="shared" si="1649"/>
        <v>42000</v>
      </c>
      <c r="O2023" s="10">
        <f t="shared" si="1650"/>
        <v>42000</v>
      </c>
      <c r="P2023" s="10">
        <f t="shared" si="1710"/>
        <v>0</v>
      </c>
      <c r="Q2023" s="26"/>
      <c r="R2023" s="27"/>
    </row>
    <row r="2024" spans="1:18" x14ac:dyDescent="0.3">
      <c r="A2024" s="24" t="s">
        <v>814</v>
      </c>
      <c r="B2024" s="24" t="s">
        <v>273</v>
      </c>
      <c r="C2024" s="24" t="s">
        <v>101</v>
      </c>
      <c r="D2024" s="24" t="s">
        <v>837</v>
      </c>
      <c r="E2024" s="28"/>
      <c r="F2024" s="25" t="s">
        <v>27</v>
      </c>
      <c r="G2024" s="10">
        <f t="shared" si="1704"/>
        <v>42000</v>
      </c>
      <c r="H2024" s="10">
        <f t="shared" si="1705"/>
        <v>42000</v>
      </c>
      <c r="I2024" s="10">
        <f t="shared" si="1706"/>
        <v>42000</v>
      </c>
      <c r="J2024" s="10">
        <f t="shared" si="1707"/>
        <v>0</v>
      </c>
      <c r="K2024" s="10">
        <f t="shared" si="1708"/>
        <v>0</v>
      </c>
      <c r="L2024" s="10">
        <f t="shared" si="1709"/>
        <v>0</v>
      </c>
      <c r="M2024" s="10">
        <f t="shared" ref="M2024:M2087" si="1711">G2024+J2024</f>
        <v>42000</v>
      </c>
      <c r="N2024" s="10">
        <f t="shared" ref="N2024:N2087" si="1712">H2024+K2024</f>
        <v>42000</v>
      </c>
      <c r="O2024" s="10">
        <f t="shared" ref="O2024:O2087" si="1713">I2024+L2024</f>
        <v>42000</v>
      </c>
      <c r="P2024" s="10">
        <f t="shared" si="1710"/>
        <v>0</v>
      </c>
      <c r="Q2024" s="26"/>
      <c r="R2024" s="27"/>
    </row>
    <row r="2025" spans="1:18" ht="46.8" x14ac:dyDescent="0.3">
      <c r="A2025" s="24" t="s">
        <v>814</v>
      </c>
      <c r="B2025" s="24" t="s">
        <v>273</v>
      </c>
      <c r="C2025" s="24" t="s">
        <v>101</v>
      </c>
      <c r="D2025" s="24" t="s">
        <v>838</v>
      </c>
      <c r="E2025" s="28"/>
      <c r="F2025" s="25" t="s">
        <v>839</v>
      </c>
      <c r="G2025" s="10">
        <f t="shared" si="1704"/>
        <v>42000</v>
      </c>
      <c r="H2025" s="10">
        <f t="shared" si="1705"/>
        <v>42000</v>
      </c>
      <c r="I2025" s="10">
        <f t="shared" si="1706"/>
        <v>42000</v>
      </c>
      <c r="J2025" s="10">
        <f t="shared" si="1707"/>
        <v>0</v>
      </c>
      <c r="K2025" s="10">
        <f t="shared" si="1708"/>
        <v>0</v>
      </c>
      <c r="L2025" s="10">
        <f t="shared" si="1709"/>
        <v>0</v>
      </c>
      <c r="M2025" s="10">
        <f t="shared" si="1711"/>
        <v>42000</v>
      </c>
      <c r="N2025" s="10">
        <f t="shared" si="1712"/>
        <v>42000</v>
      </c>
      <c r="O2025" s="10">
        <f t="shared" si="1713"/>
        <v>42000</v>
      </c>
      <c r="P2025" s="10">
        <f t="shared" si="1710"/>
        <v>0</v>
      </c>
      <c r="Q2025" s="26"/>
      <c r="R2025" s="27"/>
    </row>
    <row r="2026" spans="1:18" ht="78" x14ac:dyDescent="0.3">
      <c r="A2026" s="24" t="s">
        <v>814</v>
      </c>
      <c r="B2026" s="24" t="s">
        <v>273</v>
      </c>
      <c r="C2026" s="24" t="s">
        <v>101</v>
      </c>
      <c r="D2026" s="24" t="s">
        <v>844</v>
      </c>
      <c r="E2026" s="28"/>
      <c r="F2026" s="25" t="s">
        <v>845</v>
      </c>
      <c r="G2026" s="10">
        <f t="shared" si="1704"/>
        <v>42000</v>
      </c>
      <c r="H2026" s="10">
        <f t="shared" si="1705"/>
        <v>42000</v>
      </c>
      <c r="I2026" s="10">
        <f t="shared" si="1706"/>
        <v>42000</v>
      </c>
      <c r="J2026" s="10">
        <f t="shared" si="1707"/>
        <v>0</v>
      </c>
      <c r="K2026" s="10">
        <f t="shared" si="1708"/>
        <v>0</v>
      </c>
      <c r="L2026" s="10">
        <f t="shared" si="1709"/>
        <v>0</v>
      </c>
      <c r="M2026" s="10">
        <f t="shared" si="1711"/>
        <v>42000</v>
      </c>
      <c r="N2026" s="10">
        <f t="shared" si="1712"/>
        <v>42000</v>
      </c>
      <c r="O2026" s="10">
        <f t="shared" si="1713"/>
        <v>42000</v>
      </c>
      <c r="P2026" s="10">
        <f t="shared" si="1710"/>
        <v>0</v>
      </c>
      <c r="Q2026" s="26"/>
      <c r="R2026" s="27"/>
    </row>
    <row r="2027" spans="1:18" x14ac:dyDescent="0.3">
      <c r="A2027" s="24" t="s">
        <v>814</v>
      </c>
      <c r="B2027" s="24" t="s">
        <v>273</v>
      </c>
      <c r="C2027" s="24" t="s">
        <v>101</v>
      </c>
      <c r="D2027" s="24" t="s">
        <v>844</v>
      </c>
      <c r="E2027" s="24" t="s">
        <v>234</v>
      </c>
      <c r="F2027" s="25" t="s">
        <v>235</v>
      </c>
      <c r="G2027" s="10">
        <v>42000</v>
      </c>
      <c r="H2027" s="10">
        <v>42000</v>
      </c>
      <c r="I2027" s="10">
        <v>42000</v>
      </c>
      <c r="J2027" s="10"/>
      <c r="K2027" s="10"/>
      <c r="L2027" s="10"/>
      <c r="M2027" s="10">
        <f t="shared" si="1711"/>
        <v>42000</v>
      </c>
      <c r="N2027" s="10">
        <f t="shared" si="1712"/>
        <v>42000</v>
      </c>
      <c r="O2027" s="10">
        <f t="shared" si="1713"/>
        <v>42000</v>
      </c>
      <c r="P2027" s="10"/>
      <c r="Q2027" s="26"/>
      <c r="R2027" s="27"/>
    </row>
    <row r="2028" spans="1:18" s="18" customFormat="1" x14ac:dyDescent="0.3">
      <c r="A2028" s="19" t="s">
        <v>814</v>
      </c>
      <c r="B2028" s="19" t="s">
        <v>273</v>
      </c>
      <c r="C2028" s="19" t="s">
        <v>69</v>
      </c>
      <c r="D2028" s="19"/>
      <c r="E2028" s="30"/>
      <c r="F2028" s="20" t="s">
        <v>363</v>
      </c>
      <c r="G2028" s="21">
        <f t="shared" si="1704"/>
        <v>99915.8</v>
      </c>
      <c r="H2028" s="21">
        <f t="shared" si="1705"/>
        <v>63643.30000000001</v>
      </c>
      <c r="I2028" s="21">
        <f t="shared" si="1706"/>
        <v>63643.30000000001</v>
      </c>
      <c r="J2028" s="21">
        <f t="shared" si="1707"/>
        <v>0</v>
      </c>
      <c r="K2028" s="21">
        <f t="shared" si="1708"/>
        <v>0</v>
      </c>
      <c r="L2028" s="21">
        <f t="shared" si="1709"/>
        <v>0</v>
      </c>
      <c r="M2028" s="21">
        <f t="shared" si="1711"/>
        <v>99915.8</v>
      </c>
      <c r="N2028" s="21">
        <f t="shared" si="1712"/>
        <v>63643.30000000001</v>
      </c>
      <c r="O2028" s="21">
        <f t="shared" si="1713"/>
        <v>63643.30000000001</v>
      </c>
      <c r="P2028" s="21">
        <f t="shared" si="1710"/>
        <v>0</v>
      </c>
      <c r="Q2028" s="22"/>
      <c r="R2028" s="23"/>
    </row>
    <row r="2029" spans="1:18" ht="46.8" x14ac:dyDescent="0.3">
      <c r="A2029" s="24" t="s">
        <v>814</v>
      </c>
      <c r="B2029" s="24" t="s">
        <v>273</v>
      </c>
      <c r="C2029" s="24" t="s">
        <v>69</v>
      </c>
      <c r="D2029" s="24" t="s">
        <v>202</v>
      </c>
      <c r="E2029" s="28"/>
      <c r="F2029" s="25" t="s">
        <v>203</v>
      </c>
      <c r="G2029" s="10">
        <f t="shared" si="1704"/>
        <v>99915.8</v>
      </c>
      <c r="H2029" s="10">
        <f t="shared" si="1705"/>
        <v>63643.30000000001</v>
      </c>
      <c r="I2029" s="10">
        <f t="shared" si="1706"/>
        <v>63643.30000000001</v>
      </c>
      <c r="J2029" s="10">
        <f t="shared" si="1707"/>
        <v>0</v>
      </c>
      <c r="K2029" s="10">
        <f t="shared" si="1708"/>
        <v>0</v>
      </c>
      <c r="L2029" s="10">
        <f t="shared" si="1709"/>
        <v>0</v>
      </c>
      <c r="M2029" s="10">
        <f t="shared" si="1711"/>
        <v>99915.8</v>
      </c>
      <c r="N2029" s="10">
        <f t="shared" si="1712"/>
        <v>63643.30000000001</v>
      </c>
      <c r="O2029" s="10">
        <f t="shared" si="1713"/>
        <v>63643.30000000001</v>
      </c>
      <c r="P2029" s="10">
        <f t="shared" si="1710"/>
        <v>0</v>
      </c>
      <c r="Q2029" s="26"/>
      <c r="R2029" s="27"/>
    </row>
    <row r="2030" spans="1:18" x14ac:dyDescent="0.3">
      <c r="A2030" s="24" t="s">
        <v>814</v>
      </c>
      <c r="B2030" s="24" t="s">
        <v>273</v>
      </c>
      <c r="C2030" s="24" t="s">
        <v>69</v>
      </c>
      <c r="D2030" s="24" t="s">
        <v>204</v>
      </c>
      <c r="E2030" s="28"/>
      <c r="F2030" s="25" t="s">
        <v>27</v>
      </c>
      <c r="G2030" s="10">
        <f t="shared" ref="G2030:L2030" si="1714">G2046+G2031+G2038+G2050</f>
        <v>99915.8</v>
      </c>
      <c r="H2030" s="10">
        <f t="shared" si="1714"/>
        <v>63643.30000000001</v>
      </c>
      <c r="I2030" s="10">
        <f t="shared" si="1714"/>
        <v>63643.30000000001</v>
      </c>
      <c r="J2030" s="10">
        <f t="shared" si="1714"/>
        <v>0</v>
      </c>
      <c r="K2030" s="10">
        <f t="shared" si="1714"/>
        <v>0</v>
      </c>
      <c r="L2030" s="10">
        <f t="shared" si="1714"/>
        <v>0</v>
      </c>
      <c r="M2030" s="10">
        <f t="shared" si="1711"/>
        <v>99915.8</v>
      </c>
      <c r="N2030" s="10">
        <f t="shared" si="1712"/>
        <v>63643.30000000001</v>
      </c>
      <c r="O2030" s="10">
        <f t="shared" si="1713"/>
        <v>63643.30000000001</v>
      </c>
      <c r="P2030" s="10">
        <f>P2046+P2031+P2038+P2050</f>
        <v>0</v>
      </c>
      <c r="Q2030" s="26"/>
      <c r="R2030" s="27"/>
    </row>
    <row r="2031" spans="1:18" ht="62.4" x14ac:dyDescent="0.3">
      <c r="A2031" s="24" t="s">
        <v>814</v>
      </c>
      <c r="B2031" s="24" t="s">
        <v>273</v>
      </c>
      <c r="C2031" s="24" t="s">
        <v>69</v>
      </c>
      <c r="D2031" s="24" t="s">
        <v>825</v>
      </c>
      <c r="E2031" s="28"/>
      <c r="F2031" s="25" t="s">
        <v>826</v>
      </c>
      <c r="G2031" s="10">
        <f t="shared" ref="G2031:L2031" si="1715">G2032+G2034+G2036</f>
        <v>9037.6000000000022</v>
      </c>
      <c r="H2031" s="10">
        <f t="shared" si="1715"/>
        <v>9037.6000000000022</v>
      </c>
      <c r="I2031" s="10">
        <f t="shared" si="1715"/>
        <v>9037.6000000000022</v>
      </c>
      <c r="J2031" s="10">
        <f t="shared" si="1715"/>
        <v>0</v>
      </c>
      <c r="K2031" s="10">
        <f t="shared" si="1715"/>
        <v>0</v>
      </c>
      <c r="L2031" s="10">
        <f t="shared" si="1715"/>
        <v>0</v>
      </c>
      <c r="M2031" s="10">
        <f t="shared" si="1711"/>
        <v>9037.6000000000022</v>
      </c>
      <c r="N2031" s="10">
        <f t="shared" si="1712"/>
        <v>9037.6000000000022</v>
      </c>
      <c r="O2031" s="10">
        <f t="shared" si="1713"/>
        <v>9037.6000000000022</v>
      </c>
      <c r="P2031" s="10">
        <f>P2032+P2034+P2036</f>
        <v>0</v>
      </c>
      <c r="Q2031" s="26"/>
      <c r="R2031" s="27"/>
    </row>
    <row r="2032" spans="1:18" ht="109.2" x14ac:dyDescent="0.3">
      <c r="A2032" s="24" t="s">
        <v>814</v>
      </c>
      <c r="B2032" s="24" t="s">
        <v>273</v>
      </c>
      <c r="C2032" s="24" t="s">
        <v>69</v>
      </c>
      <c r="D2032" s="24" t="s">
        <v>827</v>
      </c>
      <c r="E2032" s="28"/>
      <c r="F2032" s="25" t="s">
        <v>828</v>
      </c>
      <c r="G2032" s="10">
        <f t="shared" si="1704"/>
        <v>34.200000000000003</v>
      </c>
      <c r="H2032" s="10">
        <f t="shared" si="1705"/>
        <v>34.200000000000003</v>
      </c>
      <c r="I2032" s="10">
        <f>I2033</f>
        <v>34.200000000000003</v>
      </c>
      <c r="J2032" s="10">
        <f>J2033</f>
        <v>0</v>
      </c>
      <c r="K2032" s="10">
        <f>K2033</f>
        <v>0</v>
      </c>
      <c r="L2032" s="10">
        <f>L2033</f>
        <v>0</v>
      </c>
      <c r="M2032" s="10">
        <f t="shared" si="1711"/>
        <v>34.200000000000003</v>
      </c>
      <c r="N2032" s="10">
        <f t="shared" si="1712"/>
        <v>34.200000000000003</v>
      </c>
      <c r="O2032" s="10">
        <f t="shared" si="1713"/>
        <v>34.200000000000003</v>
      </c>
      <c r="P2032" s="10">
        <f>P2033</f>
        <v>0</v>
      </c>
      <c r="Q2032" s="26"/>
      <c r="R2032" s="27"/>
    </row>
    <row r="2033" spans="1:18" ht="31.2" x14ac:dyDescent="0.3">
      <c r="A2033" s="24" t="s">
        <v>814</v>
      </c>
      <c r="B2033" s="24" t="s">
        <v>273</v>
      </c>
      <c r="C2033" s="24" t="s">
        <v>69</v>
      </c>
      <c r="D2033" s="24" t="s">
        <v>827</v>
      </c>
      <c r="E2033" s="24" t="s">
        <v>32</v>
      </c>
      <c r="F2033" s="25" t="s">
        <v>33</v>
      </c>
      <c r="G2033" s="10">
        <v>34.200000000000003</v>
      </c>
      <c r="H2033" s="10">
        <v>34.200000000000003</v>
      </c>
      <c r="I2033" s="10">
        <v>34.200000000000003</v>
      </c>
      <c r="J2033" s="10"/>
      <c r="K2033" s="10"/>
      <c r="L2033" s="10"/>
      <c r="M2033" s="10">
        <f t="shared" si="1711"/>
        <v>34.200000000000003</v>
      </c>
      <c r="N2033" s="10">
        <f t="shared" si="1712"/>
        <v>34.200000000000003</v>
      </c>
      <c r="O2033" s="10">
        <f t="shared" si="1713"/>
        <v>34.200000000000003</v>
      </c>
      <c r="P2033" s="10"/>
      <c r="Q2033" s="26"/>
      <c r="R2033" s="27"/>
    </row>
    <row r="2034" spans="1:18" ht="62.4" x14ac:dyDescent="0.3">
      <c r="A2034" s="24" t="s">
        <v>814</v>
      </c>
      <c r="B2034" s="24" t="s">
        <v>273</v>
      </c>
      <c r="C2034" s="24" t="s">
        <v>69</v>
      </c>
      <c r="D2034" s="24" t="s">
        <v>829</v>
      </c>
      <c r="E2034" s="28"/>
      <c r="F2034" s="25" t="s">
        <v>830</v>
      </c>
      <c r="G2034" s="10">
        <f t="shared" si="1704"/>
        <v>8</v>
      </c>
      <c r="H2034" s="10">
        <f t="shared" si="1705"/>
        <v>8</v>
      </c>
      <c r="I2034" s="10">
        <f>I2035</f>
        <v>8</v>
      </c>
      <c r="J2034" s="10">
        <f>J2035</f>
        <v>0</v>
      </c>
      <c r="K2034" s="10">
        <f>K2035</f>
        <v>0</v>
      </c>
      <c r="L2034" s="10">
        <f>L2035</f>
        <v>0</v>
      </c>
      <c r="M2034" s="10">
        <f t="shared" si="1711"/>
        <v>8</v>
      </c>
      <c r="N2034" s="10">
        <f t="shared" si="1712"/>
        <v>8</v>
      </c>
      <c r="O2034" s="10">
        <f t="shared" si="1713"/>
        <v>8</v>
      </c>
      <c r="P2034" s="10">
        <f>P2035</f>
        <v>0</v>
      </c>
      <c r="Q2034" s="26"/>
      <c r="R2034" s="27"/>
    </row>
    <row r="2035" spans="1:18" ht="31.2" x14ac:dyDescent="0.3">
      <c r="A2035" s="24" t="s">
        <v>814</v>
      </c>
      <c r="B2035" s="24" t="s">
        <v>273</v>
      </c>
      <c r="C2035" s="24" t="s">
        <v>69</v>
      </c>
      <c r="D2035" s="24" t="s">
        <v>829</v>
      </c>
      <c r="E2035" s="24" t="s">
        <v>32</v>
      </c>
      <c r="F2035" s="25" t="s">
        <v>33</v>
      </c>
      <c r="G2035" s="10">
        <v>8</v>
      </c>
      <c r="H2035" s="10">
        <v>8</v>
      </c>
      <c r="I2035" s="10">
        <v>8</v>
      </c>
      <c r="J2035" s="10"/>
      <c r="K2035" s="10"/>
      <c r="L2035" s="10"/>
      <c r="M2035" s="10">
        <f t="shared" si="1711"/>
        <v>8</v>
      </c>
      <c r="N2035" s="10">
        <f t="shared" si="1712"/>
        <v>8</v>
      </c>
      <c r="O2035" s="10">
        <f t="shared" si="1713"/>
        <v>8</v>
      </c>
      <c r="P2035" s="10"/>
      <c r="Q2035" s="26"/>
      <c r="R2035" s="27"/>
    </row>
    <row r="2036" spans="1:18" ht="31.2" x14ac:dyDescent="0.3">
      <c r="A2036" s="24" t="s">
        <v>814</v>
      </c>
      <c r="B2036" s="24" t="s">
        <v>273</v>
      </c>
      <c r="C2036" s="24" t="s">
        <v>69</v>
      </c>
      <c r="D2036" s="24" t="s">
        <v>846</v>
      </c>
      <c r="E2036" s="28"/>
      <c r="F2036" s="25" t="s">
        <v>847</v>
      </c>
      <c r="G2036" s="10">
        <f t="shared" si="1704"/>
        <v>8995.4000000000015</v>
      </c>
      <c r="H2036" s="10">
        <f t="shared" si="1705"/>
        <v>8995.4000000000015</v>
      </c>
      <c r="I2036" s="10">
        <f>I2037</f>
        <v>8995.4000000000015</v>
      </c>
      <c r="J2036" s="10">
        <f>J2037</f>
        <v>0</v>
      </c>
      <c r="K2036" s="10">
        <f>K2037</f>
        <v>0</v>
      </c>
      <c r="L2036" s="10">
        <f>L2037</f>
        <v>0</v>
      </c>
      <c r="M2036" s="10">
        <f t="shared" si="1711"/>
        <v>8995.4000000000015</v>
      </c>
      <c r="N2036" s="10">
        <f t="shared" si="1712"/>
        <v>8995.4000000000015</v>
      </c>
      <c r="O2036" s="10">
        <f t="shared" si="1713"/>
        <v>8995.4000000000015</v>
      </c>
      <c r="P2036" s="10">
        <f>P2037</f>
        <v>0</v>
      </c>
      <c r="Q2036" s="26"/>
      <c r="R2036" s="27"/>
    </row>
    <row r="2037" spans="1:18" x14ac:dyDescent="0.3">
      <c r="A2037" s="24" t="s">
        <v>814</v>
      </c>
      <c r="B2037" s="24" t="s">
        <v>273</v>
      </c>
      <c r="C2037" s="24" t="s">
        <v>69</v>
      </c>
      <c r="D2037" s="24" t="s">
        <v>846</v>
      </c>
      <c r="E2037" s="24" t="s">
        <v>234</v>
      </c>
      <c r="F2037" s="25" t="s">
        <v>235</v>
      </c>
      <c r="G2037" s="10">
        <v>8995.4000000000015</v>
      </c>
      <c r="H2037" s="10">
        <v>8995.4000000000015</v>
      </c>
      <c r="I2037" s="10">
        <v>8995.4000000000015</v>
      </c>
      <c r="J2037" s="10"/>
      <c r="K2037" s="10"/>
      <c r="L2037" s="10"/>
      <c r="M2037" s="10">
        <f t="shared" si="1711"/>
        <v>8995.4000000000015</v>
      </c>
      <c r="N2037" s="10">
        <f t="shared" si="1712"/>
        <v>8995.4000000000015</v>
      </c>
      <c r="O2037" s="10">
        <f t="shared" si="1713"/>
        <v>8995.4000000000015</v>
      </c>
      <c r="P2037" s="10"/>
      <c r="Q2037" s="26"/>
      <c r="R2037" s="27"/>
    </row>
    <row r="2038" spans="1:18" ht="46.8" x14ac:dyDescent="0.3">
      <c r="A2038" s="24" t="s">
        <v>814</v>
      </c>
      <c r="B2038" s="24" t="s">
        <v>273</v>
      </c>
      <c r="C2038" s="24" t="s">
        <v>69</v>
      </c>
      <c r="D2038" s="24" t="s">
        <v>205</v>
      </c>
      <c r="E2038" s="28"/>
      <c r="F2038" s="25" t="s">
        <v>206</v>
      </c>
      <c r="G2038" s="10">
        <f t="shared" ref="G2038:L2038" si="1716">G2039+G2041+G2044</f>
        <v>42598.9</v>
      </c>
      <c r="H2038" s="10">
        <f t="shared" si="1716"/>
        <v>5098.8999999999996</v>
      </c>
      <c r="I2038" s="10">
        <f t="shared" si="1716"/>
        <v>5098.8999999999996</v>
      </c>
      <c r="J2038" s="10">
        <f t="shared" si="1716"/>
        <v>0</v>
      </c>
      <c r="K2038" s="10">
        <f t="shared" si="1716"/>
        <v>0</v>
      </c>
      <c r="L2038" s="10">
        <f t="shared" si="1716"/>
        <v>0</v>
      </c>
      <c r="M2038" s="10">
        <f t="shared" si="1711"/>
        <v>42598.9</v>
      </c>
      <c r="N2038" s="10">
        <f t="shared" si="1712"/>
        <v>5098.8999999999996</v>
      </c>
      <c r="O2038" s="10">
        <f t="shared" si="1713"/>
        <v>5098.8999999999996</v>
      </c>
      <c r="P2038" s="10">
        <f>P2039+P2041+P2044</f>
        <v>0</v>
      </c>
      <c r="Q2038" s="26"/>
      <c r="R2038" s="27"/>
    </row>
    <row r="2039" spans="1:18" ht="31.2" x14ac:dyDescent="0.3">
      <c r="A2039" s="24" t="s">
        <v>814</v>
      </c>
      <c r="B2039" s="24" t="s">
        <v>273</v>
      </c>
      <c r="C2039" s="24" t="s">
        <v>69</v>
      </c>
      <c r="D2039" s="24" t="s">
        <v>266</v>
      </c>
      <c r="E2039" s="28"/>
      <c r="F2039" s="25" t="s">
        <v>267</v>
      </c>
      <c r="G2039" s="10">
        <f t="shared" ref="G2039:L2039" si="1717">G2040</f>
        <v>40506.400000000001</v>
      </c>
      <c r="H2039" s="10">
        <f t="shared" si="1717"/>
        <v>4506.3999999999996</v>
      </c>
      <c r="I2039" s="10">
        <f t="shared" si="1717"/>
        <v>4506.3999999999996</v>
      </c>
      <c r="J2039" s="10">
        <f t="shared" si="1717"/>
        <v>0</v>
      </c>
      <c r="K2039" s="10">
        <f t="shared" si="1717"/>
        <v>0</v>
      </c>
      <c r="L2039" s="10">
        <f t="shared" si="1717"/>
        <v>0</v>
      </c>
      <c r="M2039" s="10">
        <f t="shared" si="1711"/>
        <v>40506.400000000001</v>
      </c>
      <c r="N2039" s="10">
        <f t="shared" si="1712"/>
        <v>4506.3999999999996</v>
      </c>
      <c r="O2039" s="10">
        <f t="shared" si="1713"/>
        <v>4506.3999999999996</v>
      </c>
      <c r="P2039" s="10">
        <f>P2040</f>
        <v>0</v>
      </c>
      <c r="Q2039" s="26"/>
      <c r="R2039" s="27"/>
    </row>
    <row r="2040" spans="1:18" ht="31.2" x14ac:dyDescent="0.3">
      <c r="A2040" s="24" t="s">
        <v>814</v>
      </c>
      <c r="B2040" s="24" t="s">
        <v>273</v>
      </c>
      <c r="C2040" s="24" t="s">
        <v>69</v>
      </c>
      <c r="D2040" s="24" t="s">
        <v>266</v>
      </c>
      <c r="E2040" s="24" t="s">
        <v>32</v>
      </c>
      <c r="F2040" s="25" t="s">
        <v>33</v>
      </c>
      <c r="G2040" s="10">
        <v>40506.400000000001</v>
      </c>
      <c r="H2040" s="10">
        <v>4506.3999999999996</v>
      </c>
      <c r="I2040" s="10">
        <v>4506.3999999999996</v>
      </c>
      <c r="J2040" s="10"/>
      <c r="K2040" s="10"/>
      <c r="L2040" s="10"/>
      <c r="M2040" s="10">
        <f t="shared" si="1711"/>
        <v>40506.400000000001</v>
      </c>
      <c r="N2040" s="10">
        <f t="shared" si="1712"/>
        <v>4506.3999999999996</v>
      </c>
      <c r="O2040" s="10">
        <f t="shared" si="1713"/>
        <v>4506.3999999999996</v>
      </c>
      <c r="P2040" s="10"/>
      <c r="Q2040" s="26"/>
      <c r="R2040" s="27"/>
    </row>
    <row r="2041" spans="1:18" ht="31.2" x14ac:dyDescent="0.3">
      <c r="A2041" s="24" t="s">
        <v>814</v>
      </c>
      <c r="B2041" s="24" t="s">
        <v>273</v>
      </c>
      <c r="C2041" s="24" t="s">
        <v>69</v>
      </c>
      <c r="D2041" s="24" t="s">
        <v>238</v>
      </c>
      <c r="E2041" s="28"/>
      <c r="F2041" s="25" t="s">
        <v>239</v>
      </c>
      <c r="G2041" s="10">
        <f t="shared" ref="G2041:L2041" si="1718">G2042+G2043</f>
        <v>592.5</v>
      </c>
      <c r="H2041" s="10">
        <f t="shared" si="1718"/>
        <v>592.5</v>
      </c>
      <c r="I2041" s="10">
        <f t="shared" si="1718"/>
        <v>592.5</v>
      </c>
      <c r="J2041" s="10">
        <f t="shared" si="1718"/>
        <v>0</v>
      </c>
      <c r="K2041" s="10">
        <f t="shared" si="1718"/>
        <v>0</v>
      </c>
      <c r="L2041" s="10">
        <f t="shared" si="1718"/>
        <v>0</v>
      </c>
      <c r="M2041" s="10">
        <f t="shared" si="1711"/>
        <v>592.5</v>
      </c>
      <c r="N2041" s="10">
        <f t="shared" si="1712"/>
        <v>592.5</v>
      </c>
      <c r="O2041" s="10">
        <f t="shared" si="1713"/>
        <v>592.5</v>
      </c>
      <c r="P2041" s="10">
        <f>P2042+P2043</f>
        <v>0</v>
      </c>
      <c r="Q2041" s="26"/>
      <c r="R2041" s="27"/>
    </row>
    <row r="2042" spans="1:18" ht="31.2" x14ac:dyDescent="0.3">
      <c r="A2042" s="24" t="s">
        <v>814</v>
      </c>
      <c r="B2042" s="24" t="s">
        <v>273</v>
      </c>
      <c r="C2042" s="24" t="s">
        <v>69</v>
      </c>
      <c r="D2042" s="24" t="s">
        <v>238</v>
      </c>
      <c r="E2042" s="24" t="s">
        <v>32</v>
      </c>
      <c r="F2042" s="25" t="s">
        <v>33</v>
      </c>
      <c r="G2042" s="10">
        <v>142.5</v>
      </c>
      <c r="H2042" s="10">
        <v>142.5</v>
      </c>
      <c r="I2042" s="10">
        <v>142.5</v>
      </c>
      <c r="J2042" s="10"/>
      <c r="K2042" s="10"/>
      <c r="L2042" s="10"/>
      <c r="M2042" s="10">
        <f t="shared" si="1711"/>
        <v>142.5</v>
      </c>
      <c r="N2042" s="10">
        <f t="shared" si="1712"/>
        <v>142.5</v>
      </c>
      <c r="O2042" s="10">
        <f t="shared" si="1713"/>
        <v>142.5</v>
      </c>
      <c r="P2042" s="10"/>
      <c r="Q2042" s="26"/>
      <c r="R2042" s="27"/>
    </row>
    <row r="2043" spans="1:18" ht="31.2" x14ac:dyDescent="0.3">
      <c r="A2043" s="24" t="s">
        <v>814</v>
      </c>
      <c r="B2043" s="24" t="s">
        <v>273</v>
      </c>
      <c r="C2043" s="24" t="s">
        <v>69</v>
      </c>
      <c r="D2043" s="24" t="s">
        <v>238</v>
      </c>
      <c r="E2043" s="24" t="s">
        <v>114</v>
      </c>
      <c r="F2043" s="25" t="s">
        <v>115</v>
      </c>
      <c r="G2043" s="10">
        <v>450</v>
      </c>
      <c r="H2043" s="10">
        <v>450</v>
      </c>
      <c r="I2043" s="10">
        <v>450</v>
      </c>
      <c r="J2043" s="10"/>
      <c r="K2043" s="10"/>
      <c r="L2043" s="10"/>
      <c r="M2043" s="10">
        <f t="shared" si="1711"/>
        <v>450</v>
      </c>
      <c r="N2043" s="10">
        <f t="shared" si="1712"/>
        <v>450</v>
      </c>
      <c r="O2043" s="10">
        <f t="shared" si="1713"/>
        <v>450</v>
      </c>
      <c r="P2043" s="10"/>
      <c r="Q2043" s="26"/>
      <c r="R2043" s="27"/>
    </row>
    <row r="2044" spans="1:18" ht="31.2" x14ac:dyDescent="0.3">
      <c r="A2044" s="24" t="s">
        <v>814</v>
      </c>
      <c r="B2044" s="24" t="s">
        <v>273</v>
      </c>
      <c r="C2044" s="24" t="s">
        <v>69</v>
      </c>
      <c r="D2044" s="24" t="s">
        <v>207</v>
      </c>
      <c r="E2044" s="28"/>
      <c r="F2044" s="25" t="s">
        <v>208</v>
      </c>
      <c r="G2044" s="10">
        <f t="shared" ref="G2044:L2044" si="1719">G2045</f>
        <v>1500</v>
      </c>
      <c r="H2044" s="10">
        <f t="shared" si="1719"/>
        <v>0</v>
      </c>
      <c r="I2044" s="10">
        <f t="shared" si="1719"/>
        <v>0</v>
      </c>
      <c r="J2044" s="10">
        <f t="shared" si="1719"/>
        <v>0</v>
      </c>
      <c r="K2044" s="10">
        <f t="shared" si="1719"/>
        <v>0</v>
      </c>
      <c r="L2044" s="10">
        <f t="shared" si="1719"/>
        <v>0</v>
      </c>
      <c r="M2044" s="10">
        <f t="shared" si="1711"/>
        <v>1500</v>
      </c>
      <c r="N2044" s="10">
        <f t="shared" si="1712"/>
        <v>0</v>
      </c>
      <c r="O2044" s="10">
        <f t="shared" si="1713"/>
        <v>0</v>
      </c>
      <c r="P2044" s="10">
        <f>P2045</f>
        <v>0</v>
      </c>
      <c r="Q2044" s="26"/>
      <c r="R2044" s="27"/>
    </row>
    <row r="2045" spans="1:18" ht="31.2" x14ac:dyDescent="0.3">
      <c r="A2045" s="24" t="s">
        <v>814</v>
      </c>
      <c r="B2045" s="24" t="s">
        <v>273</v>
      </c>
      <c r="C2045" s="24" t="s">
        <v>69</v>
      </c>
      <c r="D2045" s="24" t="s">
        <v>207</v>
      </c>
      <c r="E2045" s="24" t="s">
        <v>32</v>
      </c>
      <c r="F2045" s="25" t="s">
        <v>33</v>
      </c>
      <c r="G2045" s="10">
        <v>1500</v>
      </c>
      <c r="H2045" s="10">
        <v>0</v>
      </c>
      <c r="I2045" s="10">
        <v>0</v>
      </c>
      <c r="J2045" s="10"/>
      <c r="K2045" s="10"/>
      <c r="L2045" s="10"/>
      <c r="M2045" s="10">
        <f t="shared" si="1711"/>
        <v>1500</v>
      </c>
      <c r="N2045" s="10">
        <f t="shared" si="1712"/>
        <v>0</v>
      </c>
      <c r="O2045" s="10">
        <f t="shared" si="1713"/>
        <v>0</v>
      </c>
      <c r="P2045" s="10"/>
      <c r="Q2045" s="26"/>
      <c r="R2045" s="27"/>
    </row>
    <row r="2046" spans="1:18" ht="31.2" x14ac:dyDescent="0.3">
      <c r="A2046" s="24" t="s">
        <v>814</v>
      </c>
      <c r="B2046" s="24" t="s">
        <v>273</v>
      </c>
      <c r="C2046" s="24" t="s">
        <v>69</v>
      </c>
      <c r="D2046" s="24" t="s">
        <v>244</v>
      </c>
      <c r="E2046" s="28"/>
      <c r="F2046" s="25" t="s">
        <v>245</v>
      </c>
      <c r="G2046" s="10">
        <f t="shared" si="1704"/>
        <v>6257.2</v>
      </c>
      <c r="H2046" s="10">
        <f t="shared" si="1705"/>
        <v>6257.2</v>
      </c>
      <c r="I2046" s="10">
        <f>I2047</f>
        <v>6257.2</v>
      </c>
      <c r="J2046" s="10">
        <f>J2047</f>
        <v>0</v>
      </c>
      <c r="K2046" s="10">
        <f>K2047</f>
        <v>0</v>
      </c>
      <c r="L2046" s="10">
        <f>L2047</f>
        <v>0</v>
      </c>
      <c r="M2046" s="10">
        <f t="shared" si="1711"/>
        <v>6257.2</v>
      </c>
      <c r="N2046" s="10">
        <f t="shared" si="1712"/>
        <v>6257.2</v>
      </c>
      <c r="O2046" s="10">
        <f t="shared" si="1713"/>
        <v>6257.2</v>
      </c>
      <c r="P2046" s="10">
        <f>P2047</f>
        <v>0</v>
      </c>
      <c r="Q2046" s="26"/>
      <c r="R2046" s="27"/>
    </row>
    <row r="2047" spans="1:18" x14ac:dyDescent="0.3">
      <c r="A2047" s="24" t="s">
        <v>814</v>
      </c>
      <c r="B2047" s="24" t="s">
        <v>273</v>
      </c>
      <c r="C2047" s="24" t="s">
        <v>69</v>
      </c>
      <c r="D2047" s="24" t="s">
        <v>351</v>
      </c>
      <c r="E2047" s="28"/>
      <c r="F2047" s="25" t="s">
        <v>352</v>
      </c>
      <c r="G2047" s="10">
        <f t="shared" ref="G2047:L2047" si="1720">G2048+G2049</f>
        <v>6257.2</v>
      </c>
      <c r="H2047" s="10">
        <f t="shared" si="1720"/>
        <v>6257.2</v>
      </c>
      <c r="I2047" s="10">
        <f t="shared" si="1720"/>
        <v>6257.2</v>
      </c>
      <c r="J2047" s="10">
        <f t="shared" si="1720"/>
        <v>0</v>
      </c>
      <c r="K2047" s="10">
        <f t="shared" si="1720"/>
        <v>0</v>
      </c>
      <c r="L2047" s="10">
        <f t="shared" si="1720"/>
        <v>0</v>
      </c>
      <c r="M2047" s="10">
        <f t="shared" si="1711"/>
        <v>6257.2</v>
      </c>
      <c r="N2047" s="10">
        <f t="shared" si="1712"/>
        <v>6257.2</v>
      </c>
      <c r="O2047" s="10">
        <f t="shared" si="1713"/>
        <v>6257.2</v>
      </c>
      <c r="P2047" s="10">
        <f>P2048+P2049</f>
        <v>0</v>
      </c>
      <c r="Q2047" s="26"/>
      <c r="R2047" s="27"/>
    </row>
    <row r="2048" spans="1:18" ht="78" x14ac:dyDescent="0.3">
      <c r="A2048" s="24" t="s">
        <v>814</v>
      </c>
      <c r="B2048" s="24" t="s">
        <v>273</v>
      </c>
      <c r="C2048" s="24" t="s">
        <v>69</v>
      </c>
      <c r="D2048" s="24" t="s">
        <v>351</v>
      </c>
      <c r="E2048" s="24" t="s">
        <v>44</v>
      </c>
      <c r="F2048" s="25" t="s">
        <v>45</v>
      </c>
      <c r="G2048" s="10">
        <v>4972</v>
      </c>
      <c r="H2048" s="10">
        <v>5124.8999999999996</v>
      </c>
      <c r="I2048" s="10">
        <v>5124.8999999999996</v>
      </c>
      <c r="J2048" s="10"/>
      <c r="K2048" s="10"/>
      <c r="L2048" s="10"/>
      <c r="M2048" s="10">
        <f t="shared" si="1711"/>
        <v>4972</v>
      </c>
      <c r="N2048" s="10">
        <f t="shared" si="1712"/>
        <v>5124.8999999999996</v>
      </c>
      <c r="O2048" s="10">
        <f t="shared" si="1713"/>
        <v>5124.8999999999996</v>
      </c>
      <c r="P2048" s="10"/>
      <c r="Q2048" s="26"/>
      <c r="R2048" s="27"/>
    </row>
    <row r="2049" spans="1:18" ht="31.2" x14ac:dyDescent="0.3">
      <c r="A2049" s="24" t="s">
        <v>814</v>
      </c>
      <c r="B2049" s="24" t="s">
        <v>273</v>
      </c>
      <c r="C2049" s="24" t="s">
        <v>69</v>
      </c>
      <c r="D2049" s="24" t="s">
        <v>351</v>
      </c>
      <c r="E2049" s="24" t="s">
        <v>32</v>
      </c>
      <c r="F2049" s="25" t="s">
        <v>33</v>
      </c>
      <c r="G2049" s="10">
        <v>1285.2</v>
      </c>
      <c r="H2049" s="10">
        <v>1132.3</v>
      </c>
      <c r="I2049" s="10">
        <v>1132.3</v>
      </c>
      <c r="J2049" s="10"/>
      <c r="K2049" s="10"/>
      <c r="L2049" s="10"/>
      <c r="M2049" s="10">
        <f t="shared" si="1711"/>
        <v>1285.2</v>
      </c>
      <c r="N2049" s="10">
        <f t="shared" si="1712"/>
        <v>1132.3</v>
      </c>
      <c r="O2049" s="10">
        <f t="shared" si="1713"/>
        <v>1132.3</v>
      </c>
      <c r="P2049" s="10"/>
      <c r="Q2049" s="26"/>
      <c r="R2049" s="27"/>
    </row>
    <row r="2050" spans="1:18" ht="78" x14ac:dyDescent="0.3">
      <c r="A2050" s="24" t="s">
        <v>814</v>
      </c>
      <c r="B2050" s="24" t="s">
        <v>273</v>
      </c>
      <c r="C2050" s="24" t="s">
        <v>69</v>
      </c>
      <c r="D2050" s="24" t="s">
        <v>387</v>
      </c>
      <c r="E2050" s="28"/>
      <c r="F2050" s="25" t="s">
        <v>388</v>
      </c>
      <c r="G2050" s="10">
        <f t="shared" ref="G2050:L2050" si="1721">G2051</f>
        <v>42022.1</v>
      </c>
      <c r="H2050" s="10">
        <f t="shared" si="1721"/>
        <v>43249.600000000006</v>
      </c>
      <c r="I2050" s="10">
        <f t="shared" si="1721"/>
        <v>43249.600000000006</v>
      </c>
      <c r="J2050" s="10">
        <f t="shared" si="1721"/>
        <v>0</v>
      </c>
      <c r="K2050" s="10">
        <f t="shared" si="1721"/>
        <v>0</v>
      </c>
      <c r="L2050" s="10">
        <f t="shared" si="1721"/>
        <v>0</v>
      </c>
      <c r="M2050" s="10">
        <f t="shared" si="1711"/>
        <v>42022.1</v>
      </c>
      <c r="N2050" s="10">
        <f t="shared" si="1712"/>
        <v>43249.600000000006</v>
      </c>
      <c r="O2050" s="10">
        <f t="shared" si="1713"/>
        <v>43249.600000000006</v>
      </c>
      <c r="P2050" s="10">
        <f>P2051</f>
        <v>0</v>
      </c>
      <c r="Q2050" s="26"/>
      <c r="R2050" s="27"/>
    </row>
    <row r="2051" spans="1:18" x14ac:dyDescent="0.3">
      <c r="A2051" s="24" t="s">
        <v>814</v>
      </c>
      <c r="B2051" s="24" t="s">
        <v>273</v>
      </c>
      <c r="C2051" s="24" t="s">
        <v>69</v>
      </c>
      <c r="D2051" s="24" t="s">
        <v>848</v>
      </c>
      <c r="E2051" s="28"/>
      <c r="F2051" s="25" t="s">
        <v>43</v>
      </c>
      <c r="G2051" s="10">
        <f t="shared" ref="G2051:L2051" si="1722">G2052+G2053</f>
        <v>42022.1</v>
      </c>
      <c r="H2051" s="10">
        <f t="shared" si="1722"/>
        <v>43249.600000000006</v>
      </c>
      <c r="I2051" s="10">
        <f t="shared" si="1722"/>
        <v>43249.600000000006</v>
      </c>
      <c r="J2051" s="10">
        <f t="shared" si="1722"/>
        <v>0</v>
      </c>
      <c r="K2051" s="10">
        <f t="shared" si="1722"/>
        <v>0</v>
      </c>
      <c r="L2051" s="10">
        <f t="shared" si="1722"/>
        <v>0</v>
      </c>
      <c r="M2051" s="10">
        <f t="shared" si="1711"/>
        <v>42022.1</v>
      </c>
      <c r="N2051" s="10">
        <f t="shared" si="1712"/>
        <v>43249.600000000006</v>
      </c>
      <c r="O2051" s="10">
        <f t="shared" si="1713"/>
        <v>43249.600000000006</v>
      </c>
      <c r="P2051" s="10">
        <f>P2052+P2053</f>
        <v>0</v>
      </c>
      <c r="Q2051" s="26"/>
      <c r="R2051" s="27"/>
    </row>
    <row r="2052" spans="1:18" ht="78" x14ac:dyDescent="0.3">
      <c r="A2052" s="24" t="s">
        <v>814</v>
      </c>
      <c r="B2052" s="24" t="s">
        <v>273</v>
      </c>
      <c r="C2052" s="24" t="s">
        <v>69</v>
      </c>
      <c r="D2052" s="24" t="s">
        <v>848</v>
      </c>
      <c r="E2052" s="24" t="s">
        <v>44</v>
      </c>
      <c r="F2052" s="25" t="s">
        <v>45</v>
      </c>
      <c r="G2052" s="10">
        <v>39909.1</v>
      </c>
      <c r="H2052" s="10">
        <v>41136.600000000006</v>
      </c>
      <c r="I2052" s="10">
        <v>41136.600000000006</v>
      </c>
      <c r="J2052" s="10"/>
      <c r="K2052" s="10"/>
      <c r="L2052" s="10"/>
      <c r="M2052" s="10">
        <f t="shared" si="1711"/>
        <v>39909.1</v>
      </c>
      <c r="N2052" s="10">
        <f t="shared" si="1712"/>
        <v>41136.600000000006</v>
      </c>
      <c r="O2052" s="10">
        <f t="shared" si="1713"/>
        <v>41136.600000000006</v>
      </c>
      <c r="P2052" s="10"/>
      <c r="Q2052" s="26"/>
      <c r="R2052" s="27"/>
    </row>
    <row r="2053" spans="1:18" ht="31.2" x14ac:dyDescent="0.3">
      <c r="A2053" s="24" t="s">
        <v>814</v>
      </c>
      <c r="B2053" s="24" t="s">
        <v>273</v>
      </c>
      <c r="C2053" s="24" t="s">
        <v>69</v>
      </c>
      <c r="D2053" s="24" t="s">
        <v>848</v>
      </c>
      <c r="E2053" s="24" t="s">
        <v>32</v>
      </c>
      <c r="F2053" s="25" t="s">
        <v>33</v>
      </c>
      <c r="G2053" s="10">
        <v>2113</v>
      </c>
      <c r="H2053" s="10">
        <v>2113</v>
      </c>
      <c r="I2053" s="10">
        <v>2113</v>
      </c>
      <c r="J2053" s="10"/>
      <c r="K2053" s="10"/>
      <c r="L2053" s="10"/>
      <c r="M2053" s="10">
        <f t="shared" si="1711"/>
        <v>2113</v>
      </c>
      <c r="N2053" s="10">
        <f t="shared" si="1712"/>
        <v>2113</v>
      </c>
      <c r="O2053" s="10">
        <f t="shared" si="1713"/>
        <v>2113</v>
      </c>
      <c r="P2053" s="10"/>
      <c r="Q2053" s="26"/>
      <c r="R2053" s="27"/>
    </row>
    <row r="2054" spans="1:18" s="12" customFormat="1" ht="31.2" x14ac:dyDescent="0.3">
      <c r="A2054" s="13" t="s">
        <v>849</v>
      </c>
      <c r="B2054" s="13"/>
      <c r="C2054" s="13"/>
      <c r="D2054" s="13"/>
      <c r="E2054" s="13"/>
      <c r="F2054" s="14" t="s">
        <v>850</v>
      </c>
      <c r="G2054" s="15">
        <f t="shared" ref="G2054:L2054" si="1723">G2061+G2055</f>
        <v>271700.2</v>
      </c>
      <c r="H2054" s="15">
        <f t="shared" si="1723"/>
        <v>317767.3</v>
      </c>
      <c r="I2054" s="15">
        <f t="shared" si="1723"/>
        <v>278687.8</v>
      </c>
      <c r="J2054" s="15">
        <f t="shared" si="1723"/>
        <v>0</v>
      </c>
      <c r="K2054" s="15">
        <f t="shared" si="1723"/>
        <v>0</v>
      </c>
      <c r="L2054" s="15">
        <f t="shared" si="1723"/>
        <v>0</v>
      </c>
      <c r="M2054" s="15">
        <f t="shared" si="1711"/>
        <v>271700.2</v>
      </c>
      <c r="N2054" s="15">
        <f t="shared" si="1712"/>
        <v>317767.3</v>
      </c>
      <c r="O2054" s="15">
        <f t="shared" si="1713"/>
        <v>278687.8</v>
      </c>
      <c r="P2054" s="15">
        <f>P2061+P2055</f>
        <v>0</v>
      </c>
      <c r="Q2054" s="16"/>
      <c r="R2054" s="17"/>
    </row>
    <row r="2055" spans="1:18" s="12" customFormat="1" x14ac:dyDescent="0.3">
      <c r="A2055" s="13" t="s">
        <v>849</v>
      </c>
      <c r="B2055" s="13" t="s">
        <v>20</v>
      </c>
      <c r="C2055" s="13"/>
      <c r="D2055" s="13"/>
      <c r="E2055" s="13"/>
      <c r="F2055" s="14" t="s">
        <v>21</v>
      </c>
      <c r="G2055" s="15">
        <f t="shared" ref="G2055:G2059" si="1724">G2056</f>
        <v>210.5</v>
      </c>
      <c r="H2055" s="15">
        <f t="shared" ref="H2055:H2059" si="1725">H2056</f>
        <v>4334.3</v>
      </c>
      <c r="I2055" s="15">
        <f t="shared" ref="I2055:I2059" si="1726">I2056</f>
        <v>3847.2</v>
      </c>
      <c r="J2055" s="15">
        <f t="shared" ref="J2055:J2059" si="1727">J2056</f>
        <v>0</v>
      </c>
      <c r="K2055" s="15">
        <f t="shared" ref="K2055:K2059" si="1728">K2056</f>
        <v>0</v>
      </c>
      <c r="L2055" s="15">
        <f t="shared" ref="L2055:L2059" si="1729">L2056</f>
        <v>0</v>
      </c>
      <c r="M2055" s="15">
        <f t="shared" si="1711"/>
        <v>210.5</v>
      </c>
      <c r="N2055" s="15">
        <f t="shared" si="1712"/>
        <v>4334.3</v>
      </c>
      <c r="O2055" s="15">
        <f t="shared" si="1713"/>
        <v>3847.2</v>
      </c>
      <c r="P2055" s="15">
        <f t="shared" ref="P2055:P2059" si="1730">P2056</f>
        <v>0</v>
      </c>
      <c r="Q2055" s="16"/>
      <c r="R2055" s="17"/>
    </row>
    <row r="2056" spans="1:18" s="18" customFormat="1" x14ac:dyDescent="0.3">
      <c r="A2056" s="19" t="s">
        <v>849</v>
      </c>
      <c r="B2056" s="19" t="s">
        <v>20</v>
      </c>
      <c r="C2056" s="19" t="s">
        <v>131</v>
      </c>
      <c r="D2056" s="19"/>
      <c r="E2056" s="30"/>
      <c r="F2056" s="20" t="s">
        <v>851</v>
      </c>
      <c r="G2056" s="21">
        <f t="shared" si="1724"/>
        <v>210.5</v>
      </c>
      <c r="H2056" s="21">
        <f t="shared" si="1725"/>
        <v>4334.3</v>
      </c>
      <c r="I2056" s="21">
        <f t="shared" si="1726"/>
        <v>3847.2</v>
      </c>
      <c r="J2056" s="21">
        <f t="shared" si="1727"/>
        <v>0</v>
      </c>
      <c r="K2056" s="21">
        <f t="shared" si="1728"/>
        <v>0</v>
      </c>
      <c r="L2056" s="21">
        <f t="shared" si="1729"/>
        <v>0</v>
      </c>
      <c r="M2056" s="21">
        <f t="shared" si="1711"/>
        <v>210.5</v>
      </c>
      <c r="N2056" s="21">
        <f t="shared" si="1712"/>
        <v>4334.3</v>
      </c>
      <c r="O2056" s="21">
        <f t="shared" si="1713"/>
        <v>3847.2</v>
      </c>
      <c r="P2056" s="21">
        <f t="shared" si="1730"/>
        <v>0</v>
      </c>
      <c r="Q2056" s="22"/>
      <c r="R2056" s="23"/>
    </row>
    <row r="2057" spans="1:18" ht="31.2" x14ac:dyDescent="0.3">
      <c r="A2057" s="24" t="s">
        <v>849</v>
      </c>
      <c r="B2057" s="24" t="s">
        <v>20</v>
      </c>
      <c r="C2057" s="24" t="s">
        <v>131</v>
      </c>
      <c r="D2057" s="24" t="s">
        <v>48</v>
      </c>
      <c r="E2057" s="28"/>
      <c r="F2057" s="25" t="s">
        <v>49</v>
      </c>
      <c r="G2057" s="10">
        <f t="shared" si="1724"/>
        <v>210.5</v>
      </c>
      <c r="H2057" s="10">
        <f t="shared" si="1725"/>
        <v>4334.3</v>
      </c>
      <c r="I2057" s="10">
        <f t="shared" si="1726"/>
        <v>3847.2</v>
      </c>
      <c r="J2057" s="10">
        <f t="shared" si="1727"/>
        <v>0</v>
      </c>
      <c r="K2057" s="10">
        <f t="shared" si="1728"/>
        <v>0</v>
      </c>
      <c r="L2057" s="10">
        <f t="shared" si="1729"/>
        <v>0</v>
      </c>
      <c r="M2057" s="10">
        <f t="shared" si="1711"/>
        <v>210.5</v>
      </c>
      <c r="N2057" s="10">
        <f t="shared" si="1712"/>
        <v>4334.3</v>
      </c>
      <c r="O2057" s="10">
        <f t="shared" si="1713"/>
        <v>3847.2</v>
      </c>
      <c r="P2057" s="10">
        <f t="shared" si="1730"/>
        <v>0</v>
      </c>
      <c r="Q2057" s="26"/>
      <c r="R2057" s="27"/>
    </row>
    <row r="2058" spans="1:18" x14ac:dyDescent="0.3">
      <c r="A2058" s="24" t="s">
        <v>849</v>
      </c>
      <c r="B2058" s="24" t="s">
        <v>20</v>
      </c>
      <c r="C2058" s="24" t="s">
        <v>131</v>
      </c>
      <c r="D2058" s="24" t="s">
        <v>50</v>
      </c>
      <c r="E2058" s="28"/>
      <c r="F2058" s="25" t="s">
        <v>51</v>
      </c>
      <c r="G2058" s="10">
        <f t="shared" si="1724"/>
        <v>210.5</v>
      </c>
      <c r="H2058" s="10">
        <f t="shared" si="1725"/>
        <v>4334.3</v>
      </c>
      <c r="I2058" s="10">
        <f t="shared" si="1726"/>
        <v>3847.2</v>
      </c>
      <c r="J2058" s="10">
        <f t="shared" si="1727"/>
        <v>0</v>
      </c>
      <c r="K2058" s="10">
        <f t="shared" si="1728"/>
        <v>0</v>
      </c>
      <c r="L2058" s="10">
        <f t="shared" si="1729"/>
        <v>0</v>
      </c>
      <c r="M2058" s="10">
        <f t="shared" si="1711"/>
        <v>210.5</v>
      </c>
      <c r="N2058" s="10">
        <f t="shared" si="1712"/>
        <v>4334.3</v>
      </c>
      <c r="O2058" s="10">
        <f t="shared" si="1713"/>
        <v>3847.2</v>
      </c>
      <c r="P2058" s="10">
        <f t="shared" si="1730"/>
        <v>0</v>
      </c>
      <c r="Q2058" s="26"/>
      <c r="R2058" s="27"/>
    </row>
    <row r="2059" spans="1:18" ht="62.4" x14ac:dyDescent="0.3">
      <c r="A2059" s="24" t="s">
        <v>849</v>
      </c>
      <c r="B2059" s="24" t="s">
        <v>20</v>
      </c>
      <c r="C2059" s="24" t="s">
        <v>131</v>
      </c>
      <c r="D2059" s="24" t="s">
        <v>852</v>
      </c>
      <c r="E2059" s="28"/>
      <c r="F2059" s="25" t="s">
        <v>853</v>
      </c>
      <c r="G2059" s="10">
        <f t="shared" si="1724"/>
        <v>210.5</v>
      </c>
      <c r="H2059" s="10">
        <f t="shared" si="1725"/>
        <v>4334.3</v>
      </c>
      <c r="I2059" s="10">
        <f t="shared" si="1726"/>
        <v>3847.2</v>
      </c>
      <c r="J2059" s="10">
        <f t="shared" si="1727"/>
        <v>0</v>
      </c>
      <c r="K2059" s="10">
        <f t="shared" si="1728"/>
        <v>0</v>
      </c>
      <c r="L2059" s="10">
        <f t="shared" si="1729"/>
        <v>0</v>
      </c>
      <c r="M2059" s="10">
        <f t="shared" si="1711"/>
        <v>210.5</v>
      </c>
      <c r="N2059" s="10">
        <f t="shared" si="1712"/>
        <v>4334.3</v>
      </c>
      <c r="O2059" s="10">
        <f t="shared" si="1713"/>
        <v>3847.2</v>
      </c>
      <c r="P2059" s="10">
        <f t="shared" si="1730"/>
        <v>0</v>
      </c>
      <c r="Q2059" s="26"/>
      <c r="R2059" s="27"/>
    </row>
    <row r="2060" spans="1:18" ht="31.2" x14ac:dyDescent="0.3">
      <c r="A2060" s="24" t="s">
        <v>849</v>
      </c>
      <c r="B2060" s="24" t="s">
        <v>20</v>
      </c>
      <c r="C2060" s="24" t="s">
        <v>131</v>
      </c>
      <c r="D2060" s="24" t="s">
        <v>852</v>
      </c>
      <c r="E2060" s="24" t="s">
        <v>32</v>
      </c>
      <c r="F2060" s="25" t="s">
        <v>33</v>
      </c>
      <c r="G2060" s="10">
        <v>210.5</v>
      </c>
      <c r="H2060" s="10">
        <v>4334.3</v>
      </c>
      <c r="I2060" s="10">
        <v>3847.2</v>
      </c>
      <c r="J2060" s="10"/>
      <c r="K2060" s="10"/>
      <c r="L2060" s="10"/>
      <c r="M2060" s="10">
        <f t="shared" si="1711"/>
        <v>210.5</v>
      </c>
      <c r="N2060" s="10">
        <f t="shared" si="1712"/>
        <v>4334.3</v>
      </c>
      <c r="O2060" s="10">
        <f t="shared" si="1713"/>
        <v>3847.2</v>
      </c>
      <c r="P2060" s="10"/>
      <c r="Q2060" s="26"/>
      <c r="R2060" s="27"/>
    </row>
    <row r="2061" spans="1:18" s="12" customFormat="1" ht="31.2" x14ac:dyDescent="0.3">
      <c r="A2061" s="13" t="s">
        <v>849</v>
      </c>
      <c r="B2061" s="13" t="s">
        <v>125</v>
      </c>
      <c r="C2061" s="13"/>
      <c r="D2061" s="13"/>
      <c r="E2061" s="29"/>
      <c r="F2061" s="14" t="s">
        <v>126</v>
      </c>
      <c r="G2061" s="15">
        <f t="shared" ref="G2061:L2061" si="1731">G2089+G2062+G2072</f>
        <v>271489.7</v>
      </c>
      <c r="H2061" s="15">
        <f t="shared" si="1731"/>
        <v>313433</v>
      </c>
      <c r="I2061" s="15">
        <f t="shared" si="1731"/>
        <v>274840.59999999998</v>
      </c>
      <c r="J2061" s="15">
        <f t="shared" si="1731"/>
        <v>0</v>
      </c>
      <c r="K2061" s="15">
        <f t="shared" si="1731"/>
        <v>0</v>
      </c>
      <c r="L2061" s="15">
        <f t="shared" si="1731"/>
        <v>0</v>
      </c>
      <c r="M2061" s="15">
        <f t="shared" si="1711"/>
        <v>271489.7</v>
      </c>
      <c r="N2061" s="15">
        <f t="shared" si="1712"/>
        <v>313433</v>
      </c>
      <c r="O2061" s="15">
        <f t="shared" si="1713"/>
        <v>274840.59999999998</v>
      </c>
      <c r="P2061" s="15">
        <f>P2089+P2062+P2072</f>
        <v>0</v>
      </c>
      <c r="Q2061" s="16"/>
      <c r="R2061" s="17"/>
    </row>
    <row r="2062" spans="1:18" s="18" customFormat="1" x14ac:dyDescent="0.3">
      <c r="A2062" s="19" t="s">
        <v>849</v>
      </c>
      <c r="B2062" s="19" t="s">
        <v>125</v>
      </c>
      <c r="C2062" s="19" t="s">
        <v>240</v>
      </c>
      <c r="D2062" s="19"/>
      <c r="E2062" s="19"/>
      <c r="F2062" s="20" t="s">
        <v>792</v>
      </c>
      <c r="G2062" s="21">
        <f t="shared" ref="G2062:G2064" si="1732">G2063</f>
        <v>73980.5</v>
      </c>
      <c r="H2062" s="21">
        <f t="shared" ref="H2062:H2064" si="1733">H2063</f>
        <v>72030.400000000009</v>
      </c>
      <c r="I2062" s="21">
        <f t="shared" ref="I2062:I2064" si="1734">I2063</f>
        <v>72030.399999999994</v>
      </c>
      <c r="J2062" s="21">
        <f t="shared" ref="J2062:J2064" si="1735">J2063</f>
        <v>0</v>
      </c>
      <c r="K2062" s="21">
        <f t="shared" ref="K2062:K2064" si="1736">K2063</f>
        <v>0</v>
      </c>
      <c r="L2062" s="21">
        <f t="shared" ref="L2062:L2064" si="1737">L2063</f>
        <v>0</v>
      </c>
      <c r="M2062" s="21">
        <f t="shared" si="1711"/>
        <v>73980.5</v>
      </c>
      <c r="N2062" s="21">
        <f t="shared" si="1712"/>
        <v>72030.400000000009</v>
      </c>
      <c r="O2062" s="21">
        <f t="shared" si="1713"/>
        <v>72030.399999999994</v>
      </c>
      <c r="P2062" s="21">
        <f t="shared" ref="P2062:P2064" si="1738">P2063</f>
        <v>0</v>
      </c>
      <c r="Q2062" s="22"/>
      <c r="R2062" s="23"/>
    </row>
    <row r="2063" spans="1:18" x14ac:dyDescent="0.3">
      <c r="A2063" s="24" t="s">
        <v>849</v>
      </c>
      <c r="B2063" s="24" t="s">
        <v>125</v>
      </c>
      <c r="C2063" s="24" t="s">
        <v>240</v>
      </c>
      <c r="D2063" s="24" t="s">
        <v>219</v>
      </c>
      <c r="E2063" s="28"/>
      <c r="F2063" s="25" t="s">
        <v>220</v>
      </c>
      <c r="G2063" s="10">
        <f t="shared" si="1732"/>
        <v>73980.5</v>
      </c>
      <c r="H2063" s="10">
        <f t="shared" si="1733"/>
        <v>72030.400000000009</v>
      </c>
      <c r="I2063" s="10">
        <f t="shared" si="1734"/>
        <v>72030.399999999994</v>
      </c>
      <c r="J2063" s="10">
        <f t="shared" si="1735"/>
        <v>0</v>
      </c>
      <c r="K2063" s="10">
        <f t="shared" si="1736"/>
        <v>0</v>
      </c>
      <c r="L2063" s="10">
        <f t="shared" si="1737"/>
        <v>0</v>
      </c>
      <c r="M2063" s="10">
        <f t="shared" si="1711"/>
        <v>73980.5</v>
      </c>
      <c r="N2063" s="10">
        <f t="shared" si="1712"/>
        <v>72030.400000000009</v>
      </c>
      <c r="O2063" s="10">
        <f t="shared" si="1713"/>
        <v>72030.399999999994</v>
      </c>
      <c r="P2063" s="10">
        <f t="shared" si="1738"/>
        <v>0</v>
      </c>
      <c r="Q2063" s="26"/>
      <c r="R2063" s="27"/>
    </row>
    <row r="2064" spans="1:18" x14ac:dyDescent="0.3">
      <c r="A2064" s="24" t="s">
        <v>849</v>
      </c>
      <c r="B2064" s="24" t="s">
        <v>125</v>
      </c>
      <c r="C2064" s="24" t="s">
        <v>240</v>
      </c>
      <c r="D2064" s="24" t="s">
        <v>221</v>
      </c>
      <c r="E2064" s="28"/>
      <c r="F2064" s="25" t="s">
        <v>27</v>
      </c>
      <c r="G2064" s="10">
        <f t="shared" si="1732"/>
        <v>73980.5</v>
      </c>
      <c r="H2064" s="10">
        <f t="shared" si="1733"/>
        <v>72030.400000000009</v>
      </c>
      <c r="I2064" s="10">
        <f t="shared" si="1734"/>
        <v>72030.399999999994</v>
      </c>
      <c r="J2064" s="10">
        <f t="shared" si="1735"/>
        <v>0</v>
      </c>
      <c r="K2064" s="10">
        <f t="shared" si="1736"/>
        <v>0</v>
      </c>
      <c r="L2064" s="10">
        <f t="shared" si="1737"/>
        <v>0</v>
      </c>
      <c r="M2064" s="10">
        <f t="shared" si="1711"/>
        <v>73980.5</v>
      </c>
      <c r="N2064" s="10">
        <f t="shared" si="1712"/>
        <v>72030.400000000009</v>
      </c>
      <c r="O2064" s="10">
        <f t="shared" si="1713"/>
        <v>72030.399999999994</v>
      </c>
      <c r="P2064" s="10">
        <f t="shared" si="1738"/>
        <v>0</v>
      </c>
      <c r="Q2064" s="26"/>
      <c r="R2064" s="27"/>
    </row>
    <row r="2065" spans="1:18" ht="93.6" x14ac:dyDescent="0.3">
      <c r="A2065" s="24" t="s">
        <v>849</v>
      </c>
      <c r="B2065" s="24" t="s">
        <v>125</v>
      </c>
      <c r="C2065" s="24" t="s">
        <v>240</v>
      </c>
      <c r="D2065" s="24" t="s">
        <v>403</v>
      </c>
      <c r="E2065" s="28"/>
      <c r="F2065" s="25" t="s">
        <v>404</v>
      </c>
      <c r="G2065" s="10">
        <f t="shared" ref="G2065:L2065" si="1739">G2066+G2070</f>
        <v>73980.5</v>
      </c>
      <c r="H2065" s="10">
        <f t="shared" si="1739"/>
        <v>72030.400000000009</v>
      </c>
      <c r="I2065" s="10">
        <f t="shared" si="1739"/>
        <v>72030.399999999994</v>
      </c>
      <c r="J2065" s="10">
        <f t="shared" si="1739"/>
        <v>0</v>
      </c>
      <c r="K2065" s="10">
        <f t="shared" si="1739"/>
        <v>0</v>
      </c>
      <c r="L2065" s="10">
        <f t="shared" si="1739"/>
        <v>0</v>
      </c>
      <c r="M2065" s="10">
        <f t="shared" si="1711"/>
        <v>73980.5</v>
      </c>
      <c r="N2065" s="10">
        <f t="shared" si="1712"/>
        <v>72030.400000000009</v>
      </c>
      <c r="O2065" s="10">
        <f t="shared" si="1713"/>
        <v>72030.399999999994</v>
      </c>
      <c r="P2065" s="10">
        <f>P2066+P2070</f>
        <v>0</v>
      </c>
      <c r="Q2065" s="26"/>
      <c r="R2065" s="27"/>
    </row>
    <row r="2066" spans="1:18" ht="46.8" x14ac:dyDescent="0.3">
      <c r="A2066" s="24" t="s">
        <v>849</v>
      </c>
      <c r="B2066" s="24" t="s">
        <v>125</v>
      </c>
      <c r="C2066" s="24" t="s">
        <v>240</v>
      </c>
      <c r="D2066" s="24" t="s">
        <v>854</v>
      </c>
      <c r="E2066" s="28"/>
      <c r="F2066" s="25" t="s">
        <v>47</v>
      </c>
      <c r="G2066" s="10">
        <f t="shared" ref="G2066:L2066" si="1740">G2067+G2068+G2069</f>
        <v>68325.899999999994</v>
      </c>
      <c r="H2066" s="10">
        <f t="shared" si="1740"/>
        <v>68969.100000000006</v>
      </c>
      <c r="I2066" s="10">
        <f t="shared" si="1740"/>
        <v>68969.099999999991</v>
      </c>
      <c r="J2066" s="10">
        <f t="shared" si="1740"/>
        <v>0</v>
      </c>
      <c r="K2066" s="10">
        <f t="shared" si="1740"/>
        <v>0</v>
      </c>
      <c r="L2066" s="10">
        <f t="shared" si="1740"/>
        <v>0</v>
      </c>
      <c r="M2066" s="10">
        <f t="shared" si="1711"/>
        <v>68325.899999999994</v>
      </c>
      <c r="N2066" s="10">
        <f t="shared" si="1712"/>
        <v>68969.100000000006</v>
      </c>
      <c r="O2066" s="10">
        <f t="shared" si="1713"/>
        <v>68969.099999999991</v>
      </c>
      <c r="P2066" s="10">
        <f>P2067+P2068+P2069</f>
        <v>0</v>
      </c>
      <c r="Q2066" s="26"/>
      <c r="R2066" s="27"/>
    </row>
    <row r="2067" spans="1:18" ht="78" x14ac:dyDescent="0.3">
      <c r="A2067" s="24" t="s">
        <v>849</v>
      </c>
      <c r="B2067" s="24" t="s">
        <v>125</v>
      </c>
      <c r="C2067" s="24" t="s">
        <v>240</v>
      </c>
      <c r="D2067" s="24" t="s">
        <v>854</v>
      </c>
      <c r="E2067" s="24" t="s">
        <v>44</v>
      </c>
      <c r="F2067" s="25" t="s">
        <v>45</v>
      </c>
      <c r="G2067" s="10">
        <v>60037.7</v>
      </c>
      <c r="H2067" s="10">
        <v>61782.8</v>
      </c>
      <c r="I2067" s="10">
        <v>61782.799999999996</v>
      </c>
      <c r="J2067" s="10"/>
      <c r="K2067" s="10"/>
      <c r="L2067" s="10"/>
      <c r="M2067" s="10">
        <f t="shared" si="1711"/>
        <v>60037.7</v>
      </c>
      <c r="N2067" s="10">
        <f t="shared" si="1712"/>
        <v>61782.8</v>
      </c>
      <c r="O2067" s="10">
        <f t="shared" si="1713"/>
        <v>61782.799999999996</v>
      </c>
      <c r="P2067" s="10"/>
      <c r="Q2067" s="26"/>
      <c r="R2067" s="27"/>
    </row>
    <row r="2068" spans="1:18" ht="31.2" x14ac:dyDescent="0.3">
      <c r="A2068" s="24" t="s">
        <v>849</v>
      </c>
      <c r="B2068" s="24" t="s">
        <v>125</v>
      </c>
      <c r="C2068" s="24" t="s">
        <v>240</v>
      </c>
      <c r="D2068" s="24" t="s">
        <v>854</v>
      </c>
      <c r="E2068" s="24" t="s">
        <v>32</v>
      </c>
      <c r="F2068" s="25" t="s">
        <v>33</v>
      </c>
      <c r="G2068" s="10">
        <v>8255</v>
      </c>
      <c r="H2068" s="10">
        <v>7153.0999999999995</v>
      </c>
      <c r="I2068" s="10">
        <v>7153.0999999999995</v>
      </c>
      <c r="J2068" s="10"/>
      <c r="K2068" s="10"/>
      <c r="L2068" s="10"/>
      <c r="M2068" s="10">
        <f t="shared" si="1711"/>
        <v>8255</v>
      </c>
      <c r="N2068" s="10">
        <f t="shared" si="1712"/>
        <v>7153.0999999999995</v>
      </c>
      <c r="O2068" s="10">
        <f t="shared" si="1713"/>
        <v>7153.0999999999995</v>
      </c>
      <c r="P2068" s="10"/>
      <c r="Q2068" s="26"/>
      <c r="R2068" s="27"/>
    </row>
    <row r="2069" spans="1:18" x14ac:dyDescent="0.3">
      <c r="A2069" s="24" t="s">
        <v>849</v>
      </c>
      <c r="B2069" s="24" t="s">
        <v>125</v>
      </c>
      <c r="C2069" s="24" t="s">
        <v>240</v>
      </c>
      <c r="D2069" s="24" t="s">
        <v>854</v>
      </c>
      <c r="E2069" s="24" t="s">
        <v>34</v>
      </c>
      <c r="F2069" s="25" t="s">
        <v>35</v>
      </c>
      <c r="G2069" s="10">
        <v>33.200000000000003</v>
      </c>
      <c r="H2069" s="10">
        <v>33.200000000000003</v>
      </c>
      <c r="I2069" s="10">
        <v>33.200000000000003</v>
      </c>
      <c r="J2069" s="10"/>
      <c r="K2069" s="10"/>
      <c r="L2069" s="10"/>
      <c r="M2069" s="10">
        <f t="shared" si="1711"/>
        <v>33.200000000000003</v>
      </c>
      <c r="N2069" s="10">
        <f t="shared" si="1712"/>
        <v>33.200000000000003</v>
      </c>
      <c r="O2069" s="10">
        <f t="shared" si="1713"/>
        <v>33.200000000000003</v>
      </c>
      <c r="P2069" s="10"/>
      <c r="Q2069" s="26"/>
      <c r="R2069" s="27"/>
    </row>
    <row r="2070" spans="1:18" ht="62.4" x14ac:dyDescent="0.3">
      <c r="A2070" s="24" t="s">
        <v>849</v>
      </c>
      <c r="B2070" s="24" t="s">
        <v>125</v>
      </c>
      <c r="C2070" s="24" t="s">
        <v>240</v>
      </c>
      <c r="D2070" s="24" t="s">
        <v>855</v>
      </c>
      <c r="E2070" s="28"/>
      <c r="F2070" s="25" t="s">
        <v>856</v>
      </c>
      <c r="G2070" s="10">
        <f t="shared" ref="G2070:L2070" si="1741">G2071</f>
        <v>5654.6</v>
      </c>
      <c r="H2070" s="10">
        <f t="shared" si="1741"/>
        <v>3061.3</v>
      </c>
      <c r="I2070" s="10">
        <f t="shared" si="1741"/>
        <v>3061.3</v>
      </c>
      <c r="J2070" s="10">
        <f t="shared" si="1741"/>
        <v>0</v>
      </c>
      <c r="K2070" s="10">
        <f t="shared" si="1741"/>
        <v>0</v>
      </c>
      <c r="L2070" s="10">
        <f t="shared" si="1741"/>
        <v>0</v>
      </c>
      <c r="M2070" s="10">
        <f t="shared" si="1711"/>
        <v>5654.6</v>
      </c>
      <c r="N2070" s="10">
        <f t="shared" si="1712"/>
        <v>3061.3</v>
      </c>
      <c r="O2070" s="10">
        <f t="shared" si="1713"/>
        <v>3061.3</v>
      </c>
      <c r="P2070" s="10">
        <f>P2071</f>
        <v>0</v>
      </c>
      <c r="Q2070" s="26"/>
      <c r="R2070" s="27"/>
    </row>
    <row r="2071" spans="1:18" ht="31.2" x14ac:dyDescent="0.3">
      <c r="A2071" s="24" t="s">
        <v>849</v>
      </c>
      <c r="B2071" s="24" t="s">
        <v>125</v>
      </c>
      <c r="C2071" s="24" t="s">
        <v>240</v>
      </c>
      <c r="D2071" s="24" t="s">
        <v>855</v>
      </c>
      <c r="E2071" s="24" t="s">
        <v>32</v>
      </c>
      <c r="F2071" s="25" t="s">
        <v>33</v>
      </c>
      <c r="G2071" s="10">
        <v>5654.6</v>
      </c>
      <c r="H2071" s="10">
        <v>3061.3</v>
      </c>
      <c r="I2071" s="10">
        <v>3061.3</v>
      </c>
      <c r="J2071" s="10"/>
      <c r="K2071" s="10"/>
      <c r="L2071" s="10"/>
      <c r="M2071" s="10">
        <f t="shared" si="1711"/>
        <v>5654.6</v>
      </c>
      <c r="N2071" s="10">
        <f t="shared" si="1712"/>
        <v>3061.3</v>
      </c>
      <c r="O2071" s="10">
        <f t="shared" si="1713"/>
        <v>3061.3</v>
      </c>
      <c r="P2071" s="10"/>
      <c r="Q2071" s="26"/>
      <c r="R2071" s="27"/>
    </row>
    <row r="2072" spans="1:18" s="18" customFormat="1" ht="46.8" x14ac:dyDescent="0.3">
      <c r="A2072" s="19" t="s">
        <v>849</v>
      </c>
      <c r="B2072" s="19" t="s">
        <v>125</v>
      </c>
      <c r="C2072" s="19" t="s">
        <v>273</v>
      </c>
      <c r="D2072" s="19"/>
      <c r="E2072" s="30"/>
      <c r="F2072" s="20" t="s">
        <v>402</v>
      </c>
      <c r="G2072" s="21">
        <f t="shared" ref="G2072:G2074" si="1742">G2073</f>
        <v>169244.90000000002</v>
      </c>
      <c r="H2072" s="21">
        <f t="shared" ref="H2072:H2074" si="1743">H2073</f>
        <v>212563.19999999998</v>
      </c>
      <c r="I2072" s="21">
        <f t="shared" ref="I2072:I2074" si="1744">I2073</f>
        <v>173970.8</v>
      </c>
      <c r="J2072" s="21">
        <f t="shared" ref="J2072:J2074" si="1745">J2073</f>
        <v>0</v>
      </c>
      <c r="K2072" s="21">
        <f t="shared" ref="K2072:K2074" si="1746">K2073</f>
        <v>0</v>
      </c>
      <c r="L2072" s="21">
        <f t="shared" ref="L2072:L2074" si="1747">L2073</f>
        <v>0</v>
      </c>
      <c r="M2072" s="21">
        <f t="shared" si="1711"/>
        <v>169244.90000000002</v>
      </c>
      <c r="N2072" s="21">
        <f t="shared" si="1712"/>
        <v>212563.19999999998</v>
      </c>
      <c r="O2072" s="21">
        <f t="shared" si="1713"/>
        <v>173970.8</v>
      </c>
      <c r="P2072" s="21">
        <f t="shared" ref="P2072:P2074" si="1748">P2073</f>
        <v>0</v>
      </c>
      <c r="Q2072" s="22"/>
      <c r="R2072" s="23"/>
    </row>
    <row r="2073" spans="1:18" x14ac:dyDescent="0.3">
      <c r="A2073" s="24" t="s">
        <v>849</v>
      </c>
      <c r="B2073" s="24" t="s">
        <v>125</v>
      </c>
      <c r="C2073" s="24" t="s">
        <v>273</v>
      </c>
      <c r="D2073" s="24" t="s">
        <v>219</v>
      </c>
      <c r="E2073" s="28"/>
      <c r="F2073" s="25" t="s">
        <v>220</v>
      </c>
      <c r="G2073" s="10">
        <f t="shared" si="1742"/>
        <v>169244.90000000002</v>
      </c>
      <c r="H2073" s="10">
        <f t="shared" si="1743"/>
        <v>212563.19999999998</v>
      </c>
      <c r="I2073" s="10">
        <f t="shared" si="1744"/>
        <v>173970.8</v>
      </c>
      <c r="J2073" s="10">
        <f t="shared" si="1745"/>
        <v>0</v>
      </c>
      <c r="K2073" s="10">
        <f t="shared" si="1746"/>
        <v>0</v>
      </c>
      <c r="L2073" s="10">
        <f t="shared" si="1747"/>
        <v>0</v>
      </c>
      <c r="M2073" s="10">
        <f t="shared" si="1711"/>
        <v>169244.90000000002</v>
      </c>
      <c r="N2073" s="10">
        <f t="shared" si="1712"/>
        <v>212563.19999999998</v>
      </c>
      <c r="O2073" s="10">
        <f t="shared" si="1713"/>
        <v>173970.8</v>
      </c>
      <c r="P2073" s="10">
        <f t="shared" si="1748"/>
        <v>0</v>
      </c>
      <c r="Q2073" s="26"/>
      <c r="R2073" s="27"/>
    </row>
    <row r="2074" spans="1:18" x14ac:dyDescent="0.3">
      <c r="A2074" s="24" t="s">
        <v>849</v>
      </c>
      <c r="B2074" s="24" t="s">
        <v>125</v>
      </c>
      <c r="C2074" s="24" t="s">
        <v>273</v>
      </c>
      <c r="D2074" s="24" t="s">
        <v>221</v>
      </c>
      <c r="E2074" s="28"/>
      <c r="F2074" s="25" t="s">
        <v>27</v>
      </c>
      <c r="G2074" s="10">
        <f t="shared" si="1742"/>
        <v>169244.90000000002</v>
      </c>
      <c r="H2074" s="10">
        <f t="shared" si="1743"/>
        <v>212563.19999999998</v>
      </c>
      <c r="I2074" s="10">
        <f t="shared" si="1744"/>
        <v>173970.8</v>
      </c>
      <c r="J2074" s="10">
        <f t="shared" si="1745"/>
        <v>0</v>
      </c>
      <c r="K2074" s="10">
        <f t="shared" si="1746"/>
        <v>0</v>
      </c>
      <c r="L2074" s="10">
        <f t="shared" si="1747"/>
        <v>0</v>
      </c>
      <c r="M2074" s="10">
        <f t="shared" si="1711"/>
        <v>169244.90000000002</v>
      </c>
      <c r="N2074" s="10">
        <f t="shared" si="1712"/>
        <v>212563.19999999998</v>
      </c>
      <c r="O2074" s="10">
        <f t="shared" si="1713"/>
        <v>173970.8</v>
      </c>
      <c r="P2074" s="10">
        <f t="shared" si="1748"/>
        <v>0</v>
      </c>
      <c r="Q2074" s="26"/>
      <c r="R2074" s="27"/>
    </row>
    <row r="2075" spans="1:18" ht="93.6" x14ac:dyDescent="0.3">
      <c r="A2075" s="24" t="s">
        <v>849</v>
      </c>
      <c r="B2075" s="24" t="s">
        <v>125</v>
      </c>
      <c r="C2075" s="24" t="s">
        <v>273</v>
      </c>
      <c r="D2075" s="24" t="s">
        <v>403</v>
      </c>
      <c r="E2075" s="28"/>
      <c r="F2075" s="25" t="s">
        <v>404</v>
      </c>
      <c r="G2075" s="10">
        <f t="shared" ref="G2075:L2075" si="1749">G2076+G2082+G2085+G2087+G2080</f>
        <v>169244.90000000002</v>
      </c>
      <c r="H2075" s="10">
        <f t="shared" si="1749"/>
        <v>212563.19999999998</v>
      </c>
      <c r="I2075" s="10">
        <f t="shared" si="1749"/>
        <v>173970.8</v>
      </c>
      <c r="J2075" s="10">
        <f t="shared" si="1749"/>
        <v>0</v>
      </c>
      <c r="K2075" s="10">
        <f t="shared" si="1749"/>
        <v>0</v>
      </c>
      <c r="L2075" s="10">
        <f t="shared" si="1749"/>
        <v>0</v>
      </c>
      <c r="M2075" s="10">
        <f t="shared" si="1711"/>
        <v>169244.90000000002</v>
      </c>
      <c r="N2075" s="10">
        <f t="shared" si="1712"/>
        <v>212563.19999999998</v>
      </c>
      <c r="O2075" s="10">
        <f t="shared" si="1713"/>
        <v>173970.8</v>
      </c>
      <c r="P2075" s="10">
        <f>P2076+P2082+P2085+P2087+P2080</f>
        <v>0</v>
      </c>
      <c r="Q2075" s="26"/>
      <c r="R2075" s="27"/>
    </row>
    <row r="2076" spans="1:18" ht="46.8" x14ac:dyDescent="0.3">
      <c r="A2076" s="24" t="s">
        <v>849</v>
      </c>
      <c r="B2076" s="24" t="s">
        <v>125</v>
      </c>
      <c r="C2076" s="24" t="s">
        <v>273</v>
      </c>
      <c r="D2076" s="24" t="s">
        <v>854</v>
      </c>
      <c r="E2076" s="28"/>
      <c r="F2076" s="25" t="s">
        <v>47</v>
      </c>
      <c r="G2076" s="10">
        <f t="shared" ref="G2076:L2076" si="1750">G2077+G2078+G2079</f>
        <v>155727.5</v>
      </c>
      <c r="H2076" s="10">
        <f t="shared" si="1750"/>
        <v>160273.69999999998</v>
      </c>
      <c r="I2076" s="10">
        <f t="shared" si="1750"/>
        <v>160273.69999999998</v>
      </c>
      <c r="J2076" s="10">
        <f t="shared" si="1750"/>
        <v>0</v>
      </c>
      <c r="K2076" s="10">
        <f t="shared" si="1750"/>
        <v>0</v>
      </c>
      <c r="L2076" s="10">
        <f t="shared" si="1750"/>
        <v>0</v>
      </c>
      <c r="M2076" s="10">
        <f t="shared" si="1711"/>
        <v>155727.5</v>
      </c>
      <c r="N2076" s="10">
        <f t="shared" si="1712"/>
        <v>160273.69999999998</v>
      </c>
      <c r="O2076" s="10">
        <f t="shared" si="1713"/>
        <v>160273.69999999998</v>
      </c>
      <c r="P2076" s="10">
        <f>P2077+P2078+P2079</f>
        <v>0</v>
      </c>
      <c r="Q2076" s="26"/>
      <c r="R2076" s="27"/>
    </row>
    <row r="2077" spans="1:18" ht="78" x14ac:dyDescent="0.3">
      <c r="A2077" s="24" t="s">
        <v>849</v>
      </c>
      <c r="B2077" s="24" t="s">
        <v>125</v>
      </c>
      <c r="C2077" s="24" t="s">
        <v>273</v>
      </c>
      <c r="D2077" s="24" t="s">
        <v>854</v>
      </c>
      <c r="E2077" s="24" t="s">
        <v>44</v>
      </c>
      <c r="F2077" s="25" t="s">
        <v>45</v>
      </c>
      <c r="G2077" s="10">
        <f>134936.6-21.6</f>
        <v>134915</v>
      </c>
      <c r="H2077" s="10">
        <f>141717.5-21.6</f>
        <v>141695.9</v>
      </c>
      <c r="I2077" s="10">
        <f>141717.5-21.6</f>
        <v>141695.9</v>
      </c>
      <c r="J2077" s="10"/>
      <c r="K2077" s="10"/>
      <c r="L2077" s="10"/>
      <c r="M2077" s="10">
        <f t="shared" si="1711"/>
        <v>134915</v>
      </c>
      <c r="N2077" s="10">
        <f t="shared" si="1712"/>
        <v>141695.9</v>
      </c>
      <c r="O2077" s="10">
        <f t="shared" si="1713"/>
        <v>141695.9</v>
      </c>
      <c r="P2077" s="10"/>
      <c r="Q2077" s="26"/>
      <c r="R2077" s="27"/>
    </row>
    <row r="2078" spans="1:18" ht="31.2" x14ac:dyDescent="0.3">
      <c r="A2078" s="24" t="s">
        <v>849</v>
      </c>
      <c r="B2078" s="24" t="s">
        <v>125</v>
      </c>
      <c r="C2078" s="24" t="s">
        <v>273</v>
      </c>
      <c r="D2078" s="24" t="s">
        <v>854</v>
      </c>
      <c r="E2078" s="24" t="s">
        <v>32</v>
      </c>
      <c r="F2078" s="25" t="s">
        <v>33</v>
      </c>
      <c r="G2078" s="10">
        <f>17526.4+21.6</f>
        <v>17548</v>
      </c>
      <c r="H2078" s="10">
        <f>15447.3+21.6</f>
        <v>15468.9</v>
      </c>
      <c r="I2078" s="10">
        <f>15602.2+21.6</f>
        <v>15623.800000000001</v>
      </c>
      <c r="J2078" s="10"/>
      <c r="K2078" s="10"/>
      <c r="L2078" s="10"/>
      <c r="M2078" s="10">
        <f t="shared" si="1711"/>
        <v>17548</v>
      </c>
      <c r="N2078" s="10">
        <f t="shared" si="1712"/>
        <v>15468.9</v>
      </c>
      <c r="O2078" s="10">
        <f t="shared" si="1713"/>
        <v>15623.800000000001</v>
      </c>
      <c r="P2078" s="10"/>
      <c r="Q2078" s="26"/>
      <c r="R2078" s="27"/>
    </row>
    <row r="2079" spans="1:18" x14ac:dyDescent="0.3">
      <c r="A2079" s="24" t="s">
        <v>849</v>
      </c>
      <c r="B2079" s="24" t="s">
        <v>125</v>
      </c>
      <c r="C2079" s="24" t="s">
        <v>273</v>
      </c>
      <c r="D2079" s="24" t="s">
        <v>854</v>
      </c>
      <c r="E2079" s="24" t="s">
        <v>34</v>
      </c>
      <c r="F2079" s="25" t="s">
        <v>35</v>
      </c>
      <c r="G2079" s="10">
        <v>3264.5</v>
      </c>
      <c r="H2079" s="10">
        <v>3108.9</v>
      </c>
      <c r="I2079" s="10">
        <v>2954</v>
      </c>
      <c r="J2079" s="10"/>
      <c r="K2079" s="10"/>
      <c r="L2079" s="10"/>
      <c r="M2079" s="10">
        <f t="shared" si="1711"/>
        <v>3264.5</v>
      </c>
      <c r="N2079" s="10">
        <f t="shared" si="1712"/>
        <v>3108.9</v>
      </c>
      <c r="O2079" s="10">
        <f t="shared" si="1713"/>
        <v>2954</v>
      </c>
      <c r="P2079" s="10"/>
      <c r="Q2079" s="26"/>
      <c r="R2079" s="27"/>
    </row>
    <row r="2080" spans="1:18" ht="62.4" x14ac:dyDescent="0.3">
      <c r="A2080" s="24" t="s">
        <v>849</v>
      </c>
      <c r="B2080" s="24" t="s">
        <v>125</v>
      </c>
      <c r="C2080" s="24" t="s">
        <v>273</v>
      </c>
      <c r="D2080" s="24" t="s">
        <v>857</v>
      </c>
      <c r="E2080" s="24"/>
      <c r="F2080" s="25" t="s">
        <v>858</v>
      </c>
      <c r="G2080" s="10">
        <f t="shared" ref="G2080:L2080" si="1751">G2081</f>
        <v>0</v>
      </c>
      <c r="H2080" s="10">
        <f t="shared" si="1751"/>
        <v>38592.400000000001</v>
      </c>
      <c r="I2080" s="10">
        <f t="shared" si="1751"/>
        <v>0</v>
      </c>
      <c r="J2080" s="10">
        <f t="shared" si="1751"/>
        <v>0</v>
      </c>
      <c r="K2080" s="10">
        <f t="shared" si="1751"/>
        <v>0</v>
      </c>
      <c r="L2080" s="10">
        <f t="shared" si="1751"/>
        <v>0</v>
      </c>
      <c r="M2080" s="10">
        <f t="shared" si="1711"/>
        <v>0</v>
      </c>
      <c r="N2080" s="10">
        <f t="shared" si="1712"/>
        <v>38592.400000000001</v>
      </c>
      <c r="O2080" s="10">
        <f t="shared" si="1713"/>
        <v>0</v>
      </c>
      <c r="P2080" s="10">
        <f>P2081</f>
        <v>0</v>
      </c>
      <c r="Q2080" s="26"/>
      <c r="R2080" s="27"/>
    </row>
    <row r="2081" spans="1:18" ht="31.2" x14ac:dyDescent="0.3">
      <c r="A2081" s="24" t="s">
        <v>849</v>
      </c>
      <c r="B2081" s="24" t="s">
        <v>125</v>
      </c>
      <c r="C2081" s="24" t="s">
        <v>273</v>
      </c>
      <c r="D2081" s="24" t="s">
        <v>857</v>
      </c>
      <c r="E2081" s="24" t="s">
        <v>32</v>
      </c>
      <c r="F2081" s="25" t="s">
        <v>33</v>
      </c>
      <c r="G2081" s="10">
        <v>0</v>
      </c>
      <c r="H2081" s="10">
        <v>38592.400000000001</v>
      </c>
      <c r="I2081" s="10">
        <v>0</v>
      </c>
      <c r="J2081" s="10"/>
      <c r="K2081" s="10"/>
      <c r="L2081" s="10"/>
      <c r="M2081" s="10">
        <f t="shared" si="1711"/>
        <v>0</v>
      </c>
      <c r="N2081" s="10">
        <f t="shared" si="1712"/>
        <v>38592.400000000001</v>
      </c>
      <c r="O2081" s="10">
        <f t="shared" si="1713"/>
        <v>0</v>
      </c>
      <c r="P2081" s="10"/>
      <c r="Q2081" s="26"/>
      <c r="R2081" s="27"/>
    </row>
    <row r="2082" spans="1:18" ht="46.8" x14ac:dyDescent="0.3">
      <c r="A2082" s="24" t="s">
        <v>849</v>
      </c>
      <c r="B2082" s="24" t="s">
        <v>125</v>
      </c>
      <c r="C2082" s="24" t="s">
        <v>273</v>
      </c>
      <c r="D2082" s="24" t="s">
        <v>405</v>
      </c>
      <c r="E2082" s="28"/>
      <c r="F2082" s="25" t="s">
        <v>406</v>
      </c>
      <c r="G2082" s="10">
        <f t="shared" ref="G2082:L2082" si="1752">G2083+G2084</f>
        <v>11651.699999999999</v>
      </c>
      <c r="H2082" s="10">
        <f t="shared" si="1752"/>
        <v>11831.4</v>
      </c>
      <c r="I2082" s="10">
        <f t="shared" si="1752"/>
        <v>11831.4</v>
      </c>
      <c r="J2082" s="10">
        <f t="shared" si="1752"/>
        <v>0</v>
      </c>
      <c r="K2082" s="10">
        <f t="shared" si="1752"/>
        <v>0</v>
      </c>
      <c r="L2082" s="10">
        <f t="shared" si="1752"/>
        <v>0</v>
      </c>
      <c r="M2082" s="10">
        <f t="shared" si="1711"/>
        <v>11651.699999999999</v>
      </c>
      <c r="N2082" s="10">
        <f t="shared" si="1712"/>
        <v>11831.4</v>
      </c>
      <c r="O2082" s="10">
        <f t="shared" si="1713"/>
        <v>11831.4</v>
      </c>
      <c r="P2082" s="10">
        <f>P2083+P2084</f>
        <v>0</v>
      </c>
      <c r="Q2082" s="26"/>
      <c r="R2082" s="27"/>
    </row>
    <row r="2083" spans="1:18" ht="78" x14ac:dyDescent="0.3">
      <c r="A2083" s="24" t="s">
        <v>849</v>
      </c>
      <c r="B2083" s="24" t="s">
        <v>125</v>
      </c>
      <c r="C2083" s="24" t="s">
        <v>273</v>
      </c>
      <c r="D2083" s="24" t="s">
        <v>405</v>
      </c>
      <c r="E2083" s="24" t="s">
        <v>44</v>
      </c>
      <c r="F2083" s="25" t="s">
        <v>45</v>
      </c>
      <c r="G2083" s="10">
        <v>10723.3</v>
      </c>
      <c r="H2083" s="10">
        <v>10903</v>
      </c>
      <c r="I2083" s="10">
        <v>10903</v>
      </c>
      <c r="J2083" s="10"/>
      <c r="K2083" s="10"/>
      <c r="L2083" s="10"/>
      <c r="M2083" s="10">
        <f t="shared" si="1711"/>
        <v>10723.3</v>
      </c>
      <c r="N2083" s="10">
        <f t="shared" si="1712"/>
        <v>10903</v>
      </c>
      <c r="O2083" s="10">
        <f t="shared" si="1713"/>
        <v>10903</v>
      </c>
      <c r="P2083" s="10"/>
      <c r="Q2083" s="26"/>
      <c r="R2083" s="27"/>
    </row>
    <row r="2084" spans="1:18" ht="31.2" x14ac:dyDescent="0.3">
      <c r="A2084" s="24" t="s">
        <v>849</v>
      </c>
      <c r="B2084" s="24" t="s">
        <v>125</v>
      </c>
      <c r="C2084" s="24" t="s">
        <v>273</v>
      </c>
      <c r="D2084" s="24" t="s">
        <v>405</v>
      </c>
      <c r="E2084" s="24" t="s">
        <v>32</v>
      </c>
      <c r="F2084" s="25" t="s">
        <v>33</v>
      </c>
      <c r="G2084" s="10">
        <v>928.4</v>
      </c>
      <c r="H2084" s="10">
        <v>928.4</v>
      </c>
      <c r="I2084" s="10">
        <v>928.4</v>
      </c>
      <c r="J2084" s="10"/>
      <c r="K2084" s="10"/>
      <c r="L2084" s="10"/>
      <c r="M2084" s="10">
        <f t="shared" si="1711"/>
        <v>928.4</v>
      </c>
      <c r="N2084" s="10">
        <f t="shared" si="1712"/>
        <v>928.4</v>
      </c>
      <c r="O2084" s="10">
        <f t="shared" si="1713"/>
        <v>928.4</v>
      </c>
      <c r="P2084" s="10"/>
      <c r="Q2084" s="26"/>
      <c r="R2084" s="27"/>
    </row>
    <row r="2085" spans="1:18" ht="46.8" x14ac:dyDescent="0.3">
      <c r="A2085" s="24" t="s">
        <v>849</v>
      </c>
      <c r="B2085" s="24" t="s">
        <v>125</v>
      </c>
      <c r="C2085" s="24" t="s">
        <v>273</v>
      </c>
      <c r="D2085" s="24" t="s">
        <v>407</v>
      </c>
      <c r="E2085" s="28"/>
      <c r="F2085" s="25" t="s">
        <v>408</v>
      </c>
      <c r="G2085" s="10">
        <f t="shared" ref="G2085:L2085" si="1753">G2086</f>
        <v>1314.1</v>
      </c>
      <c r="H2085" s="10">
        <f t="shared" si="1753"/>
        <v>1314.1</v>
      </c>
      <c r="I2085" s="10">
        <f t="shared" si="1753"/>
        <v>1314.1</v>
      </c>
      <c r="J2085" s="10">
        <f t="shared" si="1753"/>
        <v>0</v>
      </c>
      <c r="K2085" s="10">
        <f t="shared" si="1753"/>
        <v>0</v>
      </c>
      <c r="L2085" s="10">
        <f t="shared" si="1753"/>
        <v>0</v>
      </c>
      <c r="M2085" s="10">
        <f t="shared" si="1711"/>
        <v>1314.1</v>
      </c>
      <c r="N2085" s="10">
        <f t="shared" si="1712"/>
        <v>1314.1</v>
      </c>
      <c r="O2085" s="10">
        <f t="shared" si="1713"/>
        <v>1314.1</v>
      </c>
      <c r="P2085" s="10">
        <f>P2086</f>
        <v>0</v>
      </c>
      <c r="Q2085" s="26"/>
      <c r="R2085" s="27"/>
    </row>
    <row r="2086" spans="1:18" ht="31.2" x14ac:dyDescent="0.3">
      <c r="A2086" s="24" t="s">
        <v>849</v>
      </c>
      <c r="B2086" s="24" t="s">
        <v>125</v>
      </c>
      <c r="C2086" s="24" t="s">
        <v>273</v>
      </c>
      <c r="D2086" s="24" t="s">
        <v>407</v>
      </c>
      <c r="E2086" s="24" t="s">
        <v>32</v>
      </c>
      <c r="F2086" s="25" t="s">
        <v>33</v>
      </c>
      <c r="G2086" s="10">
        <v>1314.1</v>
      </c>
      <c r="H2086" s="10">
        <v>1314.1</v>
      </c>
      <c r="I2086" s="10">
        <v>1314.1</v>
      </c>
      <c r="J2086" s="10"/>
      <c r="K2086" s="10"/>
      <c r="L2086" s="10"/>
      <c r="M2086" s="10">
        <f t="shared" si="1711"/>
        <v>1314.1</v>
      </c>
      <c r="N2086" s="10">
        <f t="shared" si="1712"/>
        <v>1314.1</v>
      </c>
      <c r="O2086" s="10">
        <f t="shared" si="1713"/>
        <v>1314.1</v>
      </c>
      <c r="P2086" s="10"/>
      <c r="Q2086" s="26"/>
      <c r="R2086" s="27"/>
    </row>
    <row r="2087" spans="1:18" ht="62.4" x14ac:dyDescent="0.3">
      <c r="A2087" s="24" t="s">
        <v>849</v>
      </c>
      <c r="B2087" s="24" t="s">
        <v>125</v>
      </c>
      <c r="C2087" s="24" t="s">
        <v>273</v>
      </c>
      <c r="D2087" s="24" t="s">
        <v>859</v>
      </c>
      <c r="E2087" s="28"/>
      <c r="F2087" s="25" t="s">
        <v>860</v>
      </c>
      <c r="G2087" s="10">
        <f t="shared" ref="G2087:L2087" si="1754">G2088</f>
        <v>551.6</v>
      </c>
      <c r="H2087" s="10">
        <f t="shared" si="1754"/>
        <v>551.6</v>
      </c>
      <c r="I2087" s="10">
        <f t="shared" si="1754"/>
        <v>551.6</v>
      </c>
      <c r="J2087" s="10">
        <f t="shared" si="1754"/>
        <v>0</v>
      </c>
      <c r="K2087" s="10">
        <f t="shared" si="1754"/>
        <v>0</v>
      </c>
      <c r="L2087" s="10">
        <f t="shared" si="1754"/>
        <v>0</v>
      </c>
      <c r="M2087" s="10">
        <f t="shared" si="1711"/>
        <v>551.6</v>
      </c>
      <c r="N2087" s="10">
        <f t="shared" si="1712"/>
        <v>551.6</v>
      </c>
      <c r="O2087" s="10">
        <f t="shared" si="1713"/>
        <v>551.6</v>
      </c>
      <c r="P2087" s="10">
        <f>P2088</f>
        <v>0</v>
      </c>
      <c r="Q2087" s="26"/>
      <c r="R2087" s="27"/>
    </row>
    <row r="2088" spans="1:18" ht="31.2" x14ac:dyDescent="0.3">
      <c r="A2088" s="24" t="s">
        <v>849</v>
      </c>
      <c r="B2088" s="24" t="s">
        <v>125</v>
      </c>
      <c r="C2088" s="24" t="s">
        <v>273</v>
      </c>
      <c r="D2088" s="24" t="s">
        <v>859</v>
      </c>
      <c r="E2088" s="24" t="s">
        <v>114</v>
      </c>
      <c r="F2088" s="25" t="s">
        <v>115</v>
      </c>
      <c r="G2088" s="10">
        <v>551.6</v>
      </c>
      <c r="H2088" s="10">
        <v>551.6</v>
      </c>
      <c r="I2088" s="10">
        <v>551.6</v>
      </c>
      <c r="J2088" s="10"/>
      <c r="K2088" s="10"/>
      <c r="L2088" s="10"/>
      <c r="M2088" s="10">
        <f t="shared" ref="M2088:M2151" si="1755">G2088+J2088</f>
        <v>551.6</v>
      </c>
      <c r="N2088" s="10">
        <f t="shared" ref="N2088:N2151" si="1756">H2088+K2088</f>
        <v>551.6</v>
      </c>
      <c r="O2088" s="10">
        <f t="shared" ref="O2088:O2151" si="1757">I2088+L2088</f>
        <v>551.6</v>
      </c>
      <c r="P2088" s="10"/>
      <c r="Q2088" s="26"/>
      <c r="R2088" s="27"/>
    </row>
    <row r="2089" spans="1:18" s="18" customFormat="1" ht="31.2" x14ac:dyDescent="0.3">
      <c r="A2089" s="19" t="s">
        <v>849</v>
      </c>
      <c r="B2089" s="19" t="s">
        <v>125</v>
      </c>
      <c r="C2089" s="19" t="s">
        <v>127</v>
      </c>
      <c r="D2089" s="19"/>
      <c r="E2089" s="19"/>
      <c r="F2089" s="20" t="s">
        <v>128</v>
      </c>
      <c r="G2089" s="21">
        <f t="shared" ref="G2089:L2089" si="1758">G2090+G2101</f>
        <v>28264.299999999996</v>
      </c>
      <c r="H2089" s="21">
        <f t="shared" si="1758"/>
        <v>28839.4</v>
      </c>
      <c r="I2089" s="21">
        <f t="shared" si="1758"/>
        <v>28839.4</v>
      </c>
      <c r="J2089" s="21">
        <f t="shared" si="1758"/>
        <v>0</v>
      </c>
      <c r="K2089" s="21">
        <f t="shared" si="1758"/>
        <v>0</v>
      </c>
      <c r="L2089" s="21">
        <f t="shared" si="1758"/>
        <v>0</v>
      </c>
      <c r="M2089" s="21">
        <f t="shared" si="1755"/>
        <v>28264.299999999996</v>
      </c>
      <c r="N2089" s="21">
        <f t="shared" si="1756"/>
        <v>28839.4</v>
      </c>
      <c r="O2089" s="21">
        <f t="shared" si="1757"/>
        <v>28839.4</v>
      </c>
      <c r="P2089" s="21">
        <f>P2090+P2101</f>
        <v>0</v>
      </c>
      <c r="Q2089" s="22"/>
      <c r="R2089" s="23"/>
    </row>
    <row r="2090" spans="1:18" x14ac:dyDescent="0.3">
      <c r="A2090" s="24" t="s">
        <v>849</v>
      </c>
      <c r="B2090" s="24" t="s">
        <v>125</v>
      </c>
      <c r="C2090" s="24" t="s">
        <v>127</v>
      </c>
      <c r="D2090" s="24" t="s">
        <v>219</v>
      </c>
      <c r="E2090" s="28"/>
      <c r="F2090" s="25" t="s">
        <v>220</v>
      </c>
      <c r="G2090" s="10">
        <f t="shared" ref="G2090:G2095" si="1759">G2091</f>
        <v>25073.699999999997</v>
      </c>
      <c r="H2090" s="10">
        <f t="shared" ref="H2090:H2095" si="1760">H2091</f>
        <v>25616.7</v>
      </c>
      <c r="I2090" s="10">
        <f>I2091</f>
        <v>25616.7</v>
      </c>
      <c r="J2090" s="10">
        <f>J2091</f>
        <v>0</v>
      </c>
      <c r="K2090" s="10">
        <f>K2091</f>
        <v>0</v>
      </c>
      <c r="L2090" s="10">
        <f>L2091</f>
        <v>0</v>
      </c>
      <c r="M2090" s="10">
        <f t="shared" si="1755"/>
        <v>25073.699999999997</v>
      </c>
      <c r="N2090" s="10">
        <f t="shared" si="1756"/>
        <v>25616.7</v>
      </c>
      <c r="O2090" s="10">
        <f t="shared" si="1757"/>
        <v>25616.7</v>
      </c>
      <c r="P2090" s="10">
        <f>P2091</f>
        <v>0</v>
      </c>
      <c r="Q2090" s="26"/>
      <c r="R2090" s="27"/>
    </row>
    <row r="2091" spans="1:18" x14ac:dyDescent="0.3">
      <c r="A2091" s="24" t="s">
        <v>849</v>
      </c>
      <c r="B2091" s="24" t="s">
        <v>125</v>
      </c>
      <c r="C2091" s="24" t="s">
        <v>127</v>
      </c>
      <c r="D2091" s="24" t="s">
        <v>221</v>
      </c>
      <c r="E2091" s="28"/>
      <c r="F2091" s="25" t="s">
        <v>27</v>
      </c>
      <c r="G2091" s="10">
        <f t="shared" ref="G2091:L2091" si="1761">G2092+G2097</f>
        <v>25073.699999999997</v>
      </c>
      <c r="H2091" s="10">
        <f t="shared" si="1761"/>
        <v>25616.7</v>
      </c>
      <c r="I2091" s="10">
        <f t="shared" si="1761"/>
        <v>25616.7</v>
      </c>
      <c r="J2091" s="10">
        <f t="shared" si="1761"/>
        <v>0</v>
      </c>
      <c r="K2091" s="10">
        <f t="shared" si="1761"/>
        <v>0</v>
      </c>
      <c r="L2091" s="10">
        <f t="shared" si="1761"/>
        <v>0</v>
      </c>
      <c r="M2091" s="10">
        <f t="shared" si="1755"/>
        <v>25073.699999999997</v>
      </c>
      <c r="N2091" s="10">
        <f t="shared" si="1756"/>
        <v>25616.7</v>
      </c>
      <c r="O2091" s="10">
        <f t="shared" si="1757"/>
        <v>25616.7</v>
      </c>
      <c r="P2091" s="10">
        <f>P2092+P2097</f>
        <v>0</v>
      </c>
      <c r="Q2091" s="26"/>
      <c r="R2091" s="27"/>
    </row>
    <row r="2092" spans="1:18" ht="46.8" x14ac:dyDescent="0.3">
      <c r="A2092" s="24" t="s">
        <v>849</v>
      </c>
      <c r="B2092" s="24" t="s">
        <v>125</v>
      </c>
      <c r="C2092" s="24" t="s">
        <v>127</v>
      </c>
      <c r="D2092" s="24" t="s">
        <v>222</v>
      </c>
      <c r="E2092" s="28"/>
      <c r="F2092" s="25" t="s">
        <v>223</v>
      </c>
      <c r="G2092" s="10">
        <f t="shared" ref="G2092:L2092" si="1762">G2095+G2093</f>
        <v>6225.8</v>
      </c>
      <c r="H2092" s="10">
        <f t="shared" si="1762"/>
        <v>6225.8</v>
      </c>
      <c r="I2092" s="10">
        <f t="shared" si="1762"/>
        <v>6225.8</v>
      </c>
      <c r="J2092" s="10">
        <f t="shared" si="1762"/>
        <v>0</v>
      </c>
      <c r="K2092" s="10">
        <f t="shared" si="1762"/>
        <v>0</v>
      </c>
      <c r="L2092" s="10">
        <f t="shared" si="1762"/>
        <v>0</v>
      </c>
      <c r="M2092" s="10">
        <f t="shared" si="1755"/>
        <v>6225.8</v>
      </c>
      <c r="N2092" s="10">
        <f t="shared" si="1756"/>
        <v>6225.8</v>
      </c>
      <c r="O2092" s="10">
        <f t="shared" si="1757"/>
        <v>6225.8</v>
      </c>
      <c r="P2092" s="10">
        <f>P2095+P2093</f>
        <v>0</v>
      </c>
      <c r="Q2092" s="26"/>
      <c r="R2092" s="27"/>
    </row>
    <row r="2093" spans="1:18" ht="31.2" x14ac:dyDescent="0.3">
      <c r="A2093" s="24" t="s">
        <v>849</v>
      </c>
      <c r="B2093" s="24" t="s">
        <v>125</v>
      </c>
      <c r="C2093" s="24" t="s">
        <v>127</v>
      </c>
      <c r="D2093" s="24" t="s">
        <v>861</v>
      </c>
      <c r="E2093" s="28"/>
      <c r="F2093" s="25" t="s">
        <v>862</v>
      </c>
      <c r="G2093" s="10">
        <f t="shared" ref="G2093:L2093" si="1763">G2094</f>
        <v>105.2</v>
      </c>
      <c r="H2093" s="10">
        <f t="shared" si="1763"/>
        <v>105.2</v>
      </c>
      <c r="I2093" s="10">
        <f t="shared" si="1763"/>
        <v>105.2</v>
      </c>
      <c r="J2093" s="10">
        <f t="shared" si="1763"/>
        <v>0</v>
      </c>
      <c r="K2093" s="10">
        <f t="shared" si="1763"/>
        <v>0</v>
      </c>
      <c r="L2093" s="10">
        <f t="shared" si="1763"/>
        <v>0</v>
      </c>
      <c r="M2093" s="10">
        <f t="shared" si="1755"/>
        <v>105.2</v>
      </c>
      <c r="N2093" s="10">
        <f t="shared" si="1756"/>
        <v>105.2</v>
      </c>
      <c r="O2093" s="10">
        <f t="shared" si="1757"/>
        <v>105.2</v>
      </c>
      <c r="P2093" s="10">
        <f>P2094</f>
        <v>0</v>
      </c>
      <c r="Q2093" s="26"/>
      <c r="R2093" s="27"/>
    </row>
    <row r="2094" spans="1:18" ht="31.2" x14ac:dyDescent="0.3">
      <c r="A2094" s="24" t="s">
        <v>849</v>
      </c>
      <c r="B2094" s="24" t="s">
        <v>125</v>
      </c>
      <c r="C2094" s="24" t="s">
        <v>127</v>
      </c>
      <c r="D2094" s="24" t="s">
        <v>861</v>
      </c>
      <c r="E2094" s="24" t="s">
        <v>32</v>
      </c>
      <c r="F2094" s="25" t="s">
        <v>33</v>
      </c>
      <c r="G2094" s="10">
        <v>105.2</v>
      </c>
      <c r="H2094" s="10">
        <v>105.2</v>
      </c>
      <c r="I2094" s="10">
        <v>105.2</v>
      </c>
      <c r="J2094" s="10"/>
      <c r="K2094" s="10"/>
      <c r="L2094" s="10"/>
      <c r="M2094" s="10">
        <f t="shared" si="1755"/>
        <v>105.2</v>
      </c>
      <c r="N2094" s="10">
        <f t="shared" si="1756"/>
        <v>105.2</v>
      </c>
      <c r="O2094" s="10">
        <f t="shared" si="1757"/>
        <v>105.2</v>
      </c>
      <c r="P2094" s="10"/>
      <c r="Q2094" s="26"/>
      <c r="R2094" s="27"/>
    </row>
    <row r="2095" spans="1:18" ht="46.8" x14ac:dyDescent="0.3">
      <c r="A2095" s="24" t="s">
        <v>849</v>
      </c>
      <c r="B2095" s="24" t="s">
        <v>125</v>
      </c>
      <c r="C2095" s="24" t="s">
        <v>127</v>
      </c>
      <c r="D2095" s="24" t="s">
        <v>863</v>
      </c>
      <c r="E2095" s="28"/>
      <c r="F2095" s="25" t="s">
        <v>864</v>
      </c>
      <c r="G2095" s="10">
        <f t="shared" si="1759"/>
        <v>6120.6</v>
      </c>
      <c r="H2095" s="10">
        <f t="shared" si="1760"/>
        <v>6120.6</v>
      </c>
      <c r="I2095" s="10">
        <f>I2096</f>
        <v>6120.6</v>
      </c>
      <c r="J2095" s="10">
        <f>J2096</f>
        <v>0</v>
      </c>
      <c r="K2095" s="10">
        <f>K2096</f>
        <v>0</v>
      </c>
      <c r="L2095" s="10">
        <f>L2096</f>
        <v>0</v>
      </c>
      <c r="M2095" s="10">
        <f t="shared" si="1755"/>
        <v>6120.6</v>
      </c>
      <c r="N2095" s="10">
        <f t="shared" si="1756"/>
        <v>6120.6</v>
      </c>
      <c r="O2095" s="10">
        <f t="shared" si="1757"/>
        <v>6120.6</v>
      </c>
      <c r="P2095" s="10">
        <f>P2096</f>
        <v>0</v>
      </c>
      <c r="Q2095" s="26"/>
      <c r="R2095" s="27"/>
    </row>
    <row r="2096" spans="1:18" ht="31.2" x14ac:dyDescent="0.3">
      <c r="A2096" s="24" t="s">
        <v>849</v>
      </c>
      <c r="B2096" s="24" t="s">
        <v>125</v>
      </c>
      <c r="C2096" s="24" t="s">
        <v>127</v>
      </c>
      <c r="D2096" s="24" t="s">
        <v>863</v>
      </c>
      <c r="E2096" s="24" t="s">
        <v>114</v>
      </c>
      <c r="F2096" s="25" t="s">
        <v>115</v>
      </c>
      <c r="G2096" s="10">
        <f>1447.9+4672.7</f>
        <v>6120.6</v>
      </c>
      <c r="H2096" s="10">
        <f>1447.9+4672.7</f>
        <v>6120.6</v>
      </c>
      <c r="I2096" s="10">
        <f>1447.9+4672.7</f>
        <v>6120.6</v>
      </c>
      <c r="J2096" s="10"/>
      <c r="K2096" s="10"/>
      <c r="L2096" s="10"/>
      <c r="M2096" s="10">
        <f t="shared" si="1755"/>
        <v>6120.6</v>
      </c>
      <c r="N2096" s="10">
        <f t="shared" si="1756"/>
        <v>6120.6</v>
      </c>
      <c r="O2096" s="10">
        <f t="shared" si="1757"/>
        <v>6120.6</v>
      </c>
      <c r="P2096" s="10"/>
      <c r="Q2096" s="26"/>
      <c r="R2096" s="27"/>
    </row>
    <row r="2097" spans="1:18" ht="46.8" x14ac:dyDescent="0.3">
      <c r="A2097" s="24" t="s">
        <v>849</v>
      </c>
      <c r="B2097" s="24" t="s">
        <v>125</v>
      </c>
      <c r="C2097" s="24" t="s">
        <v>127</v>
      </c>
      <c r="D2097" s="24" t="s">
        <v>865</v>
      </c>
      <c r="E2097" s="28"/>
      <c r="F2097" s="25" t="s">
        <v>866</v>
      </c>
      <c r="G2097" s="10">
        <f t="shared" ref="G2097:L2097" si="1764">G2098</f>
        <v>18847.899999999998</v>
      </c>
      <c r="H2097" s="10">
        <f t="shared" si="1764"/>
        <v>19390.900000000001</v>
      </c>
      <c r="I2097" s="10">
        <f t="shared" si="1764"/>
        <v>19390.900000000001</v>
      </c>
      <c r="J2097" s="10">
        <f t="shared" si="1764"/>
        <v>0</v>
      </c>
      <c r="K2097" s="10">
        <f t="shared" si="1764"/>
        <v>0</v>
      </c>
      <c r="L2097" s="10">
        <f t="shared" si="1764"/>
        <v>0</v>
      </c>
      <c r="M2097" s="10">
        <f t="shared" si="1755"/>
        <v>18847.899999999998</v>
      </c>
      <c r="N2097" s="10">
        <f t="shared" si="1756"/>
        <v>19390.900000000001</v>
      </c>
      <c r="O2097" s="10">
        <f t="shared" si="1757"/>
        <v>19390.900000000001</v>
      </c>
      <c r="P2097" s="10">
        <f>P2098</f>
        <v>0</v>
      </c>
      <c r="Q2097" s="26"/>
      <c r="R2097" s="27"/>
    </row>
    <row r="2098" spans="1:18" x14ac:dyDescent="0.3">
      <c r="A2098" s="24" t="s">
        <v>849</v>
      </c>
      <c r="B2098" s="24" t="s">
        <v>125</v>
      </c>
      <c r="C2098" s="24" t="s">
        <v>127</v>
      </c>
      <c r="D2098" s="24" t="s">
        <v>867</v>
      </c>
      <c r="E2098" s="28"/>
      <c r="F2098" s="25" t="s">
        <v>43</v>
      </c>
      <c r="G2098" s="10">
        <f t="shared" ref="G2098:L2098" si="1765">G2099+G2100</f>
        <v>18847.899999999998</v>
      </c>
      <c r="H2098" s="10">
        <f t="shared" si="1765"/>
        <v>19390.900000000001</v>
      </c>
      <c r="I2098" s="10">
        <f t="shared" si="1765"/>
        <v>19390.900000000001</v>
      </c>
      <c r="J2098" s="10">
        <f t="shared" si="1765"/>
        <v>0</v>
      </c>
      <c r="K2098" s="10">
        <f t="shared" si="1765"/>
        <v>0</v>
      </c>
      <c r="L2098" s="10">
        <f t="shared" si="1765"/>
        <v>0</v>
      </c>
      <c r="M2098" s="10">
        <f t="shared" si="1755"/>
        <v>18847.899999999998</v>
      </c>
      <c r="N2098" s="10">
        <f t="shared" si="1756"/>
        <v>19390.900000000001</v>
      </c>
      <c r="O2098" s="10">
        <f t="shared" si="1757"/>
        <v>19390.900000000001</v>
      </c>
      <c r="P2098" s="10">
        <f>P2099+P2100</f>
        <v>0</v>
      </c>
      <c r="Q2098" s="26"/>
      <c r="R2098" s="27"/>
    </row>
    <row r="2099" spans="1:18" ht="78" x14ac:dyDescent="0.3">
      <c r="A2099" s="24" t="s">
        <v>849</v>
      </c>
      <c r="B2099" s="24" t="s">
        <v>125</v>
      </c>
      <c r="C2099" s="24" t="s">
        <v>127</v>
      </c>
      <c r="D2099" s="24" t="s">
        <v>867</v>
      </c>
      <c r="E2099" s="24" t="s">
        <v>44</v>
      </c>
      <c r="F2099" s="25" t="s">
        <v>45</v>
      </c>
      <c r="G2099" s="10">
        <v>17652.899999999998</v>
      </c>
      <c r="H2099" s="10">
        <v>18195.900000000001</v>
      </c>
      <c r="I2099" s="10">
        <v>18195.900000000001</v>
      </c>
      <c r="J2099" s="10"/>
      <c r="K2099" s="10"/>
      <c r="L2099" s="10"/>
      <c r="M2099" s="10">
        <f t="shared" si="1755"/>
        <v>17652.899999999998</v>
      </c>
      <c r="N2099" s="10">
        <f t="shared" si="1756"/>
        <v>18195.900000000001</v>
      </c>
      <c r="O2099" s="10">
        <f t="shared" si="1757"/>
        <v>18195.900000000001</v>
      </c>
      <c r="P2099" s="10"/>
      <c r="Q2099" s="26"/>
      <c r="R2099" s="27"/>
    </row>
    <row r="2100" spans="1:18" ht="31.2" x14ac:dyDescent="0.3">
      <c r="A2100" s="24" t="s">
        <v>849</v>
      </c>
      <c r="B2100" s="24" t="s">
        <v>125</v>
      </c>
      <c r="C2100" s="24" t="s">
        <v>127</v>
      </c>
      <c r="D2100" s="24" t="s">
        <v>867</v>
      </c>
      <c r="E2100" s="24" t="s">
        <v>32</v>
      </c>
      <c r="F2100" s="25" t="s">
        <v>33</v>
      </c>
      <c r="G2100" s="10">
        <v>1195</v>
      </c>
      <c r="H2100" s="10">
        <v>1195</v>
      </c>
      <c r="I2100" s="10">
        <v>1195</v>
      </c>
      <c r="J2100" s="10"/>
      <c r="K2100" s="10"/>
      <c r="L2100" s="10"/>
      <c r="M2100" s="10">
        <f t="shared" si="1755"/>
        <v>1195</v>
      </c>
      <c r="N2100" s="10">
        <f t="shared" si="1756"/>
        <v>1195</v>
      </c>
      <c r="O2100" s="10">
        <f t="shared" si="1757"/>
        <v>1195</v>
      </c>
      <c r="P2100" s="10"/>
      <c r="Q2100" s="26"/>
      <c r="R2100" s="27"/>
    </row>
    <row r="2101" spans="1:18" ht="31.2" x14ac:dyDescent="0.3">
      <c r="A2101" s="24" t="s">
        <v>849</v>
      </c>
      <c r="B2101" s="24" t="s">
        <v>125</v>
      </c>
      <c r="C2101" s="24" t="s">
        <v>127</v>
      </c>
      <c r="D2101" s="24" t="s">
        <v>48</v>
      </c>
      <c r="E2101" s="28"/>
      <c r="F2101" s="25" t="s">
        <v>49</v>
      </c>
      <c r="G2101" s="10">
        <f t="shared" ref="G2101:G2102" si="1766">G2102</f>
        <v>3190.6000000000004</v>
      </c>
      <c r="H2101" s="10">
        <f t="shared" ref="H2101:H2102" si="1767">H2102</f>
        <v>3222.7000000000003</v>
      </c>
      <c r="I2101" s="10">
        <f t="shared" ref="I2101:I2102" si="1768">I2102</f>
        <v>3222.7000000000003</v>
      </c>
      <c r="J2101" s="10">
        <f t="shared" ref="J2101:J2102" si="1769">J2102</f>
        <v>0</v>
      </c>
      <c r="K2101" s="10">
        <f t="shared" ref="K2101:K2102" si="1770">K2102</f>
        <v>0</v>
      </c>
      <c r="L2101" s="10">
        <f t="shared" ref="L2101:L2102" si="1771">L2102</f>
        <v>0</v>
      </c>
      <c r="M2101" s="10">
        <f t="shared" si="1755"/>
        <v>3190.6000000000004</v>
      </c>
      <c r="N2101" s="10">
        <f t="shared" si="1756"/>
        <v>3222.7000000000003</v>
      </c>
      <c r="O2101" s="10">
        <f t="shared" si="1757"/>
        <v>3222.7000000000003</v>
      </c>
      <c r="P2101" s="10">
        <f t="shared" ref="P2101:P2102" si="1772">P2102</f>
        <v>0</v>
      </c>
      <c r="Q2101" s="26"/>
      <c r="R2101" s="27"/>
    </row>
    <row r="2102" spans="1:18" x14ac:dyDescent="0.3">
      <c r="A2102" s="24" t="s">
        <v>849</v>
      </c>
      <c r="B2102" s="24" t="s">
        <v>125</v>
      </c>
      <c r="C2102" s="24" t="s">
        <v>127</v>
      </c>
      <c r="D2102" s="24" t="s">
        <v>50</v>
      </c>
      <c r="E2102" s="28"/>
      <c r="F2102" s="25" t="s">
        <v>51</v>
      </c>
      <c r="G2102" s="10">
        <f t="shared" si="1766"/>
        <v>3190.6000000000004</v>
      </c>
      <c r="H2102" s="10">
        <f t="shared" si="1767"/>
        <v>3222.7000000000003</v>
      </c>
      <c r="I2102" s="10">
        <f t="shared" si="1768"/>
        <v>3222.7000000000003</v>
      </c>
      <c r="J2102" s="10">
        <f t="shared" si="1769"/>
        <v>0</v>
      </c>
      <c r="K2102" s="10">
        <f t="shared" si="1770"/>
        <v>0</v>
      </c>
      <c r="L2102" s="10">
        <f t="shared" si="1771"/>
        <v>0</v>
      </c>
      <c r="M2102" s="10">
        <f t="shared" si="1755"/>
        <v>3190.6000000000004</v>
      </c>
      <c r="N2102" s="10">
        <f t="shared" si="1756"/>
        <v>3222.7000000000003</v>
      </c>
      <c r="O2102" s="10">
        <f t="shared" si="1757"/>
        <v>3222.7000000000003</v>
      </c>
      <c r="P2102" s="10">
        <f t="shared" si="1772"/>
        <v>0</v>
      </c>
      <c r="Q2102" s="26"/>
      <c r="R2102" s="27"/>
    </row>
    <row r="2103" spans="1:18" ht="46.8" x14ac:dyDescent="0.3">
      <c r="A2103" s="24" t="s">
        <v>849</v>
      </c>
      <c r="B2103" s="24" t="s">
        <v>125</v>
      </c>
      <c r="C2103" s="24" t="s">
        <v>127</v>
      </c>
      <c r="D2103" s="24" t="s">
        <v>868</v>
      </c>
      <c r="E2103" s="28"/>
      <c r="F2103" s="25" t="s">
        <v>869</v>
      </c>
      <c r="G2103" s="10">
        <f t="shared" ref="G2103:L2103" si="1773">G2104+G2105+G2106</f>
        <v>3190.6000000000004</v>
      </c>
      <c r="H2103" s="10">
        <f t="shared" si="1773"/>
        <v>3222.7000000000003</v>
      </c>
      <c r="I2103" s="10">
        <f t="shared" si="1773"/>
        <v>3222.7000000000003</v>
      </c>
      <c r="J2103" s="10">
        <f t="shared" si="1773"/>
        <v>0</v>
      </c>
      <c r="K2103" s="10">
        <f t="shared" si="1773"/>
        <v>0</v>
      </c>
      <c r="L2103" s="10">
        <f t="shared" si="1773"/>
        <v>0</v>
      </c>
      <c r="M2103" s="10">
        <f t="shared" si="1755"/>
        <v>3190.6000000000004</v>
      </c>
      <c r="N2103" s="10">
        <f t="shared" si="1756"/>
        <v>3222.7000000000003</v>
      </c>
      <c r="O2103" s="10">
        <f t="shared" si="1757"/>
        <v>3222.7000000000003</v>
      </c>
      <c r="P2103" s="10">
        <f>P2104+P2105+P2106</f>
        <v>0</v>
      </c>
      <c r="Q2103" s="26"/>
      <c r="R2103" s="27"/>
    </row>
    <row r="2104" spans="1:18" ht="78" x14ac:dyDescent="0.3">
      <c r="A2104" s="24" t="s">
        <v>849</v>
      </c>
      <c r="B2104" s="24" t="s">
        <v>125</v>
      </c>
      <c r="C2104" s="24" t="s">
        <v>127</v>
      </c>
      <c r="D2104" s="24" t="s">
        <v>868</v>
      </c>
      <c r="E2104" s="24" t="s">
        <v>44</v>
      </c>
      <c r="F2104" s="25" t="s">
        <v>45</v>
      </c>
      <c r="G2104" s="10">
        <v>1014.4</v>
      </c>
      <c r="H2104" s="10">
        <v>1046.5</v>
      </c>
      <c r="I2104" s="10">
        <v>1046.5</v>
      </c>
      <c r="J2104" s="10"/>
      <c r="K2104" s="10"/>
      <c r="L2104" s="10"/>
      <c r="M2104" s="10">
        <f t="shared" si="1755"/>
        <v>1014.4</v>
      </c>
      <c r="N2104" s="10">
        <f t="shared" si="1756"/>
        <v>1046.5</v>
      </c>
      <c r="O2104" s="10">
        <f t="shared" si="1757"/>
        <v>1046.5</v>
      </c>
      <c r="P2104" s="10"/>
      <c r="Q2104" s="26"/>
      <c r="R2104" s="27"/>
    </row>
    <row r="2105" spans="1:18" ht="31.2" x14ac:dyDescent="0.3">
      <c r="A2105" s="24" t="s">
        <v>849</v>
      </c>
      <c r="B2105" s="24" t="s">
        <v>125</v>
      </c>
      <c r="C2105" s="24" t="s">
        <v>127</v>
      </c>
      <c r="D2105" s="24" t="s">
        <v>868</v>
      </c>
      <c r="E2105" s="24" t="s">
        <v>32</v>
      </c>
      <c r="F2105" s="25" t="s">
        <v>33</v>
      </c>
      <c r="G2105" s="10">
        <v>2156.8000000000002</v>
      </c>
      <c r="H2105" s="10">
        <v>2156.8000000000002</v>
      </c>
      <c r="I2105" s="10">
        <v>2156.8000000000002</v>
      </c>
      <c r="J2105" s="10"/>
      <c r="K2105" s="10"/>
      <c r="L2105" s="10"/>
      <c r="M2105" s="10">
        <f t="shared" si="1755"/>
        <v>2156.8000000000002</v>
      </c>
      <c r="N2105" s="10">
        <f t="shared" si="1756"/>
        <v>2156.8000000000002</v>
      </c>
      <c r="O2105" s="10">
        <f t="shared" si="1757"/>
        <v>2156.8000000000002</v>
      </c>
      <c r="P2105" s="10"/>
      <c r="Q2105" s="26"/>
      <c r="R2105" s="27"/>
    </row>
    <row r="2106" spans="1:18" x14ac:dyDescent="0.3">
      <c r="A2106" s="24" t="s">
        <v>849</v>
      </c>
      <c r="B2106" s="24" t="s">
        <v>125</v>
      </c>
      <c r="C2106" s="24" t="s">
        <v>127</v>
      </c>
      <c r="D2106" s="24" t="s">
        <v>868</v>
      </c>
      <c r="E2106" s="24" t="s">
        <v>34</v>
      </c>
      <c r="F2106" s="25" t="s">
        <v>35</v>
      </c>
      <c r="G2106" s="10">
        <v>19.399999999999999</v>
      </c>
      <c r="H2106" s="10">
        <v>19.399999999999999</v>
      </c>
      <c r="I2106" s="10">
        <v>19.399999999999999</v>
      </c>
      <c r="J2106" s="10"/>
      <c r="K2106" s="10"/>
      <c r="L2106" s="10"/>
      <c r="M2106" s="10">
        <f t="shared" si="1755"/>
        <v>19.399999999999999</v>
      </c>
      <c r="N2106" s="10">
        <f t="shared" si="1756"/>
        <v>19.399999999999999</v>
      </c>
      <c r="O2106" s="10">
        <f t="shared" si="1757"/>
        <v>19.399999999999999</v>
      </c>
      <c r="P2106" s="10"/>
      <c r="Q2106" s="26"/>
      <c r="R2106" s="27"/>
    </row>
    <row r="2107" spans="1:18" s="12" customFormat="1" x14ac:dyDescent="0.3">
      <c r="A2107" s="13" t="s">
        <v>870</v>
      </c>
      <c r="B2107" s="13"/>
      <c r="C2107" s="13"/>
      <c r="D2107" s="13"/>
      <c r="E2107" s="13"/>
      <c r="F2107" s="14" t="s">
        <v>871</v>
      </c>
      <c r="G2107" s="15">
        <f t="shared" ref="G2107:L2107" si="1774">G2108+G2196+G2184+G2203+G2209</f>
        <v>1187090.6999999997</v>
      </c>
      <c r="H2107" s="15">
        <f t="shared" si="1774"/>
        <v>1320776.8</v>
      </c>
      <c r="I2107" s="15">
        <f t="shared" si="1774"/>
        <v>1052460.7</v>
      </c>
      <c r="J2107" s="15">
        <f t="shared" si="1774"/>
        <v>23346.7</v>
      </c>
      <c r="K2107" s="15">
        <f t="shared" si="1774"/>
        <v>5000</v>
      </c>
      <c r="L2107" s="15">
        <f t="shared" si="1774"/>
        <v>5000</v>
      </c>
      <c r="M2107" s="15">
        <f t="shared" si="1755"/>
        <v>1210437.3999999997</v>
      </c>
      <c r="N2107" s="15">
        <f t="shared" si="1756"/>
        <v>1325776.8</v>
      </c>
      <c r="O2107" s="15">
        <f t="shared" si="1757"/>
        <v>1057460.7</v>
      </c>
      <c r="P2107" s="15">
        <f>P2108+P2196+P2184+P2203+P2209</f>
        <v>0</v>
      </c>
      <c r="Q2107" s="16"/>
      <c r="R2107" s="17"/>
    </row>
    <row r="2108" spans="1:18" s="12" customFormat="1" x14ac:dyDescent="0.3">
      <c r="A2108" s="13" t="s">
        <v>870</v>
      </c>
      <c r="B2108" s="13" t="s">
        <v>20</v>
      </c>
      <c r="C2108" s="13"/>
      <c r="D2108" s="13"/>
      <c r="E2108" s="13"/>
      <c r="F2108" s="14" t="s">
        <v>21</v>
      </c>
      <c r="G2108" s="15">
        <f t="shared" ref="G2108:L2108" si="1775">G2126+G2109+G2114+G2121</f>
        <v>1153287.8999999999</v>
      </c>
      <c r="H2108" s="15">
        <f t="shared" si="1775"/>
        <v>1144610.2000000002</v>
      </c>
      <c r="I2108" s="15">
        <f t="shared" si="1775"/>
        <v>1032474.2</v>
      </c>
      <c r="J2108" s="15">
        <f t="shared" si="1775"/>
        <v>23420.799999999999</v>
      </c>
      <c r="K2108" s="15">
        <f t="shared" si="1775"/>
        <v>5000</v>
      </c>
      <c r="L2108" s="15">
        <f t="shared" si="1775"/>
        <v>5000</v>
      </c>
      <c r="M2108" s="15">
        <f t="shared" si="1755"/>
        <v>1176708.7</v>
      </c>
      <c r="N2108" s="15">
        <f t="shared" si="1756"/>
        <v>1149610.2000000002</v>
      </c>
      <c r="O2108" s="15">
        <f t="shared" si="1757"/>
        <v>1037474.2</v>
      </c>
      <c r="P2108" s="15">
        <f>P2126+P2109+P2114+P2121</f>
        <v>0</v>
      </c>
      <c r="Q2108" s="16"/>
      <c r="R2108" s="17"/>
    </row>
    <row r="2109" spans="1:18" s="18" customFormat="1" ht="46.8" x14ac:dyDescent="0.3">
      <c r="A2109" s="19" t="s">
        <v>870</v>
      </c>
      <c r="B2109" s="19" t="s">
        <v>20</v>
      </c>
      <c r="C2109" s="19" t="s">
        <v>301</v>
      </c>
      <c r="D2109" s="19"/>
      <c r="E2109" s="30"/>
      <c r="F2109" s="20" t="s">
        <v>872</v>
      </c>
      <c r="G2109" s="21">
        <f t="shared" ref="G2109:G2116" si="1776">G2110</f>
        <v>8439.7999999999993</v>
      </c>
      <c r="H2109" s="21">
        <f t="shared" ref="H2109:H2116" si="1777">H2110</f>
        <v>8699.2999999999993</v>
      </c>
      <c r="I2109" s="21">
        <f t="shared" ref="I2109:I2116" si="1778">I2110</f>
        <v>8699.2999999999993</v>
      </c>
      <c r="J2109" s="21">
        <f t="shared" ref="J2109:J2116" si="1779">J2110</f>
        <v>0</v>
      </c>
      <c r="K2109" s="21">
        <f t="shared" ref="K2109:K2116" si="1780">K2110</f>
        <v>0</v>
      </c>
      <c r="L2109" s="21">
        <f t="shared" ref="L2109:L2116" si="1781">L2110</f>
        <v>0</v>
      </c>
      <c r="M2109" s="21">
        <f t="shared" si="1755"/>
        <v>8439.7999999999993</v>
      </c>
      <c r="N2109" s="21">
        <f t="shared" si="1756"/>
        <v>8699.2999999999993</v>
      </c>
      <c r="O2109" s="21">
        <f t="shared" si="1757"/>
        <v>8699.2999999999993</v>
      </c>
      <c r="P2109" s="21">
        <f t="shared" ref="P2109:P2116" si="1782">P2110</f>
        <v>0</v>
      </c>
      <c r="Q2109" s="22"/>
      <c r="R2109" s="23"/>
    </row>
    <row r="2110" spans="1:18" ht="31.2" x14ac:dyDescent="0.3">
      <c r="A2110" s="24" t="s">
        <v>870</v>
      </c>
      <c r="B2110" s="24" t="s">
        <v>20</v>
      </c>
      <c r="C2110" s="24" t="s">
        <v>301</v>
      </c>
      <c r="D2110" s="24" t="s">
        <v>71</v>
      </c>
      <c r="E2110" s="28"/>
      <c r="F2110" s="25" t="s">
        <v>72</v>
      </c>
      <c r="G2110" s="10">
        <f t="shared" si="1776"/>
        <v>8439.7999999999993</v>
      </c>
      <c r="H2110" s="10">
        <f t="shared" si="1777"/>
        <v>8699.2999999999993</v>
      </c>
      <c r="I2110" s="10">
        <f t="shared" si="1778"/>
        <v>8699.2999999999993</v>
      </c>
      <c r="J2110" s="10">
        <f t="shared" si="1779"/>
        <v>0</v>
      </c>
      <c r="K2110" s="10">
        <f t="shared" si="1780"/>
        <v>0</v>
      </c>
      <c r="L2110" s="10">
        <f t="shared" si="1781"/>
        <v>0</v>
      </c>
      <c r="M2110" s="10">
        <f t="shared" si="1755"/>
        <v>8439.7999999999993</v>
      </c>
      <c r="N2110" s="10">
        <f t="shared" si="1756"/>
        <v>8699.2999999999993</v>
      </c>
      <c r="O2110" s="10">
        <f t="shared" si="1757"/>
        <v>8699.2999999999993</v>
      </c>
      <c r="P2110" s="10">
        <f t="shared" si="1782"/>
        <v>0</v>
      </c>
      <c r="Q2110" s="26"/>
      <c r="R2110" s="27"/>
    </row>
    <row r="2111" spans="1:18" x14ac:dyDescent="0.3">
      <c r="A2111" s="24" t="s">
        <v>870</v>
      </c>
      <c r="B2111" s="24" t="s">
        <v>20</v>
      </c>
      <c r="C2111" s="24" t="s">
        <v>301</v>
      </c>
      <c r="D2111" s="24" t="s">
        <v>873</v>
      </c>
      <c r="E2111" s="28"/>
      <c r="F2111" s="25" t="s">
        <v>874</v>
      </c>
      <c r="G2111" s="10">
        <f t="shared" si="1776"/>
        <v>8439.7999999999993</v>
      </c>
      <c r="H2111" s="10">
        <f t="shared" si="1777"/>
        <v>8699.2999999999993</v>
      </c>
      <c r="I2111" s="10">
        <f t="shared" si="1778"/>
        <v>8699.2999999999993</v>
      </c>
      <c r="J2111" s="10">
        <f t="shared" si="1779"/>
        <v>0</v>
      </c>
      <c r="K2111" s="10">
        <f t="shared" si="1780"/>
        <v>0</v>
      </c>
      <c r="L2111" s="10">
        <f t="shared" si="1781"/>
        <v>0</v>
      </c>
      <c r="M2111" s="10">
        <f t="shared" si="1755"/>
        <v>8439.7999999999993</v>
      </c>
      <c r="N2111" s="10">
        <f t="shared" si="1756"/>
        <v>8699.2999999999993</v>
      </c>
      <c r="O2111" s="10">
        <f t="shared" si="1757"/>
        <v>8699.2999999999993</v>
      </c>
      <c r="P2111" s="10">
        <f t="shared" si="1782"/>
        <v>0</v>
      </c>
      <c r="Q2111" s="26"/>
      <c r="R2111" s="27"/>
    </row>
    <row r="2112" spans="1:18" x14ac:dyDescent="0.3">
      <c r="A2112" s="24" t="s">
        <v>870</v>
      </c>
      <c r="B2112" s="24" t="s">
        <v>20</v>
      </c>
      <c r="C2112" s="24" t="s">
        <v>301</v>
      </c>
      <c r="D2112" s="24" t="s">
        <v>875</v>
      </c>
      <c r="E2112" s="28"/>
      <c r="F2112" s="25" t="s">
        <v>43</v>
      </c>
      <c r="G2112" s="10">
        <f t="shared" si="1776"/>
        <v>8439.7999999999993</v>
      </c>
      <c r="H2112" s="10">
        <f t="shared" si="1777"/>
        <v>8699.2999999999993</v>
      </c>
      <c r="I2112" s="10">
        <f t="shared" si="1778"/>
        <v>8699.2999999999993</v>
      </c>
      <c r="J2112" s="10">
        <f t="shared" si="1779"/>
        <v>0</v>
      </c>
      <c r="K2112" s="10">
        <f t="shared" si="1780"/>
        <v>0</v>
      </c>
      <c r="L2112" s="10">
        <f t="shared" si="1781"/>
        <v>0</v>
      </c>
      <c r="M2112" s="10">
        <f t="shared" si="1755"/>
        <v>8439.7999999999993</v>
      </c>
      <c r="N2112" s="10">
        <f t="shared" si="1756"/>
        <v>8699.2999999999993</v>
      </c>
      <c r="O2112" s="10">
        <f t="shared" si="1757"/>
        <v>8699.2999999999993</v>
      </c>
      <c r="P2112" s="10">
        <f t="shared" si="1782"/>
        <v>0</v>
      </c>
      <c r="Q2112" s="26"/>
      <c r="R2112" s="27"/>
    </row>
    <row r="2113" spans="1:18" ht="78" x14ac:dyDescent="0.3">
      <c r="A2113" s="24" t="s">
        <v>870</v>
      </c>
      <c r="B2113" s="24" t="s">
        <v>20</v>
      </c>
      <c r="C2113" s="24" t="s">
        <v>301</v>
      </c>
      <c r="D2113" s="24" t="s">
        <v>875</v>
      </c>
      <c r="E2113" s="24" t="s">
        <v>44</v>
      </c>
      <c r="F2113" s="25" t="s">
        <v>45</v>
      </c>
      <c r="G2113" s="10">
        <v>8439.7999999999993</v>
      </c>
      <c r="H2113" s="10">
        <v>8699.2999999999993</v>
      </c>
      <c r="I2113" s="10">
        <v>8699.2999999999993</v>
      </c>
      <c r="J2113" s="10"/>
      <c r="K2113" s="10"/>
      <c r="L2113" s="10"/>
      <c r="M2113" s="10">
        <f t="shared" si="1755"/>
        <v>8439.7999999999993</v>
      </c>
      <c r="N2113" s="10">
        <f t="shared" si="1756"/>
        <v>8699.2999999999993</v>
      </c>
      <c r="O2113" s="10">
        <f t="shared" si="1757"/>
        <v>8699.2999999999993</v>
      </c>
      <c r="P2113" s="10"/>
      <c r="Q2113" s="26"/>
      <c r="R2113" s="27"/>
    </row>
    <row r="2114" spans="1:18" s="18" customFormat="1" ht="62.4" x14ac:dyDescent="0.3">
      <c r="A2114" s="19" t="s">
        <v>870</v>
      </c>
      <c r="B2114" s="19" t="s">
        <v>20</v>
      </c>
      <c r="C2114" s="19" t="s">
        <v>101</v>
      </c>
      <c r="D2114" s="19"/>
      <c r="E2114" s="30"/>
      <c r="F2114" s="20" t="s">
        <v>385</v>
      </c>
      <c r="G2114" s="21">
        <f t="shared" si="1776"/>
        <v>479715.39999999997</v>
      </c>
      <c r="H2114" s="21">
        <f t="shared" si="1777"/>
        <v>437317.7</v>
      </c>
      <c r="I2114" s="21">
        <f t="shared" si="1778"/>
        <v>440377.8</v>
      </c>
      <c r="J2114" s="21">
        <f t="shared" si="1779"/>
        <v>0</v>
      </c>
      <c r="K2114" s="21">
        <f t="shared" si="1780"/>
        <v>0</v>
      </c>
      <c r="L2114" s="21">
        <f t="shared" si="1781"/>
        <v>0</v>
      </c>
      <c r="M2114" s="21">
        <f t="shared" si="1755"/>
        <v>479715.39999999997</v>
      </c>
      <c r="N2114" s="21">
        <f t="shared" si="1756"/>
        <v>437317.7</v>
      </c>
      <c r="O2114" s="21">
        <f t="shared" si="1757"/>
        <v>440377.8</v>
      </c>
      <c r="P2114" s="21">
        <f t="shared" si="1782"/>
        <v>0</v>
      </c>
      <c r="Q2114" s="22"/>
      <c r="R2114" s="23"/>
    </row>
    <row r="2115" spans="1:18" ht="31.2" x14ac:dyDescent="0.3">
      <c r="A2115" s="24" t="s">
        <v>870</v>
      </c>
      <c r="B2115" s="24" t="s">
        <v>20</v>
      </c>
      <c r="C2115" s="24" t="s">
        <v>101</v>
      </c>
      <c r="D2115" s="24" t="s">
        <v>71</v>
      </c>
      <c r="E2115" s="28"/>
      <c r="F2115" s="25" t="s">
        <v>72</v>
      </c>
      <c r="G2115" s="10">
        <f t="shared" si="1776"/>
        <v>479715.39999999997</v>
      </c>
      <c r="H2115" s="10">
        <f t="shared" si="1777"/>
        <v>437317.7</v>
      </c>
      <c r="I2115" s="10">
        <f t="shared" si="1778"/>
        <v>440377.8</v>
      </c>
      <c r="J2115" s="10">
        <f t="shared" si="1779"/>
        <v>0</v>
      </c>
      <c r="K2115" s="10">
        <f t="shared" si="1780"/>
        <v>0</v>
      </c>
      <c r="L2115" s="10">
        <f t="shared" si="1781"/>
        <v>0</v>
      </c>
      <c r="M2115" s="10">
        <f t="shared" si="1755"/>
        <v>479715.39999999997</v>
      </c>
      <c r="N2115" s="10">
        <f t="shared" si="1756"/>
        <v>437317.7</v>
      </c>
      <c r="O2115" s="10">
        <f t="shared" si="1757"/>
        <v>440377.8</v>
      </c>
      <c r="P2115" s="10">
        <f t="shared" si="1782"/>
        <v>0</v>
      </c>
      <c r="Q2115" s="26"/>
      <c r="R2115" s="27"/>
    </row>
    <row r="2116" spans="1:18" x14ac:dyDescent="0.3">
      <c r="A2116" s="24" t="s">
        <v>870</v>
      </c>
      <c r="B2116" s="24" t="s">
        <v>20</v>
      </c>
      <c r="C2116" s="24" t="s">
        <v>101</v>
      </c>
      <c r="D2116" s="24" t="s">
        <v>876</v>
      </c>
      <c r="E2116" s="28"/>
      <c r="F2116" s="25" t="s">
        <v>877</v>
      </c>
      <c r="G2116" s="10">
        <f t="shared" si="1776"/>
        <v>479715.39999999997</v>
      </c>
      <c r="H2116" s="10">
        <f t="shared" si="1777"/>
        <v>437317.7</v>
      </c>
      <c r="I2116" s="10">
        <f t="shared" si="1778"/>
        <v>440377.8</v>
      </c>
      <c r="J2116" s="10">
        <f t="shared" si="1779"/>
        <v>0</v>
      </c>
      <c r="K2116" s="10">
        <f t="shared" si="1780"/>
        <v>0</v>
      </c>
      <c r="L2116" s="10">
        <f t="shared" si="1781"/>
        <v>0</v>
      </c>
      <c r="M2116" s="10">
        <f t="shared" si="1755"/>
        <v>479715.39999999997</v>
      </c>
      <c r="N2116" s="10">
        <f t="shared" si="1756"/>
        <v>437317.7</v>
      </c>
      <c r="O2116" s="10">
        <f t="shared" si="1757"/>
        <v>440377.8</v>
      </c>
      <c r="P2116" s="10">
        <f t="shared" si="1782"/>
        <v>0</v>
      </c>
      <c r="Q2116" s="26"/>
      <c r="R2116" s="27"/>
    </row>
    <row r="2117" spans="1:18" x14ac:dyDescent="0.3">
      <c r="A2117" s="24" t="s">
        <v>870</v>
      </c>
      <c r="B2117" s="24" t="s">
        <v>20</v>
      </c>
      <c r="C2117" s="24" t="s">
        <v>101</v>
      </c>
      <c r="D2117" s="24" t="s">
        <v>878</v>
      </c>
      <c r="E2117" s="28"/>
      <c r="F2117" s="25" t="s">
        <v>43</v>
      </c>
      <c r="G2117" s="10">
        <f t="shared" ref="G2117:L2117" si="1783">G2118+G2119+G2120</f>
        <v>479715.39999999997</v>
      </c>
      <c r="H2117" s="10">
        <f t="shared" si="1783"/>
        <v>437317.7</v>
      </c>
      <c r="I2117" s="10">
        <f t="shared" si="1783"/>
        <v>440377.8</v>
      </c>
      <c r="J2117" s="10">
        <f t="shared" si="1783"/>
        <v>0</v>
      </c>
      <c r="K2117" s="10">
        <f t="shared" si="1783"/>
        <v>0</v>
      </c>
      <c r="L2117" s="10">
        <f t="shared" si="1783"/>
        <v>0</v>
      </c>
      <c r="M2117" s="10">
        <f t="shared" si="1755"/>
        <v>479715.39999999997</v>
      </c>
      <c r="N2117" s="10">
        <f t="shared" si="1756"/>
        <v>437317.7</v>
      </c>
      <c r="O2117" s="10">
        <f t="shared" si="1757"/>
        <v>440377.8</v>
      </c>
      <c r="P2117" s="10">
        <f>P2118+P2119+P2120</f>
        <v>0</v>
      </c>
      <c r="Q2117" s="26"/>
      <c r="R2117" s="27"/>
    </row>
    <row r="2118" spans="1:18" ht="78" x14ac:dyDescent="0.3">
      <c r="A2118" s="24" t="s">
        <v>870</v>
      </c>
      <c r="B2118" s="24" t="s">
        <v>20</v>
      </c>
      <c r="C2118" s="24" t="s">
        <v>101</v>
      </c>
      <c r="D2118" s="24" t="s">
        <v>878</v>
      </c>
      <c r="E2118" s="24" t="s">
        <v>44</v>
      </c>
      <c r="F2118" s="25" t="s">
        <v>45</v>
      </c>
      <c r="G2118" s="10">
        <v>446948.1</v>
      </c>
      <c r="H2118" s="10">
        <v>405284</v>
      </c>
      <c r="I2118" s="10">
        <v>409046.7</v>
      </c>
      <c r="J2118" s="10"/>
      <c r="K2118" s="10"/>
      <c r="L2118" s="10"/>
      <c r="M2118" s="10">
        <f t="shared" si="1755"/>
        <v>446948.1</v>
      </c>
      <c r="N2118" s="10">
        <f t="shared" si="1756"/>
        <v>405284</v>
      </c>
      <c r="O2118" s="10">
        <f t="shared" si="1757"/>
        <v>409046.7</v>
      </c>
      <c r="P2118" s="10"/>
      <c r="Q2118" s="26"/>
      <c r="R2118" s="27"/>
    </row>
    <row r="2119" spans="1:18" ht="31.2" x14ac:dyDescent="0.3">
      <c r="A2119" s="24" t="s">
        <v>870</v>
      </c>
      <c r="B2119" s="24" t="s">
        <v>20</v>
      </c>
      <c r="C2119" s="24" t="s">
        <v>101</v>
      </c>
      <c r="D2119" s="24" t="s">
        <v>878</v>
      </c>
      <c r="E2119" s="24" t="s">
        <v>32</v>
      </c>
      <c r="F2119" s="25" t="s">
        <v>33</v>
      </c>
      <c r="G2119" s="10">
        <v>32167.3</v>
      </c>
      <c r="H2119" s="10">
        <v>31433.7</v>
      </c>
      <c r="I2119" s="10">
        <v>30731.1</v>
      </c>
      <c r="J2119" s="10"/>
      <c r="K2119" s="10"/>
      <c r="L2119" s="10"/>
      <c r="M2119" s="10">
        <f t="shared" si="1755"/>
        <v>32167.3</v>
      </c>
      <c r="N2119" s="10">
        <f t="shared" si="1756"/>
        <v>31433.7</v>
      </c>
      <c r="O2119" s="10">
        <f t="shared" si="1757"/>
        <v>30731.1</v>
      </c>
      <c r="P2119" s="10"/>
      <c r="Q2119" s="26"/>
      <c r="R2119" s="27"/>
    </row>
    <row r="2120" spans="1:18" x14ac:dyDescent="0.3">
      <c r="A2120" s="24" t="s">
        <v>870</v>
      </c>
      <c r="B2120" s="24" t="s">
        <v>20</v>
      </c>
      <c r="C2120" s="24" t="s">
        <v>101</v>
      </c>
      <c r="D2120" s="24" t="s">
        <v>878</v>
      </c>
      <c r="E2120" s="24" t="s">
        <v>234</v>
      </c>
      <c r="F2120" s="25" t="s">
        <v>235</v>
      </c>
      <c r="G2120" s="10">
        <v>600</v>
      </c>
      <c r="H2120" s="10">
        <v>600</v>
      </c>
      <c r="I2120" s="10">
        <v>600</v>
      </c>
      <c r="J2120" s="10"/>
      <c r="K2120" s="10"/>
      <c r="L2120" s="10"/>
      <c r="M2120" s="10">
        <f t="shared" si="1755"/>
        <v>600</v>
      </c>
      <c r="N2120" s="10">
        <f t="shared" si="1756"/>
        <v>600</v>
      </c>
      <c r="O2120" s="10">
        <f t="shared" si="1757"/>
        <v>600</v>
      </c>
      <c r="P2120" s="10"/>
      <c r="Q2120" s="26"/>
      <c r="R2120" s="27"/>
    </row>
    <row r="2121" spans="1:18" s="18" customFormat="1" x14ac:dyDescent="0.3">
      <c r="A2121" s="19" t="s">
        <v>870</v>
      </c>
      <c r="B2121" s="19" t="s">
        <v>20</v>
      </c>
      <c r="C2121" s="19" t="s">
        <v>143</v>
      </c>
      <c r="D2121" s="19"/>
      <c r="E2121" s="30"/>
      <c r="F2121" s="43" t="s">
        <v>879</v>
      </c>
      <c r="G2121" s="21">
        <f t="shared" ref="G2121:G2124" si="1784">G2122</f>
        <v>0</v>
      </c>
      <c r="H2121" s="21">
        <f t="shared" ref="H2121:H2124" si="1785">H2122</f>
        <v>100787.8</v>
      </c>
      <c r="I2121" s="21">
        <f t="shared" ref="I2121:I2124" si="1786">I2122</f>
        <v>0</v>
      </c>
      <c r="J2121" s="21">
        <f t="shared" ref="J2121:J2124" si="1787">J2122</f>
        <v>0</v>
      </c>
      <c r="K2121" s="21">
        <f t="shared" ref="K2121:K2124" si="1788">K2122</f>
        <v>0</v>
      </c>
      <c r="L2121" s="21">
        <f t="shared" ref="L2121:L2124" si="1789">L2122</f>
        <v>0</v>
      </c>
      <c r="M2121" s="21">
        <f t="shared" si="1755"/>
        <v>0</v>
      </c>
      <c r="N2121" s="21">
        <f t="shared" si="1756"/>
        <v>100787.8</v>
      </c>
      <c r="O2121" s="21">
        <f t="shared" si="1757"/>
        <v>0</v>
      </c>
      <c r="P2121" s="21">
        <f t="shared" ref="P2121:P2124" si="1790">P2122</f>
        <v>0</v>
      </c>
      <c r="Q2121" s="22"/>
      <c r="R2121" s="23"/>
    </row>
    <row r="2122" spans="1:18" ht="31.2" x14ac:dyDescent="0.3">
      <c r="A2122" s="24" t="s">
        <v>870</v>
      </c>
      <c r="B2122" s="24" t="s">
        <v>20</v>
      </c>
      <c r="C2122" s="24" t="s">
        <v>143</v>
      </c>
      <c r="D2122" s="24" t="s">
        <v>48</v>
      </c>
      <c r="E2122" s="28"/>
      <c r="F2122" s="25" t="s">
        <v>49</v>
      </c>
      <c r="G2122" s="10">
        <f t="shared" si="1784"/>
        <v>0</v>
      </c>
      <c r="H2122" s="10">
        <f t="shared" si="1785"/>
        <v>100787.8</v>
      </c>
      <c r="I2122" s="10">
        <f t="shared" si="1786"/>
        <v>0</v>
      </c>
      <c r="J2122" s="10">
        <f t="shared" si="1787"/>
        <v>0</v>
      </c>
      <c r="K2122" s="10">
        <f t="shared" si="1788"/>
        <v>0</v>
      </c>
      <c r="L2122" s="10">
        <f t="shared" si="1789"/>
        <v>0</v>
      </c>
      <c r="M2122" s="10">
        <f t="shared" si="1755"/>
        <v>0</v>
      </c>
      <c r="N2122" s="10">
        <f t="shared" si="1756"/>
        <v>100787.8</v>
      </c>
      <c r="O2122" s="10">
        <f t="shared" si="1757"/>
        <v>0</v>
      </c>
      <c r="P2122" s="10">
        <f t="shared" si="1790"/>
        <v>0</v>
      </c>
      <c r="Q2122" s="26"/>
      <c r="R2122" s="27"/>
    </row>
    <row r="2123" spans="1:18" x14ac:dyDescent="0.3">
      <c r="A2123" s="24" t="s">
        <v>870</v>
      </c>
      <c r="B2123" s="24" t="s">
        <v>20</v>
      </c>
      <c r="C2123" s="24" t="s">
        <v>143</v>
      </c>
      <c r="D2123" s="24" t="s">
        <v>50</v>
      </c>
      <c r="E2123" s="28"/>
      <c r="F2123" s="25" t="s">
        <v>51</v>
      </c>
      <c r="G2123" s="10">
        <f t="shared" si="1784"/>
        <v>0</v>
      </c>
      <c r="H2123" s="10">
        <f t="shared" si="1785"/>
        <v>100787.8</v>
      </c>
      <c r="I2123" s="10">
        <f t="shared" si="1786"/>
        <v>0</v>
      </c>
      <c r="J2123" s="10">
        <f t="shared" si="1787"/>
        <v>0</v>
      </c>
      <c r="K2123" s="10">
        <f t="shared" si="1788"/>
        <v>0</v>
      </c>
      <c r="L2123" s="10">
        <f t="shared" si="1789"/>
        <v>0</v>
      </c>
      <c r="M2123" s="10">
        <f t="shared" si="1755"/>
        <v>0</v>
      </c>
      <c r="N2123" s="10">
        <f t="shared" si="1756"/>
        <v>100787.8</v>
      </c>
      <c r="O2123" s="10">
        <f t="shared" si="1757"/>
        <v>0</v>
      </c>
      <c r="P2123" s="10">
        <f t="shared" si="1790"/>
        <v>0</v>
      </c>
      <c r="Q2123" s="26"/>
      <c r="R2123" s="27"/>
    </row>
    <row r="2124" spans="1:18" ht="31.2" x14ac:dyDescent="0.3">
      <c r="A2124" s="24" t="s">
        <v>870</v>
      </c>
      <c r="B2124" s="24" t="s">
        <v>20</v>
      </c>
      <c r="C2124" s="24" t="s">
        <v>143</v>
      </c>
      <c r="D2124" s="24" t="s">
        <v>880</v>
      </c>
      <c r="E2124" s="28"/>
      <c r="F2124" s="25" t="s">
        <v>881</v>
      </c>
      <c r="G2124" s="10">
        <f t="shared" si="1784"/>
        <v>0</v>
      </c>
      <c r="H2124" s="10">
        <f t="shared" si="1785"/>
        <v>100787.8</v>
      </c>
      <c r="I2124" s="10">
        <f t="shared" si="1786"/>
        <v>0</v>
      </c>
      <c r="J2124" s="10">
        <f t="shared" si="1787"/>
        <v>0</v>
      </c>
      <c r="K2124" s="10">
        <f t="shared" si="1788"/>
        <v>0</v>
      </c>
      <c r="L2124" s="10">
        <f t="shared" si="1789"/>
        <v>0</v>
      </c>
      <c r="M2124" s="10">
        <f t="shared" si="1755"/>
        <v>0</v>
      </c>
      <c r="N2124" s="10">
        <f t="shared" si="1756"/>
        <v>100787.8</v>
      </c>
      <c r="O2124" s="10">
        <f t="shared" si="1757"/>
        <v>0</v>
      </c>
      <c r="P2124" s="10">
        <f t="shared" si="1790"/>
        <v>0</v>
      </c>
      <c r="Q2124" s="26"/>
      <c r="R2124" s="27"/>
    </row>
    <row r="2125" spans="1:18" x14ac:dyDescent="0.3">
      <c r="A2125" s="24" t="s">
        <v>870</v>
      </c>
      <c r="B2125" s="24" t="s">
        <v>20</v>
      </c>
      <c r="C2125" s="24" t="s">
        <v>143</v>
      </c>
      <c r="D2125" s="24" t="s">
        <v>880</v>
      </c>
      <c r="E2125" s="24" t="s">
        <v>34</v>
      </c>
      <c r="F2125" s="25" t="s">
        <v>35</v>
      </c>
      <c r="G2125" s="10">
        <v>0</v>
      </c>
      <c r="H2125" s="10">
        <v>100787.8</v>
      </c>
      <c r="I2125" s="10">
        <v>0</v>
      </c>
      <c r="J2125" s="10"/>
      <c r="K2125" s="10"/>
      <c r="L2125" s="10"/>
      <c r="M2125" s="10">
        <f t="shared" si="1755"/>
        <v>0</v>
      </c>
      <c r="N2125" s="10">
        <f t="shared" si="1756"/>
        <v>100787.8</v>
      </c>
      <c r="O2125" s="10">
        <f t="shared" si="1757"/>
        <v>0</v>
      </c>
      <c r="P2125" s="10"/>
      <c r="Q2125" s="26"/>
      <c r="R2125" s="27"/>
    </row>
    <row r="2126" spans="1:18" s="18" customFormat="1" x14ac:dyDescent="0.3">
      <c r="A2126" s="19" t="s">
        <v>870</v>
      </c>
      <c r="B2126" s="19" t="s">
        <v>20</v>
      </c>
      <c r="C2126" s="19" t="s">
        <v>22</v>
      </c>
      <c r="D2126" s="19"/>
      <c r="E2126" s="30"/>
      <c r="F2126" s="20" t="s">
        <v>23</v>
      </c>
      <c r="G2126" s="21">
        <f t="shared" ref="G2126:L2126" si="1791">G2127+G2142+G2147</f>
        <v>665132.69999999995</v>
      </c>
      <c r="H2126" s="21">
        <f t="shared" si="1791"/>
        <v>597805.4</v>
      </c>
      <c r="I2126" s="21">
        <f t="shared" si="1791"/>
        <v>583397.1</v>
      </c>
      <c r="J2126" s="21">
        <f t="shared" si="1791"/>
        <v>23420.799999999999</v>
      </c>
      <c r="K2126" s="21">
        <f t="shared" si="1791"/>
        <v>5000</v>
      </c>
      <c r="L2126" s="21">
        <f t="shared" si="1791"/>
        <v>5000</v>
      </c>
      <c r="M2126" s="21">
        <f t="shared" si="1755"/>
        <v>688553.5</v>
      </c>
      <c r="N2126" s="21">
        <f t="shared" si="1756"/>
        <v>602805.4</v>
      </c>
      <c r="O2126" s="21">
        <f t="shared" si="1757"/>
        <v>588397.1</v>
      </c>
      <c r="P2126" s="21">
        <f>P2127+P2142+P2147</f>
        <v>0</v>
      </c>
      <c r="Q2126" s="22"/>
      <c r="R2126" s="23"/>
    </row>
    <row r="2127" spans="1:18" x14ac:dyDescent="0.3">
      <c r="A2127" s="24" t="s">
        <v>870</v>
      </c>
      <c r="B2127" s="24" t="s">
        <v>20</v>
      </c>
      <c r="C2127" s="24" t="s">
        <v>22</v>
      </c>
      <c r="D2127" s="24" t="s">
        <v>210</v>
      </c>
      <c r="E2127" s="28"/>
      <c r="F2127" s="25" t="s">
        <v>211</v>
      </c>
      <c r="G2127" s="10">
        <f t="shared" ref="G2127:L2127" si="1792">G2128+G2136</f>
        <v>84161.7</v>
      </c>
      <c r="H2127" s="10">
        <f t="shared" si="1792"/>
        <v>79311.7</v>
      </c>
      <c r="I2127" s="10">
        <f t="shared" si="1792"/>
        <v>79561.7</v>
      </c>
      <c r="J2127" s="10">
        <f t="shared" si="1792"/>
        <v>11605</v>
      </c>
      <c r="K2127" s="10">
        <f t="shared" si="1792"/>
        <v>5000</v>
      </c>
      <c r="L2127" s="10">
        <f t="shared" si="1792"/>
        <v>5000</v>
      </c>
      <c r="M2127" s="10">
        <f t="shared" si="1755"/>
        <v>95766.7</v>
      </c>
      <c r="N2127" s="10">
        <f t="shared" si="1756"/>
        <v>84311.7</v>
      </c>
      <c r="O2127" s="10">
        <f t="shared" si="1757"/>
        <v>84561.7</v>
      </c>
      <c r="P2127" s="10">
        <f>P2128+P2136</f>
        <v>0</v>
      </c>
      <c r="Q2127" s="26"/>
      <c r="R2127" s="27"/>
    </row>
    <row r="2128" spans="1:18" x14ac:dyDescent="0.3">
      <c r="A2128" s="24" t="s">
        <v>870</v>
      </c>
      <c r="B2128" s="24" t="s">
        <v>20</v>
      </c>
      <c r="C2128" s="24" t="s">
        <v>22</v>
      </c>
      <c r="D2128" s="24" t="s">
        <v>537</v>
      </c>
      <c r="E2128" s="28"/>
      <c r="F2128" s="25" t="s">
        <v>60</v>
      </c>
      <c r="G2128" s="10">
        <f t="shared" ref="G2128:L2128" si="1793">G2129</f>
        <v>65200</v>
      </c>
      <c r="H2128" s="10">
        <f t="shared" si="1793"/>
        <v>65200</v>
      </c>
      <c r="I2128" s="10">
        <f t="shared" si="1793"/>
        <v>65200</v>
      </c>
      <c r="J2128" s="10">
        <f t="shared" si="1793"/>
        <v>5000</v>
      </c>
      <c r="K2128" s="10">
        <f t="shared" si="1793"/>
        <v>5000</v>
      </c>
      <c r="L2128" s="10">
        <f t="shared" si="1793"/>
        <v>5000</v>
      </c>
      <c r="M2128" s="10">
        <f t="shared" si="1755"/>
        <v>70200</v>
      </c>
      <c r="N2128" s="10">
        <f t="shared" si="1756"/>
        <v>70200</v>
      </c>
      <c r="O2128" s="10">
        <f t="shared" si="1757"/>
        <v>70200</v>
      </c>
      <c r="P2128" s="10">
        <f>P2129</f>
        <v>0</v>
      </c>
      <c r="Q2128" s="26"/>
      <c r="R2128" s="27"/>
    </row>
    <row r="2129" spans="1:18" ht="46.8" x14ac:dyDescent="0.3">
      <c r="A2129" s="24" t="s">
        <v>870</v>
      </c>
      <c r="B2129" s="24" t="s">
        <v>20</v>
      </c>
      <c r="C2129" s="24" t="s">
        <v>22</v>
      </c>
      <c r="D2129" s="24" t="s">
        <v>882</v>
      </c>
      <c r="E2129" s="28"/>
      <c r="F2129" s="25" t="s">
        <v>883</v>
      </c>
      <c r="G2129" s="10">
        <f t="shared" ref="G2129:L2129" si="1794">G2130+G2132+G2134</f>
        <v>65200</v>
      </c>
      <c r="H2129" s="10">
        <f t="shared" si="1794"/>
        <v>65200</v>
      </c>
      <c r="I2129" s="10">
        <f t="shared" si="1794"/>
        <v>65200</v>
      </c>
      <c r="J2129" s="10">
        <f t="shared" si="1794"/>
        <v>5000</v>
      </c>
      <c r="K2129" s="10">
        <f t="shared" si="1794"/>
        <v>5000</v>
      </c>
      <c r="L2129" s="10">
        <f t="shared" si="1794"/>
        <v>5000</v>
      </c>
      <c r="M2129" s="10">
        <f t="shared" si="1755"/>
        <v>70200</v>
      </c>
      <c r="N2129" s="10">
        <f t="shared" si="1756"/>
        <v>70200</v>
      </c>
      <c r="O2129" s="10">
        <f t="shared" si="1757"/>
        <v>70200</v>
      </c>
      <c r="P2129" s="10">
        <f>P2130+P2132+P2134</f>
        <v>0</v>
      </c>
      <c r="Q2129" s="26"/>
      <c r="R2129" s="27"/>
    </row>
    <row r="2130" spans="1:18" ht="46.8" x14ac:dyDescent="0.3">
      <c r="A2130" s="24" t="s">
        <v>870</v>
      </c>
      <c r="B2130" s="24" t="s">
        <v>20</v>
      </c>
      <c r="C2130" s="24" t="s">
        <v>22</v>
      </c>
      <c r="D2130" s="24" t="s">
        <v>884</v>
      </c>
      <c r="E2130" s="28"/>
      <c r="F2130" s="25" t="s">
        <v>885</v>
      </c>
      <c r="G2130" s="10">
        <f t="shared" ref="G2130:L2130" si="1795">G2131</f>
        <v>200</v>
      </c>
      <c r="H2130" s="10">
        <f t="shared" si="1795"/>
        <v>200</v>
      </c>
      <c r="I2130" s="10">
        <f t="shared" si="1795"/>
        <v>200</v>
      </c>
      <c r="J2130" s="10">
        <f t="shared" si="1795"/>
        <v>0</v>
      </c>
      <c r="K2130" s="10">
        <f t="shared" si="1795"/>
        <v>0</v>
      </c>
      <c r="L2130" s="10">
        <f t="shared" si="1795"/>
        <v>0</v>
      </c>
      <c r="M2130" s="10">
        <f t="shared" si="1755"/>
        <v>200</v>
      </c>
      <c r="N2130" s="10">
        <f t="shared" si="1756"/>
        <v>200</v>
      </c>
      <c r="O2130" s="10">
        <f t="shared" si="1757"/>
        <v>200</v>
      </c>
      <c r="P2130" s="10">
        <f>P2131</f>
        <v>0</v>
      </c>
      <c r="Q2130" s="26"/>
      <c r="R2130" s="27"/>
    </row>
    <row r="2131" spans="1:18" x14ac:dyDescent="0.3">
      <c r="A2131" s="24" t="s">
        <v>870</v>
      </c>
      <c r="B2131" s="24" t="s">
        <v>20</v>
      </c>
      <c r="C2131" s="24" t="s">
        <v>22</v>
      </c>
      <c r="D2131" s="24" t="s">
        <v>884</v>
      </c>
      <c r="E2131" s="24" t="s">
        <v>34</v>
      </c>
      <c r="F2131" s="25" t="s">
        <v>35</v>
      </c>
      <c r="G2131" s="10">
        <v>200</v>
      </c>
      <c r="H2131" s="10">
        <v>200</v>
      </c>
      <c r="I2131" s="10">
        <v>200</v>
      </c>
      <c r="J2131" s="10"/>
      <c r="K2131" s="10"/>
      <c r="L2131" s="10"/>
      <c r="M2131" s="10">
        <f t="shared" si="1755"/>
        <v>200</v>
      </c>
      <c r="N2131" s="10">
        <f t="shared" si="1756"/>
        <v>200</v>
      </c>
      <c r="O2131" s="10">
        <f t="shared" si="1757"/>
        <v>200</v>
      </c>
      <c r="P2131" s="10"/>
      <c r="Q2131" s="26"/>
      <c r="R2131" s="27"/>
    </row>
    <row r="2132" spans="1:18" ht="31.2" x14ac:dyDescent="0.3">
      <c r="A2132" s="24" t="s">
        <v>870</v>
      </c>
      <c r="B2132" s="24" t="s">
        <v>20</v>
      </c>
      <c r="C2132" s="24" t="s">
        <v>22</v>
      </c>
      <c r="D2132" s="24" t="s">
        <v>886</v>
      </c>
      <c r="E2132" s="28"/>
      <c r="F2132" s="25" t="s">
        <v>887</v>
      </c>
      <c r="G2132" s="10">
        <f t="shared" ref="G2132:L2132" si="1796">G2133</f>
        <v>40000</v>
      </c>
      <c r="H2132" s="10">
        <f t="shared" si="1796"/>
        <v>40000</v>
      </c>
      <c r="I2132" s="10">
        <f t="shared" si="1796"/>
        <v>40000</v>
      </c>
      <c r="J2132" s="10">
        <f t="shared" si="1796"/>
        <v>0</v>
      </c>
      <c r="K2132" s="10">
        <f t="shared" si="1796"/>
        <v>0</v>
      </c>
      <c r="L2132" s="10">
        <f t="shared" si="1796"/>
        <v>0</v>
      </c>
      <c r="M2132" s="10">
        <f t="shared" si="1755"/>
        <v>40000</v>
      </c>
      <c r="N2132" s="10">
        <f t="shared" si="1756"/>
        <v>40000</v>
      </c>
      <c r="O2132" s="10">
        <f t="shared" si="1757"/>
        <v>40000</v>
      </c>
      <c r="P2132" s="10">
        <f>P2133</f>
        <v>0</v>
      </c>
      <c r="Q2132" s="26"/>
      <c r="R2132" s="27"/>
    </row>
    <row r="2133" spans="1:18" x14ac:dyDescent="0.3">
      <c r="A2133" s="24" t="s">
        <v>870</v>
      </c>
      <c r="B2133" s="24" t="s">
        <v>20</v>
      </c>
      <c r="C2133" s="24" t="s">
        <v>22</v>
      </c>
      <c r="D2133" s="24" t="s">
        <v>886</v>
      </c>
      <c r="E2133" s="24" t="s">
        <v>34</v>
      </c>
      <c r="F2133" s="25" t="s">
        <v>35</v>
      </c>
      <c r="G2133" s="10">
        <v>40000</v>
      </c>
      <c r="H2133" s="10">
        <v>40000</v>
      </c>
      <c r="I2133" s="10">
        <v>40000</v>
      </c>
      <c r="J2133" s="10"/>
      <c r="K2133" s="10"/>
      <c r="L2133" s="10"/>
      <c r="M2133" s="10">
        <f t="shared" si="1755"/>
        <v>40000</v>
      </c>
      <c r="N2133" s="10">
        <f t="shared" si="1756"/>
        <v>40000</v>
      </c>
      <c r="O2133" s="10">
        <f t="shared" si="1757"/>
        <v>40000</v>
      </c>
      <c r="P2133" s="10"/>
      <c r="Q2133" s="26"/>
      <c r="R2133" s="27"/>
    </row>
    <row r="2134" spans="1:18" ht="46.8" x14ac:dyDescent="0.3">
      <c r="A2134" s="24" t="s">
        <v>870</v>
      </c>
      <c r="B2134" s="24" t="s">
        <v>20</v>
      </c>
      <c r="C2134" s="24" t="s">
        <v>22</v>
      </c>
      <c r="D2134" s="24" t="s">
        <v>888</v>
      </c>
      <c r="E2134" s="28"/>
      <c r="F2134" s="25" t="s">
        <v>889</v>
      </c>
      <c r="G2134" s="10">
        <f t="shared" ref="G2134:L2134" si="1797">G2135</f>
        <v>25000</v>
      </c>
      <c r="H2134" s="10">
        <f t="shared" si="1797"/>
        <v>25000</v>
      </c>
      <c r="I2134" s="10">
        <f t="shared" si="1797"/>
        <v>25000</v>
      </c>
      <c r="J2134" s="10">
        <f t="shared" si="1797"/>
        <v>5000</v>
      </c>
      <c r="K2134" s="10">
        <f t="shared" si="1797"/>
        <v>5000</v>
      </c>
      <c r="L2134" s="10">
        <f t="shared" si="1797"/>
        <v>5000</v>
      </c>
      <c r="M2134" s="10">
        <f t="shared" si="1755"/>
        <v>30000</v>
      </c>
      <c r="N2134" s="10">
        <f t="shared" si="1756"/>
        <v>30000</v>
      </c>
      <c r="O2134" s="10">
        <f t="shared" si="1757"/>
        <v>30000</v>
      </c>
      <c r="P2134" s="10">
        <f>P2135</f>
        <v>0</v>
      </c>
      <c r="Q2134" s="26"/>
      <c r="R2134" s="27"/>
    </row>
    <row r="2135" spans="1:18" ht="31.2" x14ac:dyDescent="0.3">
      <c r="A2135" s="24" t="s">
        <v>870</v>
      </c>
      <c r="B2135" s="24" t="s">
        <v>20</v>
      </c>
      <c r="C2135" s="24" t="s">
        <v>22</v>
      </c>
      <c r="D2135" s="24" t="s">
        <v>888</v>
      </c>
      <c r="E2135" s="24" t="s">
        <v>114</v>
      </c>
      <c r="F2135" s="25" t="s">
        <v>115</v>
      </c>
      <c r="G2135" s="10">
        <v>25000</v>
      </c>
      <c r="H2135" s="10">
        <v>25000</v>
      </c>
      <c r="I2135" s="10">
        <v>25000</v>
      </c>
      <c r="J2135" s="10">
        <v>5000</v>
      </c>
      <c r="K2135" s="10">
        <v>5000</v>
      </c>
      <c r="L2135" s="10">
        <v>5000</v>
      </c>
      <c r="M2135" s="10">
        <f t="shared" si="1755"/>
        <v>30000</v>
      </c>
      <c r="N2135" s="10">
        <f t="shared" si="1756"/>
        <v>30000</v>
      </c>
      <c r="O2135" s="10">
        <f t="shared" si="1757"/>
        <v>30000</v>
      </c>
      <c r="P2135" s="10"/>
      <c r="Q2135" s="26"/>
      <c r="R2135" s="27">
        <v>88</v>
      </c>
    </row>
    <row r="2136" spans="1:18" x14ac:dyDescent="0.3">
      <c r="A2136" s="24" t="s">
        <v>870</v>
      </c>
      <c r="B2136" s="24" t="s">
        <v>20</v>
      </c>
      <c r="C2136" s="24" t="s">
        <v>22</v>
      </c>
      <c r="D2136" s="24" t="s">
        <v>212</v>
      </c>
      <c r="E2136" s="28"/>
      <c r="F2136" s="25" t="s">
        <v>27</v>
      </c>
      <c r="G2136" s="10">
        <f t="shared" ref="G2136:L2136" si="1798">G2137</f>
        <v>18961.7</v>
      </c>
      <c r="H2136" s="10">
        <f t="shared" si="1798"/>
        <v>14111.7</v>
      </c>
      <c r="I2136" s="10">
        <f t="shared" si="1798"/>
        <v>14361.7</v>
      </c>
      <c r="J2136" s="10">
        <f t="shared" si="1798"/>
        <v>6605</v>
      </c>
      <c r="K2136" s="10">
        <f t="shared" si="1798"/>
        <v>0</v>
      </c>
      <c r="L2136" s="10">
        <f t="shared" si="1798"/>
        <v>0</v>
      </c>
      <c r="M2136" s="10">
        <f t="shared" si="1755"/>
        <v>25566.7</v>
      </c>
      <c r="N2136" s="10">
        <f t="shared" si="1756"/>
        <v>14111.7</v>
      </c>
      <c r="O2136" s="10">
        <f t="shared" si="1757"/>
        <v>14361.7</v>
      </c>
      <c r="P2136" s="10">
        <f>P2137</f>
        <v>0</v>
      </c>
      <c r="Q2136" s="26"/>
      <c r="R2136" s="27"/>
    </row>
    <row r="2137" spans="1:18" ht="46.8" x14ac:dyDescent="0.3">
      <c r="A2137" s="24" t="s">
        <v>870</v>
      </c>
      <c r="B2137" s="24" t="s">
        <v>20</v>
      </c>
      <c r="C2137" s="24" t="s">
        <v>22</v>
      </c>
      <c r="D2137" s="24" t="s">
        <v>213</v>
      </c>
      <c r="E2137" s="28"/>
      <c r="F2137" s="25" t="s">
        <v>214</v>
      </c>
      <c r="G2137" s="10">
        <f t="shared" ref="G2137:L2137" si="1799">G2138+G2140</f>
        <v>18961.7</v>
      </c>
      <c r="H2137" s="10">
        <f t="shared" si="1799"/>
        <v>14111.7</v>
      </c>
      <c r="I2137" s="10">
        <f t="shared" si="1799"/>
        <v>14361.7</v>
      </c>
      <c r="J2137" s="10">
        <f t="shared" si="1799"/>
        <v>6605</v>
      </c>
      <c r="K2137" s="10">
        <f t="shared" si="1799"/>
        <v>0</v>
      </c>
      <c r="L2137" s="10">
        <f t="shared" si="1799"/>
        <v>0</v>
      </c>
      <c r="M2137" s="10">
        <f t="shared" si="1755"/>
        <v>25566.7</v>
      </c>
      <c r="N2137" s="10">
        <f t="shared" si="1756"/>
        <v>14111.7</v>
      </c>
      <c r="O2137" s="10">
        <f t="shared" si="1757"/>
        <v>14361.7</v>
      </c>
      <c r="P2137" s="10">
        <f>P2138+P2140</f>
        <v>0</v>
      </c>
      <c r="Q2137" s="26"/>
      <c r="R2137" s="27"/>
    </row>
    <row r="2138" spans="1:18" ht="31.2" x14ac:dyDescent="0.3">
      <c r="A2138" s="24" t="s">
        <v>870</v>
      </c>
      <c r="B2138" s="24" t="s">
        <v>20</v>
      </c>
      <c r="C2138" s="24" t="s">
        <v>22</v>
      </c>
      <c r="D2138" s="24" t="s">
        <v>215</v>
      </c>
      <c r="E2138" s="28"/>
      <c r="F2138" s="25" t="s">
        <v>216</v>
      </c>
      <c r="G2138" s="10">
        <f t="shared" ref="G2138:L2138" si="1800">G2139</f>
        <v>9425.7000000000007</v>
      </c>
      <c r="H2138" s="10">
        <f t="shared" si="1800"/>
        <v>9425.7000000000007</v>
      </c>
      <c r="I2138" s="10">
        <f t="shared" si="1800"/>
        <v>9425.7000000000007</v>
      </c>
      <c r="J2138" s="10">
        <f t="shared" si="1800"/>
        <v>0</v>
      </c>
      <c r="K2138" s="10">
        <f t="shared" si="1800"/>
        <v>0</v>
      </c>
      <c r="L2138" s="10">
        <f t="shared" si="1800"/>
        <v>0</v>
      </c>
      <c r="M2138" s="10">
        <f t="shared" si="1755"/>
        <v>9425.7000000000007</v>
      </c>
      <c r="N2138" s="10">
        <f t="shared" si="1756"/>
        <v>9425.7000000000007</v>
      </c>
      <c r="O2138" s="10">
        <f t="shared" si="1757"/>
        <v>9425.7000000000007</v>
      </c>
      <c r="P2138" s="10">
        <f>P2139</f>
        <v>0</v>
      </c>
      <c r="Q2138" s="26"/>
      <c r="R2138" s="27"/>
    </row>
    <row r="2139" spans="1:18" ht="31.2" x14ac:dyDescent="0.3">
      <c r="A2139" s="24" t="s">
        <v>870</v>
      </c>
      <c r="B2139" s="24" t="s">
        <v>20</v>
      </c>
      <c r="C2139" s="24" t="s">
        <v>22</v>
      </c>
      <c r="D2139" s="24" t="s">
        <v>215</v>
      </c>
      <c r="E2139" s="24" t="s">
        <v>114</v>
      </c>
      <c r="F2139" s="25" t="s">
        <v>115</v>
      </c>
      <c r="G2139" s="10">
        <v>9425.7000000000007</v>
      </c>
      <c r="H2139" s="10">
        <v>9425.7000000000007</v>
      </c>
      <c r="I2139" s="10">
        <v>9425.7000000000007</v>
      </c>
      <c r="J2139" s="10"/>
      <c r="K2139" s="10"/>
      <c r="L2139" s="10"/>
      <c r="M2139" s="10">
        <f t="shared" si="1755"/>
        <v>9425.7000000000007</v>
      </c>
      <c r="N2139" s="10">
        <f t="shared" si="1756"/>
        <v>9425.7000000000007</v>
      </c>
      <c r="O2139" s="10">
        <f t="shared" si="1757"/>
        <v>9425.7000000000007</v>
      </c>
      <c r="P2139" s="10"/>
      <c r="Q2139" s="26"/>
      <c r="R2139" s="27"/>
    </row>
    <row r="2140" spans="1:18" ht="62.4" x14ac:dyDescent="0.3">
      <c r="A2140" s="24" t="s">
        <v>870</v>
      </c>
      <c r="B2140" s="24" t="s">
        <v>20</v>
      </c>
      <c r="C2140" s="24" t="s">
        <v>22</v>
      </c>
      <c r="D2140" s="24" t="s">
        <v>217</v>
      </c>
      <c r="E2140" s="28"/>
      <c r="F2140" s="25" t="s">
        <v>218</v>
      </c>
      <c r="G2140" s="10">
        <f t="shared" ref="G2140:L2140" si="1801">G2141</f>
        <v>9536</v>
      </c>
      <c r="H2140" s="10">
        <f t="shared" si="1801"/>
        <v>4686</v>
      </c>
      <c r="I2140" s="10">
        <f t="shared" si="1801"/>
        <v>4936</v>
      </c>
      <c r="J2140" s="10">
        <f t="shared" si="1801"/>
        <v>6605</v>
      </c>
      <c r="K2140" s="10">
        <f t="shared" si="1801"/>
        <v>0</v>
      </c>
      <c r="L2140" s="10">
        <f t="shared" si="1801"/>
        <v>0</v>
      </c>
      <c r="M2140" s="10">
        <f t="shared" si="1755"/>
        <v>16141</v>
      </c>
      <c r="N2140" s="10">
        <f t="shared" si="1756"/>
        <v>4686</v>
      </c>
      <c r="O2140" s="10">
        <f t="shared" si="1757"/>
        <v>4936</v>
      </c>
      <c r="P2140" s="10">
        <f>P2141</f>
        <v>0</v>
      </c>
      <c r="Q2140" s="26"/>
      <c r="R2140" s="27"/>
    </row>
    <row r="2141" spans="1:18" ht="31.2" x14ac:dyDescent="0.3">
      <c r="A2141" s="24" t="s">
        <v>870</v>
      </c>
      <c r="B2141" s="24" t="s">
        <v>20</v>
      </c>
      <c r="C2141" s="24" t="s">
        <v>22</v>
      </c>
      <c r="D2141" s="24" t="s">
        <v>217</v>
      </c>
      <c r="E2141" s="24" t="s">
        <v>114</v>
      </c>
      <c r="F2141" s="25" t="s">
        <v>115</v>
      </c>
      <c r="G2141" s="10">
        <v>9536</v>
      </c>
      <c r="H2141" s="10">
        <v>4686</v>
      </c>
      <c r="I2141" s="10">
        <v>4936</v>
      </c>
      <c r="J2141" s="10">
        <v>6605</v>
      </c>
      <c r="K2141" s="10"/>
      <c r="L2141" s="10"/>
      <c r="M2141" s="10">
        <f t="shared" si="1755"/>
        <v>16141</v>
      </c>
      <c r="N2141" s="10">
        <f t="shared" si="1756"/>
        <v>4686</v>
      </c>
      <c r="O2141" s="10">
        <f t="shared" si="1757"/>
        <v>4936</v>
      </c>
      <c r="P2141" s="10"/>
      <c r="Q2141" s="26"/>
      <c r="R2141" s="27" t="s">
        <v>890</v>
      </c>
    </row>
    <row r="2142" spans="1:18" ht="31.2" x14ac:dyDescent="0.3">
      <c r="A2142" s="24" t="s">
        <v>870</v>
      </c>
      <c r="B2142" s="24" t="s">
        <v>20</v>
      </c>
      <c r="C2142" s="24" t="s">
        <v>22</v>
      </c>
      <c r="D2142" s="24" t="s">
        <v>795</v>
      </c>
      <c r="E2142" s="28"/>
      <c r="F2142" s="25" t="s">
        <v>796</v>
      </c>
      <c r="G2142" s="10">
        <f t="shared" ref="G2142:G2163" si="1802">G2143</f>
        <v>4739.2</v>
      </c>
      <c r="H2142" s="10">
        <f t="shared" ref="H2142:H2145" si="1803">H2143</f>
        <v>1424.9</v>
      </c>
      <c r="I2142" s="10">
        <f t="shared" ref="I2142:I2145" si="1804">I2143</f>
        <v>1424.9</v>
      </c>
      <c r="J2142" s="10">
        <f t="shared" ref="J2142:J2145" si="1805">J2143</f>
        <v>0</v>
      </c>
      <c r="K2142" s="10">
        <f t="shared" ref="K2142:K2145" si="1806">K2143</f>
        <v>0</v>
      </c>
      <c r="L2142" s="10">
        <f t="shared" ref="L2142:L2145" si="1807">L2143</f>
        <v>0</v>
      </c>
      <c r="M2142" s="10">
        <f t="shared" si="1755"/>
        <v>4739.2</v>
      </c>
      <c r="N2142" s="10">
        <f t="shared" si="1756"/>
        <v>1424.9</v>
      </c>
      <c r="O2142" s="10">
        <f t="shared" si="1757"/>
        <v>1424.9</v>
      </c>
      <c r="P2142" s="10">
        <f t="shared" ref="P2142:P2145" si="1808">P2143</f>
        <v>0</v>
      </c>
      <c r="Q2142" s="26"/>
      <c r="R2142" s="27"/>
    </row>
    <row r="2143" spans="1:18" x14ac:dyDescent="0.3">
      <c r="A2143" s="24" t="s">
        <v>870</v>
      </c>
      <c r="B2143" s="24" t="s">
        <v>20</v>
      </c>
      <c r="C2143" s="24" t="s">
        <v>22</v>
      </c>
      <c r="D2143" s="24" t="s">
        <v>797</v>
      </c>
      <c r="E2143" s="28"/>
      <c r="F2143" s="25" t="s">
        <v>27</v>
      </c>
      <c r="G2143" s="10">
        <f t="shared" si="1802"/>
        <v>4739.2</v>
      </c>
      <c r="H2143" s="10">
        <f t="shared" si="1803"/>
        <v>1424.9</v>
      </c>
      <c r="I2143" s="10">
        <f t="shared" si="1804"/>
        <v>1424.9</v>
      </c>
      <c r="J2143" s="10">
        <f t="shared" si="1805"/>
        <v>0</v>
      </c>
      <c r="K2143" s="10">
        <f t="shared" si="1806"/>
        <v>0</v>
      </c>
      <c r="L2143" s="10">
        <f t="shared" si="1807"/>
        <v>0</v>
      </c>
      <c r="M2143" s="10">
        <f t="shared" si="1755"/>
        <v>4739.2</v>
      </c>
      <c r="N2143" s="10">
        <f t="shared" si="1756"/>
        <v>1424.9</v>
      </c>
      <c r="O2143" s="10">
        <f t="shared" si="1757"/>
        <v>1424.9</v>
      </c>
      <c r="P2143" s="10">
        <f t="shared" si="1808"/>
        <v>0</v>
      </c>
      <c r="Q2143" s="26"/>
      <c r="R2143" s="27"/>
    </row>
    <row r="2144" spans="1:18" ht="31.2" x14ac:dyDescent="0.3">
      <c r="A2144" s="24" t="s">
        <v>870</v>
      </c>
      <c r="B2144" s="24" t="s">
        <v>20</v>
      </c>
      <c r="C2144" s="24" t="s">
        <v>22</v>
      </c>
      <c r="D2144" s="24" t="s">
        <v>805</v>
      </c>
      <c r="E2144" s="28"/>
      <c r="F2144" s="25" t="s">
        <v>806</v>
      </c>
      <c r="G2144" s="10">
        <f t="shared" si="1802"/>
        <v>4739.2</v>
      </c>
      <c r="H2144" s="10">
        <f t="shared" si="1803"/>
        <v>1424.9</v>
      </c>
      <c r="I2144" s="10">
        <f t="shared" si="1804"/>
        <v>1424.9</v>
      </c>
      <c r="J2144" s="10">
        <f t="shared" si="1805"/>
        <v>0</v>
      </c>
      <c r="K2144" s="10">
        <f t="shared" si="1806"/>
        <v>0</v>
      </c>
      <c r="L2144" s="10">
        <f t="shared" si="1807"/>
        <v>0</v>
      </c>
      <c r="M2144" s="10">
        <f t="shared" si="1755"/>
        <v>4739.2</v>
      </c>
      <c r="N2144" s="10">
        <f t="shared" si="1756"/>
        <v>1424.9</v>
      </c>
      <c r="O2144" s="10">
        <f t="shared" si="1757"/>
        <v>1424.9</v>
      </c>
      <c r="P2144" s="10">
        <f t="shared" si="1808"/>
        <v>0</v>
      </c>
      <c r="Q2144" s="26"/>
      <c r="R2144" s="27"/>
    </row>
    <row r="2145" spans="1:18" ht="62.4" x14ac:dyDescent="0.3">
      <c r="A2145" s="24" t="s">
        <v>870</v>
      </c>
      <c r="B2145" s="24" t="s">
        <v>20</v>
      </c>
      <c r="C2145" s="24" t="s">
        <v>22</v>
      </c>
      <c r="D2145" s="24" t="s">
        <v>807</v>
      </c>
      <c r="E2145" s="28"/>
      <c r="F2145" s="25" t="s">
        <v>808</v>
      </c>
      <c r="G2145" s="10">
        <f t="shared" si="1802"/>
        <v>4739.2</v>
      </c>
      <c r="H2145" s="10">
        <f t="shared" si="1803"/>
        <v>1424.9</v>
      </c>
      <c r="I2145" s="10">
        <f t="shared" si="1804"/>
        <v>1424.9</v>
      </c>
      <c r="J2145" s="10">
        <f t="shared" si="1805"/>
        <v>0</v>
      </c>
      <c r="K2145" s="10">
        <f t="shared" si="1806"/>
        <v>0</v>
      </c>
      <c r="L2145" s="10">
        <f t="shared" si="1807"/>
        <v>0</v>
      </c>
      <c r="M2145" s="10">
        <f t="shared" si="1755"/>
        <v>4739.2</v>
      </c>
      <c r="N2145" s="10">
        <f t="shared" si="1756"/>
        <v>1424.9</v>
      </c>
      <c r="O2145" s="10">
        <f t="shared" si="1757"/>
        <v>1424.9</v>
      </c>
      <c r="P2145" s="10">
        <f t="shared" si="1808"/>
        <v>0</v>
      </c>
      <c r="Q2145" s="26"/>
      <c r="R2145" s="27"/>
    </row>
    <row r="2146" spans="1:18" ht="31.2" x14ac:dyDescent="0.3">
      <c r="A2146" s="24" t="s">
        <v>870</v>
      </c>
      <c r="B2146" s="24" t="s">
        <v>20</v>
      </c>
      <c r="C2146" s="24" t="s">
        <v>22</v>
      </c>
      <c r="D2146" s="24" t="s">
        <v>807</v>
      </c>
      <c r="E2146" s="24" t="s">
        <v>32</v>
      </c>
      <c r="F2146" s="25" t="s">
        <v>33</v>
      </c>
      <c r="G2146" s="10">
        <v>4739.2</v>
      </c>
      <c r="H2146" s="10">
        <v>1424.9</v>
      </c>
      <c r="I2146" s="10">
        <v>1424.9</v>
      </c>
      <c r="J2146" s="10"/>
      <c r="K2146" s="10"/>
      <c r="L2146" s="10"/>
      <c r="M2146" s="10">
        <f t="shared" si="1755"/>
        <v>4739.2</v>
      </c>
      <c r="N2146" s="10">
        <f t="shared" si="1756"/>
        <v>1424.9</v>
      </c>
      <c r="O2146" s="10">
        <f t="shared" si="1757"/>
        <v>1424.9</v>
      </c>
      <c r="P2146" s="10"/>
      <c r="Q2146" s="26"/>
      <c r="R2146" s="27"/>
    </row>
    <row r="2147" spans="1:18" ht="31.2" x14ac:dyDescent="0.3">
      <c r="A2147" s="24" t="s">
        <v>870</v>
      </c>
      <c r="B2147" s="24" t="s">
        <v>20</v>
      </c>
      <c r="C2147" s="24" t="s">
        <v>22</v>
      </c>
      <c r="D2147" s="24" t="s">
        <v>48</v>
      </c>
      <c r="E2147" s="28"/>
      <c r="F2147" s="25" t="s">
        <v>49</v>
      </c>
      <c r="G2147" s="10">
        <f t="shared" ref="G2147:L2147" si="1809">G2163+G2165+G2148+G2158</f>
        <v>576231.79999999993</v>
      </c>
      <c r="H2147" s="10">
        <f t="shared" si="1809"/>
        <v>517068.79999999999</v>
      </c>
      <c r="I2147" s="10">
        <f t="shared" si="1809"/>
        <v>502410.5</v>
      </c>
      <c r="J2147" s="10">
        <f t="shared" si="1809"/>
        <v>11815.8</v>
      </c>
      <c r="K2147" s="10">
        <f t="shared" si="1809"/>
        <v>0</v>
      </c>
      <c r="L2147" s="10">
        <f t="shared" si="1809"/>
        <v>0</v>
      </c>
      <c r="M2147" s="10">
        <f t="shared" si="1755"/>
        <v>588047.6</v>
      </c>
      <c r="N2147" s="10">
        <f t="shared" si="1756"/>
        <v>517068.79999999999</v>
      </c>
      <c r="O2147" s="10">
        <f t="shared" si="1757"/>
        <v>502410.5</v>
      </c>
      <c r="P2147" s="10">
        <f>P2163+P2165+P2148+P2158</f>
        <v>0</v>
      </c>
      <c r="Q2147" s="26"/>
      <c r="R2147" s="27"/>
    </row>
    <row r="2148" spans="1:18" ht="46.8" x14ac:dyDescent="0.3">
      <c r="A2148" s="24" t="s">
        <v>870</v>
      </c>
      <c r="B2148" s="24" t="s">
        <v>20</v>
      </c>
      <c r="C2148" s="24" t="s">
        <v>22</v>
      </c>
      <c r="D2148" s="24" t="s">
        <v>891</v>
      </c>
      <c r="E2148" s="28"/>
      <c r="F2148" s="25" t="s">
        <v>892</v>
      </c>
      <c r="G2148" s="10">
        <f t="shared" ref="G2148:L2148" si="1810">G2149+G2153+G2156</f>
        <v>278262.69999999995</v>
      </c>
      <c r="H2148" s="10">
        <f t="shared" si="1810"/>
        <v>225482.8</v>
      </c>
      <c r="I2148" s="10">
        <f t="shared" si="1810"/>
        <v>223142.6</v>
      </c>
      <c r="J2148" s="10">
        <f t="shared" si="1810"/>
        <v>11815.8</v>
      </c>
      <c r="K2148" s="10">
        <f t="shared" si="1810"/>
        <v>0</v>
      </c>
      <c r="L2148" s="10">
        <f t="shared" si="1810"/>
        <v>0</v>
      </c>
      <c r="M2148" s="10">
        <f t="shared" si="1755"/>
        <v>290078.49999999994</v>
      </c>
      <c r="N2148" s="10">
        <f t="shared" si="1756"/>
        <v>225482.8</v>
      </c>
      <c r="O2148" s="10">
        <f t="shared" si="1757"/>
        <v>223142.6</v>
      </c>
      <c r="P2148" s="10">
        <f>P2149+P2153+P2156</f>
        <v>0</v>
      </c>
      <c r="Q2148" s="26"/>
      <c r="R2148" s="27"/>
    </row>
    <row r="2149" spans="1:18" ht="46.8" x14ac:dyDescent="0.3">
      <c r="A2149" s="24" t="s">
        <v>870</v>
      </c>
      <c r="B2149" s="24" t="s">
        <v>20</v>
      </c>
      <c r="C2149" s="24" t="s">
        <v>22</v>
      </c>
      <c r="D2149" s="24" t="s">
        <v>893</v>
      </c>
      <c r="E2149" s="28"/>
      <c r="F2149" s="25" t="s">
        <v>47</v>
      </c>
      <c r="G2149" s="10">
        <f t="shared" ref="G2149:L2149" si="1811">G2150+G2151+G2152</f>
        <v>120518.7</v>
      </c>
      <c r="H2149" s="10">
        <f t="shared" si="1811"/>
        <v>118902.9</v>
      </c>
      <c r="I2149" s="10">
        <f t="shared" si="1811"/>
        <v>116562.7</v>
      </c>
      <c r="J2149" s="10">
        <f t="shared" si="1811"/>
        <v>0</v>
      </c>
      <c r="K2149" s="10">
        <f t="shared" si="1811"/>
        <v>0</v>
      </c>
      <c r="L2149" s="10">
        <f t="shared" si="1811"/>
        <v>0</v>
      </c>
      <c r="M2149" s="10">
        <f t="shared" si="1755"/>
        <v>120518.7</v>
      </c>
      <c r="N2149" s="10">
        <f t="shared" si="1756"/>
        <v>118902.9</v>
      </c>
      <c r="O2149" s="10">
        <f t="shared" si="1757"/>
        <v>116562.7</v>
      </c>
      <c r="P2149" s="10">
        <f>P2150+P2151+P2152</f>
        <v>0</v>
      </c>
      <c r="Q2149" s="26"/>
      <c r="R2149" s="27"/>
    </row>
    <row r="2150" spans="1:18" ht="78" x14ac:dyDescent="0.3">
      <c r="A2150" s="24" t="s">
        <v>870</v>
      </c>
      <c r="B2150" s="24" t="s">
        <v>20</v>
      </c>
      <c r="C2150" s="24" t="s">
        <v>22</v>
      </c>
      <c r="D2150" s="24" t="s">
        <v>893</v>
      </c>
      <c r="E2150" s="24" t="s">
        <v>44</v>
      </c>
      <c r="F2150" s="25" t="s">
        <v>45</v>
      </c>
      <c r="G2150" s="10">
        <v>99500.800000000003</v>
      </c>
      <c r="H2150" s="10">
        <v>102556.8</v>
      </c>
      <c r="I2150" s="10">
        <v>102556.8</v>
      </c>
      <c r="J2150" s="10"/>
      <c r="K2150" s="10"/>
      <c r="L2150" s="10"/>
      <c r="M2150" s="10">
        <f t="shared" si="1755"/>
        <v>99500.800000000003</v>
      </c>
      <c r="N2150" s="10">
        <f t="shared" si="1756"/>
        <v>102556.8</v>
      </c>
      <c r="O2150" s="10">
        <f t="shared" si="1757"/>
        <v>102556.8</v>
      </c>
      <c r="P2150" s="10"/>
      <c r="Q2150" s="26"/>
      <c r="R2150" s="27"/>
    </row>
    <row r="2151" spans="1:18" ht="31.2" x14ac:dyDescent="0.3">
      <c r="A2151" s="24" t="s">
        <v>870</v>
      </c>
      <c r="B2151" s="24" t="s">
        <v>20</v>
      </c>
      <c r="C2151" s="24" t="s">
        <v>22</v>
      </c>
      <c r="D2151" s="24" t="s">
        <v>893</v>
      </c>
      <c r="E2151" s="24" t="s">
        <v>32</v>
      </c>
      <c r="F2151" s="25" t="s">
        <v>33</v>
      </c>
      <c r="G2151" s="10">
        <v>20887.2</v>
      </c>
      <c r="H2151" s="10">
        <v>16215.4</v>
      </c>
      <c r="I2151" s="10">
        <v>13875.2</v>
      </c>
      <c r="J2151" s="10"/>
      <c r="K2151" s="10"/>
      <c r="L2151" s="10"/>
      <c r="M2151" s="10">
        <f t="shared" si="1755"/>
        <v>20887.2</v>
      </c>
      <c r="N2151" s="10">
        <f t="shared" si="1756"/>
        <v>16215.4</v>
      </c>
      <c r="O2151" s="10">
        <f t="shared" si="1757"/>
        <v>13875.2</v>
      </c>
      <c r="P2151" s="10"/>
      <c r="Q2151" s="26"/>
      <c r="R2151" s="27"/>
    </row>
    <row r="2152" spans="1:18" x14ac:dyDescent="0.3">
      <c r="A2152" s="24" t="s">
        <v>870</v>
      </c>
      <c r="B2152" s="24" t="s">
        <v>20</v>
      </c>
      <c r="C2152" s="24" t="s">
        <v>22</v>
      </c>
      <c r="D2152" s="24" t="s">
        <v>893</v>
      </c>
      <c r="E2152" s="24" t="s">
        <v>34</v>
      </c>
      <c r="F2152" s="25" t="s">
        <v>35</v>
      </c>
      <c r="G2152" s="10">
        <v>130.69999999999999</v>
      </c>
      <c r="H2152" s="10">
        <v>130.69999999999999</v>
      </c>
      <c r="I2152" s="10">
        <v>130.69999999999999</v>
      </c>
      <c r="J2152" s="10"/>
      <c r="K2152" s="10"/>
      <c r="L2152" s="10"/>
      <c r="M2152" s="10">
        <f t="shared" ref="M2152:M2215" si="1812">G2152+J2152</f>
        <v>130.69999999999999</v>
      </c>
      <c r="N2152" s="10">
        <f t="shared" ref="N2152:N2215" si="1813">H2152+K2152</f>
        <v>130.69999999999999</v>
      </c>
      <c r="O2152" s="10">
        <f t="shared" ref="O2152:O2215" si="1814">I2152+L2152</f>
        <v>130.69999999999999</v>
      </c>
      <c r="P2152" s="10"/>
      <c r="Q2152" s="26"/>
      <c r="R2152" s="27"/>
    </row>
    <row r="2153" spans="1:18" ht="31.2" x14ac:dyDescent="0.3">
      <c r="A2153" s="24" t="s">
        <v>870</v>
      </c>
      <c r="B2153" s="24" t="s">
        <v>20</v>
      </c>
      <c r="C2153" s="24" t="s">
        <v>22</v>
      </c>
      <c r="D2153" s="24" t="s">
        <v>894</v>
      </c>
      <c r="E2153" s="28"/>
      <c r="F2153" s="25" t="s">
        <v>895</v>
      </c>
      <c r="G2153" s="10">
        <f t="shared" ref="G2153:L2153" si="1815">G2154+G2155</f>
        <v>128443.4</v>
      </c>
      <c r="H2153" s="10">
        <f t="shared" si="1815"/>
        <v>106579.9</v>
      </c>
      <c r="I2153" s="10">
        <f t="shared" si="1815"/>
        <v>106579.90000000001</v>
      </c>
      <c r="J2153" s="10">
        <f t="shared" si="1815"/>
        <v>0</v>
      </c>
      <c r="K2153" s="10">
        <f t="shared" si="1815"/>
        <v>0</v>
      </c>
      <c r="L2153" s="10">
        <f t="shared" si="1815"/>
        <v>0</v>
      </c>
      <c r="M2153" s="10">
        <f t="shared" si="1812"/>
        <v>128443.4</v>
      </c>
      <c r="N2153" s="10">
        <f t="shared" si="1813"/>
        <v>106579.9</v>
      </c>
      <c r="O2153" s="10">
        <f t="shared" si="1814"/>
        <v>106579.90000000001</v>
      </c>
      <c r="P2153" s="10">
        <f>P2154+P2155</f>
        <v>0</v>
      </c>
      <c r="Q2153" s="26"/>
      <c r="R2153" s="27"/>
    </row>
    <row r="2154" spans="1:18" ht="31.2" x14ac:dyDescent="0.3">
      <c r="A2154" s="24" t="s">
        <v>870</v>
      </c>
      <c r="B2154" s="24" t="s">
        <v>20</v>
      </c>
      <c r="C2154" s="24" t="s">
        <v>22</v>
      </c>
      <c r="D2154" s="24" t="s">
        <v>894</v>
      </c>
      <c r="E2154" s="24" t="s">
        <v>32</v>
      </c>
      <c r="F2154" s="25" t="s">
        <v>33</v>
      </c>
      <c r="G2154" s="10">
        <v>123269.79999999999</v>
      </c>
      <c r="H2154" s="10">
        <v>101596</v>
      </c>
      <c r="I2154" s="10">
        <v>101723.3</v>
      </c>
      <c r="J2154" s="10"/>
      <c r="K2154" s="10"/>
      <c r="L2154" s="10"/>
      <c r="M2154" s="10">
        <f t="shared" si="1812"/>
        <v>123269.79999999999</v>
      </c>
      <c r="N2154" s="10">
        <f t="shared" si="1813"/>
        <v>101596</v>
      </c>
      <c r="O2154" s="10">
        <f t="shared" si="1814"/>
        <v>101723.3</v>
      </c>
      <c r="P2154" s="10"/>
      <c r="Q2154" s="26"/>
      <c r="R2154" s="27"/>
    </row>
    <row r="2155" spans="1:18" x14ac:dyDescent="0.3">
      <c r="A2155" s="24" t="s">
        <v>870</v>
      </c>
      <c r="B2155" s="24" t="s">
        <v>20</v>
      </c>
      <c r="C2155" s="24" t="s">
        <v>22</v>
      </c>
      <c r="D2155" s="24" t="s">
        <v>894</v>
      </c>
      <c r="E2155" s="24" t="s">
        <v>34</v>
      </c>
      <c r="F2155" s="25" t="s">
        <v>35</v>
      </c>
      <c r="G2155" s="10">
        <v>5173.6000000000004</v>
      </c>
      <c r="H2155" s="10">
        <v>4983.8999999999996</v>
      </c>
      <c r="I2155" s="10">
        <v>4856.6000000000004</v>
      </c>
      <c r="J2155" s="10"/>
      <c r="K2155" s="10"/>
      <c r="L2155" s="10"/>
      <c r="M2155" s="10">
        <f t="shared" si="1812"/>
        <v>5173.6000000000004</v>
      </c>
      <c r="N2155" s="10">
        <f t="shared" si="1813"/>
        <v>4983.8999999999996</v>
      </c>
      <c r="O2155" s="10">
        <f t="shared" si="1814"/>
        <v>4856.6000000000004</v>
      </c>
      <c r="P2155" s="10"/>
      <c r="Q2155" s="26"/>
      <c r="R2155" s="27"/>
    </row>
    <row r="2156" spans="1:18" ht="31.2" x14ac:dyDescent="0.3">
      <c r="A2156" s="24" t="s">
        <v>870</v>
      </c>
      <c r="B2156" s="24" t="s">
        <v>20</v>
      </c>
      <c r="C2156" s="24" t="s">
        <v>22</v>
      </c>
      <c r="D2156" s="24" t="s">
        <v>896</v>
      </c>
      <c r="E2156" s="28"/>
      <c r="F2156" s="25" t="s">
        <v>897</v>
      </c>
      <c r="G2156" s="10">
        <f t="shared" si="1802"/>
        <v>29300.6</v>
      </c>
      <c r="H2156" s="10">
        <f>H2157</f>
        <v>0</v>
      </c>
      <c r="I2156" s="10">
        <f>I2157</f>
        <v>0</v>
      </c>
      <c r="J2156" s="10">
        <f>J2157</f>
        <v>11815.8</v>
      </c>
      <c r="K2156" s="10">
        <f>K2157</f>
        <v>0</v>
      </c>
      <c r="L2156" s="10">
        <f>L2157</f>
        <v>0</v>
      </c>
      <c r="M2156" s="10">
        <f t="shared" si="1812"/>
        <v>41116.399999999994</v>
      </c>
      <c r="N2156" s="10">
        <f t="shared" si="1813"/>
        <v>0</v>
      </c>
      <c r="O2156" s="10">
        <f t="shared" si="1814"/>
        <v>0</v>
      </c>
      <c r="P2156" s="10">
        <f>P2157</f>
        <v>0</v>
      </c>
      <c r="Q2156" s="26"/>
      <c r="R2156" s="27"/>
    </row>
    <row r="2157" spans="1:18" ht="31.2" x14ac:dyDescent="0.3">
      <c r="A2157" s="24" t="s">
        <v>870</v>
      </c>
      <c r="B2157" s="24" t="s">
        <v>20</v>
      </c>
      <c r="C2157" s="24" t="s">
        <v>22</v>
      </c>
      <c r="D2157" s="24" t="s">
        <v>896</v>
      </c>
      <c r="E2157" s="24" t="s">
        <v>32</v>
      </c>
      <c r="F2157" s="25" t="s">
        <v>33</v>
      </c>
      <c r="G2157" s="10">
        <v>29300.6</v>
      </c>
      <c r="H2157" s="10">
        <v>0</v>
      </c>
      <c r="I2157" s="10">
        <v>0</v>
      </c>
      <c r="J2157" s="10">
        <v>11815.8</v>
      </c>
      <c r="K2157" s="10"/>
      <c r="L2157" s="10"/>
      <c r="M2157" s="10">
        <f t="shared" si="1812"/>
        <v>41116.399999999994</v>
      </c>
      <c r="N2157" s="10">
        <f t="shared" si="1813"/>
        <v>0</v>
      </c>
      <c r="O2157" s="10">
        <f t="shared" si="1814"/>
        <v>0</v>
      </c>
      <c r="P2157" s="10"/>
      <c r="Q2157" s="26"/>
      <c r="R2157" s="27">
        <v>89</v>
      </c>
    </row>
    <row r="2158" spans="1:18" x14ac:dyDescent="0.3">
      <c r="A2158" s="24" t="s">
        <v>870</v>
      </c>
      <c r="B2158" s="24" t="s">
        <v>20</v>
      </c>
      <c r="C2158" s="24" t="s">
        <v>22</v>
      </c>
      <c r="D2158" s="24" t="s">
        <v>898</v>
      </c>
      <c r="E2158" s="28"/>
      <c r="F2158" s="25" t="s">
        <v>899</v>
      </c>
      <c r="G2158" s="10">
        <f t="shared" ref="G2158:L2158" si="1816">G2159+G2161</f>
        <v>18506.199999999997</v>
      </c>
      <c r="H2158" s="10">
        <f t="shared" si="1816"/>
        <v>19037</v>
      </c>
      <c r="I2158" s="10">
        <f t="shared" si="1816"/>
        <v>19037</v>
      </c>
      <c r="J2158" s="10">
        <f t="shared" si="1816"/>
        <v>0</v>
      </c>
      <c r="K2158" s="10">
        <f t="shared" si="1816"/>
        <v>0</v>
      </c>
      <c r="L2158" s="10">
        <f t="shared" si="1816"/>
        <v>0</v>
      </c>
      <c r="M2158" s="10">
        <f t="shared" si="1812"/>
        <v>18506.199999999997</v>
      </c>
      <c r="N2158" s="10">
        <f t="shared" si="1813"/>
        <v>19037</v>
      </c>
      <c r="O2158" s="10">
        <f t="shared" si="1814"/>
        <v>19037</v>
      </c>
      <c r="P2158" s="10">
        <f>P2159+P2161</f>
        <v>0</v>
      </c>
      <c r="Q2158" s="26"/>
      <c r="R2158" s="27"/>
    </row>
    <row r="2159" spans="1:18" ht="46.8" x14ac:dyDescent="0.3">
      <c r="A2159" s="24" t="s">
        <v>870</v>
      </c>
      <c r="B2159" s="24" t="s">
        <v>20</v>
      </c>
      <c r="C2159" s="24" t="s">
        <v>22</v>
      </c>
      <c r="D2159" s="24" t="s">
        <v>900</v>
      </c>
      <c r="E2159" s="28"/>
      <c r="F2159" s="25" t="s">
        <v>47</v>
      </c>
      <c r="G2159" s="10">
        <f t="shared" si="1802"/>
        <v>17793.599999999999</v>
      </c>
      <c r="H2159" s="10">
        <f>H2160</f>
        <v>19037</v>
      </c>
      <c r="I2159" s="10">
        <f>I2160</f>
        <v>19037</v>
      </c>
      <c r="J2159" s="10">
        <f>J2160</f>
        <v>0</v>
      </c>
      <c r="K2159" s="10">
        <f>K2160</f>
        <v>0</v>
      </c>
      <c r="L2159" s="10">
        <f>L2160</f>
        <v>0</v>
      </c>
      <c r="M2159" s="10">
        <f t="shared" si="1812"/>
        <v>17793.599999999999</v>
      </c>
      <c r="N2159" s="10">
        <f t="shared" si="1813"/>
        <v>19037</v>
      </c>
      <c r="O2159" s="10">
        <f t="shared" si="1814"/>
        <v>19037</v>
      </c>
      <c r="P2159" s="10">
        <f>P2160</f>
        <v>0</v>
      </c>
      <c r="Q2159" s="26"/>
      <c r="R2159" s="27"/>
    </row>
    <row r="2160" spans="1:18" ht="31.2" x14ac:dyDescent="0.3">
      <c r="A2160" s="24" t="s">
        <v>870</v>
      </c>
      <c r="B2160" s="24" t="s">
        <v>20</v>
      </c>
      <c r="C2160" s="24" t="s">
        <v>22</v>
      </c>
      <c r="D2160" s="24" t="s">
        <v>900</v>
      </c>
      <c r="E2160" s="24" t="s">
        <v>114</v>
      </c>
      <c r="F2160" s="25" t="s">
        <v>115</v>
      </c>
      <c r="G2160" s="10">
        <v>17793.599999999999</v>
      </c>
      <c r="H2160" s="10">
        <v>19037</v>
      </c>
      <c r="I2160" s="10">
        <v>19037</v>
      </c>
      <c r="J2160" s="10"/>
      <c r="K2160" s="10"/>
      <c r="L2160" s="10"/>
      <c r="M2160" s="10">
        <f t="shared" si="1812"/>
        <v>17793.599999999999</v>
      </c>
      <c r="N2160" s="10">
        <f t="shared" si="1813"/>
        <v>19037</v>
      </c>
      <c r="O2160" s="10">
        <f t="shared" si="1814"/>
        <v>19037</v>
      </c>
      <c r="P2160" s="10"/>
      <c r="Q2160" s="26"/>
      <c r="R2160" s="27"/>
    </row>
    <row r="2161" spans="1:18" x14ac:dyDescent="0.3">
      <c r="A2161" s="24" t="s">
        <v>870</v>
      </c>
      <c r="B2161" s="24" t="s">
        <v>20</v>
      </c>
      <c r="C2161" s="24" t="s">
        <v>22</v>
      </c>
      <c r="D2161" s="24" t="s">
        <v>901</v>
      </c>
      <c r="E2161" s="28"/>
      <c r="F2161" s="25" t="s">
        <v>199</v>
      </c>
      <c r="G2161" s="10">
        <f t="shared" si="1802"/>
        <v>712.6</v>
      </c>
      <c r="H2161" s="10">
        <f>H2162</f>
        <v>0</v>
      </c>
      <c r="I2161" s="10">
        <f>I2162</f>
        <v>0</v>
      </c>
      <c r="J2161" s="10">
        <f>J2162</f>
        <v>0</v>
      </c>
      <c r="K2161" s="10">
        <f>K2162</f>
        <v>0</v>
      </c>
      <c r="L2161" s="10">
        <f>L2162</f>
        <v>0</v>
      </c>
      <c r="M2161" s="10">
        <f t="shared" si="1812"/>
        <v>712.6</v>
      </c>
      <c r="N2161" s="10">
        <f t="shared" si="1813"/>
        <v>0</v>
      </c>
      <c r="O2161" s="10">
        <f t="shared" si="1814"/>
        <v>0</v>
      </c>
      <c r="P2161" s="10">
        <f>P2162</f>
        <v>0</v>
      </c>
      <c r="Q2161" s="26"/>
      <c r="R2161" s="27"/>
    </row>
    <row r="2162" spans="1:18" ht="31.2" x14ac:dyDescent="0.3">
      <c r="A2162" s="24" t="s">
        <v>870</v>
      </c>
      <c r="B2162" s="24" t="s">
        <v>20</v>
      </c>
      <c r="C2162" s="24" t="s">
        <v>22</v>
      </c>
      <c r="D2162" s="24" t="s">
        <v>901</v>
      </c>
      <c r="E2162" s="24" t="s">
        <v>114</v>
      </c>
      <c r="F2162" s="25" t="s">
        <v>115</v>
      </c>
      <c r="G2162" s="10">
        <v>712.6</v>
      </c>
      <c r="H2162" s="10">
        <v>0</v>
      </c>
      <c r="I2162" s="10">
        <v>0</v>
      </c>
      <c r="J2162" s="10"/>
      <c r="K2162" s="10"/>
      <c r="L2162" s="10"/>
      <c r="M2162" s="10">
        <f t="shared" si="1812"/>
        <v>712.6</v>
      </c>
      <c r="N2162" s="10">
        <f t="shared" si="1813"/>
        <v>0</v>
      </c>
      <c r="O2162" s="10">
        <f t="shared" si="1814"/>
        <v>0</v>
      </c>
      <c r="P2162" s="10"/>
      <c r="Q2162" s="26"/>
      <c r="R2162" s="27"/>
    </row>
    <row r="2163" spans="1:18" ht="46.8" x14ac:dyDescent="0.3">
      <c r="A2163" s="24" t="s">
        <v>870</v>
      </c>
      <c r="B2163" s="24" t="s">
        <v>20</v>
      </c>
      <c r="C2163" s="24" t="s">
        <v>22</v>
      </c>
      <c r="D2163" s="24" t="s">
        <v>902</v>
      </c>
      <c r="E2163" s="28"/>
      <c r="F2163" s="25" t="s">
        <v>903</v>
      </c>
      <c r="G2163" s="10">
        <f t="shared" si="1802"/>
        <v>141000</v>
      </c>
      <c r="H2163" s="10">
        <f>H2164</f>
        <v>141000</v>
      </c>
      <c r="I2163" s="10">
        <f>I2164</f>
        <v>141000</v>
      </c>
      <c r="J2163" s="10">
        <f>J2164</f>
        <v>0</v>
      </c>
      <c r="K2163" s="10">
        <f>K2164</f>
        <v>0</v>
      </c>
      <c r="L2163" s="10">
        <f>L2164</f>
        <v>0</v>
      </c>
      <c r="M2163" s="10">
        <f t="shared" si="1812"/>
        <v>141000</v>
      </c>
      <c r="N2163" s="10">
        <f t="shared" si="1813"/>
        <v>141000</v>
      </c>
      <c r="O2163" s="10">
        <f t="shared" si="1814"/>
        <v>141000</v>
      </c>
      <c r="P2163" s="10">
        <f>P2164</f>
        <v>0</v>
      </c>
      <c r="Q2163" s="26"/>
      <c r="R2163" s="27"/>
    </row>
    <row r="2164" spans="1:18" x14ac:dyDescent="0.3">
      <c r="A2164" s="24" t="s">
        <v>870</v>
      </c>
      <c r="B2164" s="24" t="s">
        <v>20</v>
      </c>
      <c r="C2164" s="24" t="s">
        <v>22</v>
      </c>
      <c r="D2164" s="24" t="s">
        <v>902</v>
      </c>
      <c r="E2164" s="24" t="s">
        <v>34</v>
      </c>
      <c r="F2164" s="25" t="s">
        <v>35</v>
      </c>
      <c r="G2164" s="10">
        <v>141000</v>
      </c>
      <c r="H2164" s="10">
        <v>141000</v>
      </c>
      <c r="I2164" s="10">
        <v>141000</v>
      </c>
      <c r="J2164" s="10"/>
      <c r="K2164" s="10"/>
      <c r="L2164" s="10"/>
      <c r="M2164" s="10">
        <f t="shared" si="1812"/>
        <v>141000</v>
      </c>
      <c r="N2164" s="10">
        <f t="shared" si="1813"/>
        <v>141000</v>
      </c>
      <c r="O2164" s="10">
        <f t="shared" si="1814"/>
        <v>141000</v>
      </c>
      <c r="P2164" s="10"/>
      <c r="Q2164" s="26"/>
      <c r="R2164" s="27"/>
    </row>
    <row r="2165" spans="1:18" x14ac:dyDescent="0.3">
      <c r="A2165" s="24" t="s">
        <v>870</v>
      </c>
      <c r="B2165" s="24" t="s">
        <v>20</v>
      </c>
      <c r="C2165" s="24" t="s">
        <v>22</v>
      </c>
      <c r="D2165" s="24" t="s">
        <v>50</v>
      </c>
      <c r="E2165" s="28"/>
      <c r="F2165" s="25" t="s">
        <v>51</v>
      </c>
      <c r="G2165" s="10">
        <f t="shared" ref="G2165:L2165" si="1817">G2166+G2170+G2174+G2168+G2172+G2176+G2178+G2180+G2182</f>
        <v>138462.9</v>
      </c>
      <c r="H2165" s="10">
        <f t="shared" si="1817"/>
        <v>131549</v>
      </c>
      <c r="I2165" s="10">
        <f t="shared" si="1817"/>
        <v>119230.9</v>
      </c>
      <c r="J2165" s="10">
        <f t="shared" si="1817"/>
        <v>0</v>
      </c>
      <c r="K2165" s="10">
        <f t="shared" si="1817"/>
        <v>0</v>
      </c>
      <c r="L2165" s="10">
        <f t="shared" si="1817"/>
        <v>0</v>
      </c>
      <c r="M2165" s="10">
        <f t="shared" si="1812"/>
        <v>138462.9</v>
      </c>
      <c r="N2165" s="10">
        <f t="shared" si="1813"/>
        <v>131549</v>
      </c>
      <c r="O2165" s="10">
        <f t="shared" si="1814"/>
        <v>119230.9</v>
      </c>
      <c r="P2165" s="10">
        <f>P2166+P2170+P2174+P2168+P2172+P2176+P2178+P2180+P2182</f>
        <v>0</v>
      </c>
      <c r="Q2165" s="26"/>
      <c r="R2165" s="27"/>
    </row>
    <row r="2166" spans="1:18" ht="31.2" x14ac:dyDescent="0.3">
      <c r="A2166" s="24" t="s">
        <v>870</v>
      </c>
      <c r="B2166" s="24" t="s">
        <v>20</v>
      </c>
      <c r="C2166" s="24" t="s">
        <v>22</v>
      </c>
      <c r="D2166" s="8" t="s">
        <v>88</v>
      </c>
      <c r="E2166" s="28"/>
      <c r="F2166" s="25" t="s">
        <v>89</v>
      </c>
      <c r="G2166" s="10">
        <f t="shared" ref="G2166:L2166" si="1818">G2167</f>
        <v>48284</v>
      </c>
      <c r="H2166" s="10">
        <f t="shared" si="1818"/>
        <v>49270.1</v>
      </c>
      <c r="I2166" s="10">
        <f t="shared" si="1818"/>
        <v>36952</v>
      </c>
      <c r="J2166" s="10">
        <f t="shared" si="1818"/>
        <v>0</v>
      </c>
      <c r="K2166" s="10">
        <f t="shared" si="1818"/>
        <v>0</v>
      </c>
      <c r="L2166" s="10">
        <f t="shared" si="1818"/>
        <v>0</v>
      </c>
      <c r="M2166" s="10">
        <f t="shared" si="1812"/>
        <v>48284</v>
      </c>
      <c r="N2166" s="10">
        <f t="shared" si="1813"/>
        <v>49270.1</v>
      </c>
      <c r="O2166" s="10">
        <f t="shared" si="1814"/>
        <v>36952</v>
      </c>
      <c r="P2166" s="10">
        <f>P2167</f>
        <v>0</v>
      </c>
      <c r="Q2166" s="26"/>
      <c r="R2166" s="27"/>
    </row>
    <row r="2167" spans="1:18" ht="31.2" x14ac:dyDescent="0.3">
      <c r="A2167" s="24" t="s">
        <v>870</v>
      </c>
      <c r="B2167" s="24" t="s">
        <v>20</v>
      </c>
      <c r="C2167" s="24" t="s">
        <v>22</v>
      </c>
      <c r="D2167" s="8" t="s">
        <v>88</v>
      </c>
      <c r="E2167" s="24" t="s">
        <v>32</v>
      </c>
      <c r="F2167" s="25" t="s">
        <v>33</v>
      </c>
      <c r="G2167" s="10">
        <f>32921.6+15362.4</f>
        <v>48284</v>
      </c>
      <c r="H2167" s="10">
        <f>32921.6+16348.5</f>
        <v>49270.1</v>
      </c>
      <c r="I2167" s="10">
        <f>25845.4+11106.6</f>
        <v>36952</v>
      </c>
      <c r="J2167" s="10"/>
      <c r="K2167" s="10"/>
      <c r="L2167" s="10"/>
      <c r="M2167" s="10">
        <f t="shared" si="1812"/>
        <v>48284</v>
      </c>
      <c r="N2167" s="10">
        <f t="shared" si="1813"/>
        <v>49270.1</v>
      </c>
      <c r="O2167" s="10">
        <f t="shared" si="1814"/>
        <v>36952</v>
      </c>
      <c r="P2167" s="10"/>
      <c r="Q2167" s="26"/>
      <c r="R2167" s="27"/>
    </row>
    <row r="2168" spans="1:18" ht="31.2" x14ac:dyDescent="0.3">
      <c r="A2168" s="24" t="s">
        <v>870</v>
      </c>
      <c r="B2168" s="24" t="s">
        <v>20</v>
      </c>
      <c r="C2168" s="24" t="s">
        <v>22</v>
      </c>
      <c r="D2168" s="24" t="s">
        <v>904</v>
      </c>
      <c r="E2168" s="28"/>
      <c r="F2168" s="25" t="s">
        <v>905</v>
      </c>
      <c r="G2168" s="10">
        <f t="shared" ref="G2168:L2168" si="1819">G2169</f>
        <v>218.5</v>
      </c>
      <c r="H2168" s="10">
        <f t="shared" si="1819"/>
        <v>218.5</v>
      </c>
      <c r="I2168" s="10">
        <f t="shared" si="1819"/>
        <v>218.5</v>
      </c>
      <c r="J2168" s="10">
        <f t="shared" si="1819"/>
        <v>0</v>
      </c>
      <c r="K2168" s="10">
        <f t="shared" si="1819"/>
        <v>0</v>
      </c>
      <c r="L2168" s="10">
        <f t="shared" si="1819"/>
        <v>0</v>
      </c>
      <c r="M2168" s="10">
        <f t="shared" si="1812"/>
        <v>218.5</v>
      </c>
      <c r="N2168" s="10">
        <f t="shared" si="1813"/>
        <v>218.5</v>
      </c>
      <c r="O2168" s="10">
        <f t="shared" si="1814"/>
        <v>218.5</v>
      </c>
      <c r="P2168" s="10">
        <f>P2169</f>
        <v>0</v>
      </c>
      <c r="Q2168" s="26"/>
      <c r="R2168" s="27"/>
    </row>
    <row r="2169" spans="1:18" x14ac:dyDescent="0.3">
      <c r="A2169" s="24" t="s">
        <v>870</v>
      </c>
      <c r="B2169" s="24" t="s">
        <v>20</v>
      </c>
      <c r="C2169" s="24" t="s">
        <v>22</v>
      </c>
      <c r="D2169" s="24" t="s">
        <v>904</v>
      </c>
      <c r="E2169" s="24" t="s">
        <v>234</v>
      </c>
      <c r="F2169" s="25" t="s">
        <v>235</v>
      </c>
      <c r="G2169" s="10">
        <f>172.5+46</f>
        <v>218.5</v>
      </c>
      <c r="H2169" s="10">
        <f>172.5+46</f>
        <v>218.5</v>
      </c>
      <c r="I2169" s="10">
        <f>172.5+46</f>
        <v>218.5</v>
      </c>
      <c r="J2169" s="10"/>
      <c r="K2169" s="10"/>
      <c r="L2169" s="10"/>
      <c r="M2169" s="10">
        <f t="shared" si="1812"/>
        <v>218.5</v>
      </c>
      <c r="N2169" s="10">
        <f t="shared" si="1813"/>
        <v>218.5</v>
      </c>
      <c r="O2169" s="10">
        <f t="shared" si="1814"/>
        <v>218.5</v>
      </c>
      <c r="P2169" s="10"/>
      <c r="Q2169" s="26"/>
      <c r="R2169" s="27"/>
    </row>
    <row r="2170" spans="1:18" ht="31.2" x14ac:dyDescent="0.3">
      <c r="A2170" s="24" t="s">
        <v>870</v>
      </c>
      <c r="B2170" s="24" t="s">
        <v>20</v>
      </c>
      <c r="C2170" s="24" t="s">
        <v>22</v>
      </c>
      <c r="D2170" s="24" t="s">
        <v>906</v>
      </c>
      <c r="E2170" s="28"/>
      <c r="F2170" s="25" t="s">
        <v>907</v>
      </c>
      <c r="G2170" s="10">
        <f t="shared" ref="G2170:L2170" si="1820">G2171</f>
        <v>62650.799999999996</v>
      </c>
      <c r="H2170" s="10">
        <f t="shared" si="1820"/>
        <v>62650.799999999996</v>
      </c>
      <c r="I2170" s="10">
        <f t="shared" si="1820"/>
        <v>62650.799999999996</v>
      </c>
      <c r="J2170" s="10">
        <f t="shared" si="1820"/>
        <v>0</v>
      </c>
      <c r="K2170" s="10">
        <f t="shared" si="1820"/>
        <v>0</v>
      </c>
      <c r="L2170" s="10">
        <f t="shared" si="1820"/>
        <v>0</v>
      </c>
      <c r="M2170" s="10">
        <f t="shared" si="1812"/>
        <v>62650.799999999996</v>
      </c>
      <c r="N2170" s="10">
        <f t="shared" si="1813"/>
        <v>62650.799999999996</v>
      </c>
      <c r="O2170" s="10">
        <f t="shared" si="1814"/>
        <v>62650.799999999996</v>
      </c>
      <c r="P2170" s="10">
        <f>P2171</f>
        <v>0</v>
      </c>
      <c r="Q2170" s="26"/>
      <c r="R2170" s="27"/>
    </row>
    <row r="2171" spans="1:18" ht="31.2" x14ac:dyDescent="0.3">
      <c r="A2171" s="24" t="s">
        <v>870</v>
      </c>
      <c r="B2171" s="24" t="s">
        <v>20</v>
      </c>
      <c r="C2171" s="24" t="s">
        <v>22</v>
      </c>
      <c r="D2171" s="24" t="s">
        <v>906</v>
      </c>
      <c r="E2171" s="24" t="s">
        <v>32</v>
      </c>
      <c r="F2171" s="25" t="s">
        <v>33</v>
      </c>
      <c r="G2171" s="10">
        <v>62650.799999999996</v>
      </c>
      <c r="H2171" s="10">
        <v>62650.799999999996</v>
      </c>
      <c r="I2171" s="10">
        <v>62650.799999999996</v>
      </c>
      <c r="J2171" s="10"/>
      <c r="K2171" s="10"/>
      <c r="L2171" s="10"/>
      <c r="M2171" s="10">
        <f t="shared" si="1812"/>
        <v>62650.799999999996</v>
      </c>
      <c r="N2171" s="10">
        <f t="shared" si="1813"/>
        <v>62650.799999999996</v>
      </c>
      <c r="O2171" s="10">
        <f t="shared" si="1814"/>
        <v>62650.799999999996</v>
      </c>
      <c r="P2171" s="10"/>
      <c r="Q2171" s="26"/>
      <c r="R2171" s="27"/>
    </row>
    <row r="2172" spans="1:18" ht="62.4" x14ac:dyDescent="0.3">
      <c r="A2172" s="24" t="s">
        <v>870</v>
      </c>
      <c r="B2172" s="24" t="s">
        <v>20</v>
      </c>
      <c r="C2172" s="24" t="s">
        <v>22</v>
      </c>
      <c r="D2172" s="24" t="s">
        <v>908</v>
      </c>
      <c r="E2172" s="28"/>
      <c r="F2172" s="25" t="s">
        <v>909</v>
      </c>
      <c r="G2172" s="10">
        <f t="shared" ref="G2172:L2172" si="1821">G2173</f>
        <v>3202.5</v>
      </c>
      <c r="H2172" s="10">
        <f t="shared" si="1821"/>
        <v>2202.5</v>
      </c>
      <c r="I2172" s="10">
        <f t="shared" si="1821"/>
        <v>2202.5</v>
      </c>
      <c r="J2172" s="10">
        <f t="shared" si="1821"/>
        <v>0</v>
      </c>
      <c r="K2172" s="10">
        <f t="shared" si="1821"/>
        <v>0</v>
      </c>
      <c r="L2172" s="10">
        <f t="shared" si="1821"/>
        <v>0</v>
      </c>
      <c r="M2172" s="10">
        <f t="shared" si="1812"/>
        <v>3202.5</v>
      </c>
      <c r="N2172" s="10">
        <f t="shared" si="1813"/>
        <v>2202.5</v>
      </c>
      <c r="O2172" s="10">
        <f t="shared" si="1814"/>
        <v>2202.5</v>
      </c>
      <c r="P2172" s="10">
        <f>P2173</f>
        <v>0</v>
      </c>
      <c r="Q2172" s="26"/>
      <c r="R2172" s="27"/>
    </row>
    <row r="2173" spans="1:18" ht="31.2" x14ac:dyDescent="0.3">
      <c r="A2173" s="24" t="s">
        <v>870</v>
      </c>
      <c r="B2173" s="24" t="s">
        <v>20</v>
      </c>
      <c r="C2173" s="24" t="s">
        <v>22</v>
      </c>
      <c r="D2173" s="24" t="s">
        <v>908</v>
      </c>
      <c r="E2173" s="24" t="s">
        <v>32</v>
      </c>
      <c r="F2173" s="25" t="s">
        <v>33</v>
      </c>
      <c r="G2173" s="10">
        <v>3202.5</v>
      </c>
      <c r="H2173" s="10">
        <v>2202.5</v>
      </c>
      <c r="I2173" s="10">
        <v>2202.5</v>
      </c>
      <c r="J2173" s="10"/>
      <c r="K2173" s="10"/>
      <c r="L2173" s="10"/>
      <c r="M2173" s="10">
        <f t="shared" si="1812"/>
        <v>3202.5</v>
      </c>
      <c r="N2173" s="10">
        <f t="shared" si="1813"/>
        <v>2202.5</v>
      </c>
      <c r="O2173" s="10">
        <f t="shared" si="1814"/>
        <v>2202.5</v>
      </c>
      <c r="P2173" s="10"/>
      <c r="Q2173" s="26"/>
      <c r="R2173" s="27"/>
    </row>
    <row r="2174" spans="1:18" ht="46.8" x14ac:dyDescent="0.3">
      <c r="A2174" s="24" t="s">
        <v>870</v>
      </c>
      <c r="B2174" s="24" t="s">
        <v>20</v>
      </c>
      <c r="C2174" s="24" t="s">
        <v>22</v>
      </c>
      <c r="D2174" s="24" t="s">
        <v>910</v>
      </c>
      <c r="E2174" s="28"/>
      <c r="F2174" s="25" t="s">
        <v>911</v>
      </c>
      <c r="G2174" s="10">
        <f t="shared" ref="G2174:L2174" si="1822">G2175</f>
        <v>18768.199999999997</v>
      </c>
      <c r="H2174" s="10">
        <f t="shared" si="1822"/>
        <v>11868.2</v>
      </c>
      <c r="I2174" s="10">
        <f t="shared" si="1822"/>
        <v>11868.2</v>
      </c>
      <c r="J2174" s="10">
        <f t="shared" si="1822"/>
        <v>0</v>
      </c>
      <c r="K2174" s="10">
        <f t="shared" si="1822"/>
        <v>0</v>
      </c>
      <c r="L2174" s="10">
        <f t="shared" si="1822"/>
        <v>0</v>
      </c>
      <c r="M2174" s="10">
        <f t="shared" si="1812"/>
        <v>18768.199999999997</v>
      </c>
      <c r="N2174" s="10">
        <f t="shared" si="1813"/>
        <v>11868.2</v>
      </c>
      <c r="O2174" s="10">
        <f t="shared" si="1814"/>
        <v>11868.2</v>
      </c>
      <c r="P2174" s="10">
        <f>P2175</f>
        <v>0</v>
      </c>
      <c r="Q2174" s="26"/>
      <c r="R2174" s="27"/>
    </row>
    <row r="2175" spans="1:18" ht="31.2" x14ac:dyDescent="0.3">
      <c r="A2175" s="24" t="s">
        <v>870</v>
      </c>
      <c r="B2175" s="24" t="s">
        <v>20</v>
      </c>
      <c r="C2175" s="24" t="s">
        <v>22</v>
      </c>
      <c r="D2175" s="24" t="s">
        <v>910</v>
      </c>
      <c r="E2175" s="24" t="s">
        <v>32</v>
      </c>
      <c r="F2175" s="25" t="s">
        <v>33</v>
      </c>
      <c r="G2175" s="10">
        <v>18768.199999999997</v>
      </c>
      <c r="H2175" s="10">
        <v>11868.2</v>
      </c>
      <c r="I2175" s="10">
        <v>11868.2</v>
      </c>
      <c r="J2175" s="10"/>
      <c r="K2175" s="10"/>
      <c r="L2175" s="10"/>
      <c r="M2175" s="10">
        <f t="shared" si="1812"/>
        <v>18768.199999999997</v>
      </c>
      <c r="N2175" s="10">
        <f t="shared" si="1813"/>
        <v>11868.2</v>
      </c>
      <c r="O2175" s="10">
        <f t="shared" si="1814"/>
        <v>11868.2</v>
      </c>
      <c r="P2175" s="10"/>
      <c r="Q2175" s="26"/>
      <c r="R2175" s="27"/>
    </row>
    <row r="2176" spans="1:18" x14ac:dyDescent="0.3">
      <c r="A2176" s="24" t="s">
        <v>870</v>
      </c>
      <c r="B2176" s="24" t="s">
        <v>20</v>
      </c>
      <c r="C2176" s="24" t="s">
        <v>22</v>
      </c>
      <c r="D2176" s="24" t="s">
        <v>912</v>
      </c>
      <c r="E2176" s="28"/>
      <c r="F2176" s="25" t="s">
        <v>913</v>
      </c>
      <c r="G2176" s="10">
        <f t="shared" ref="G2176:L2176" si="1823">G2177</f>
        <v>3668.2999999999997</v>
      </c>
      <c r="H2176" s="10">
        <f t="shared" si="1823"/>
        <v>3668.2999999999997</v>
      </c>
      <c r="I2176" s="10">
        <f t="shared" si="1823"/>
        <v>3668.2999999999997</v>
      </c>
      <c r="J2176" s="10">
        <f t="shared" si="1823"/>
        <v>0</v>
      </c>
      <c r="K2176" s="10">
        <f t="shared" si="1823"/>
        <v>0</v>
      </c>
      <c r="L2176" s="10">
        <f t="shared" si="1823"/>
        <v>0</v>
      </c>
      <c r="M2176" s="10">
        <f t="shared" si="1812"/>
        <v>3668.2999999999997</v>
      </c>
      <c r="N2176" s="10">
        <f t="shared" si="1813"/>
        <v>3668.2999999999997</v>
      </c>
      <c r="O2176" s="10">
        <f t="shared" si="1814"/>
        <v>3668.2999999999997</v>
      </c>
      <c r="P2176" s="10">
        <f>P2177</f>
        <v>0</v>
      </c>
      <c r="Q2176" s="26"/>
      <c r="R2176" s="27"/>
    </row>
    <row r="2177" spans="1:18" x14ac:dyDescent="0.3">
      <c r="A2177" s="24" t="s">
        <v>870</v>
      </c>
      <c r="B2177" s="24" t="s">
        <v>20</v>
      </c>
      <c r="C2177" s="24" t="s">
        <v>22</v>
      </c>
      <c r="D2177" s="24" t="s">
        <v>912</v>
      </c>
      <c r="E2177" s="24" t="s">
        <v>34</v>
      </c>
      <c r="F2177" s="25" t="s">
        <v>35</v>
      </c>
      <c r="G2177" s="10">
        <v>3668.2999999999997</v>
      </c>
      <c r="H2177" s="10">
        <v>3668.2999999999997</v>
      </c>
      <c r="I2177" s="10">
        <v>3668.2999999999997</v>
      </c>
      <c r="J2177" s="10"/>
      <c r="K2177" s="10"/>
      <c r="L2177" s="10"/>
      <c r="M2177" s="10">
        <f t="shared" si="1812"/>
        <v>3668.2999999999997</v>
      </c>
      <c r="N2177" s="10">
        <f t="shared" si="1813"/>
        <v>3668.2999999999997</v>
      </c>
      <c r="O2177" s="10">
        <f t="shared" si="1814"/>
        <v>3668.2999999999997</v>
      </c>
      <c r="P2177" s="10"/>
      <c r="Q2177" s="26"/>
      <c r="R2177" s="27"/>
    </row>
    <row r="2178" spans="1:18" ht="62.4" x14ac:dyDescent="0.3">
      <c r="A2178" s="24" t="s">
        <v>870</v>
      </c>
      <c r="B2178" s="24" t="s">
        <v>20</v>
      </c>
      <c r="C2178" s="24" t="s">
        <v>22</v>
      </c>
      <c r="D2178" s="24" t="s">
        <v>914</v>
      </c>
      <c r="E2178" s="28"/>
      <c r="F2178" s="25" t="s">
        <v>915</v>
      </c>
      <c r="G2178" s="10">
        <f t="shared" ref="G2178:L2178" si="1824">G2179</f>
        <v>670.1</v>
      </c>
      <c r="H2178" s="10">
        <f t="shared" si="1824"/>
        <v>670.1</v>
      </c>
      <c r="I2178" s="10">
        <f t="shared" si="1824"/>
        <v>670.1</v>
      </c>
      <c r="J2178" s="10">
        <f t="shared" si="1824"/>
        <v>0</v>
      </c>
      <c r="K2178" s="10">
        <f t="shared" si="1824"/>
        <v>0</v>
      </c>
      <c r="L2178" s="10">
        <f t="shared" si="1824"/>
        <v>0</v>
      </c>
      <c r="M2178" s="10">
        <f t="shared" si="1812"/>
        <v>670.1</v>
      </c>
      <c r="N2178" s="10">
        <f t="shared" si="1813"/>
        <v>670.1</v>
      </c>
      <c r="O2178" s="10">
        <f t="shared" si="1814"/>
        <v>670.1</v>
      </c>
      <c r="P2178" s="10">
        <f>P2179</f>
        <v>0</v>
      </c>
      <c r="Q2178" s="26"/>
      <c r="R2178" s="27"/>
    </row>
    <row r="2179" spans="1:18" x14ac:dyDescent="0.3">
      <c r="A2179" s="24" t="s">
        <v>870</v>
      </c>
      <c r="B2179" s="24" t="s">
        <v>20</v>
      </c>
      <c r="C2179" s="24" t="s">
        <v>22</v>
      </c>
      <c r="D2179" s="24" t="s">
        <v>914</v>
      </c>
      <c r="E2179" s="24" t="s">
        <v>234</v>
      </c>
      <c r="F2179" s="25" t="s">
        <v>235</v>
      </c>
      <c r="G2179" s="10">
        <v>670.1</v>
      </c>
      <c r="H2179" s="10">
        <v>670.1</v>
      </c>
      <c r="I2179" s="10">
        <v>670.1</v>
      </c>
      <c r="J2179" s="10"/>
      <c r="K2179" s="10"/>
      <c r="L2179" s="10"/>
      <c r="M2179" s="10">
        <f t="shared" si="1812"/>
        <v>670.1</v>
      </c>
      <c r="N2179" s="10">
        <f t="shared" si="1813"/>
        <v>670.1</v>
      </c>
      <c r="O2179" s="10">
        <f t="shared" si="1814"/>
        <v>670.1</v>
      </c>
      <c r="P2179" s="10"/>
      <c r="Q2179" s="26"/>
      <c r="R2179" s="27"/>
    </row>
    <row r="2180" spans="1:18" ht="46.8" x14ac:dyDescent="0.3">
      <c r="A2180" s="24" t="s">
        <v>870</v>
      </c>
      <c r="B2180" s="24" t="s">
        <v>20</v>
      </c>
      <c r="C2180" s="24" t="s">
        <v>22</v>
      </c>
      <c r="D2180" s="24" t="s">
        <v>916</v>
      </c>
      <c r="E2180" s="28"/>
      <c r="F2180" s="25" t="s">
        <v>917</v>
      </c>
      <c r="G2180" s="10">
        <f t="shared" ref="G2180:L2180" si="1825">G2181</f>
        <v>172.5</v>
      </c>
      <c r="H2180" s="10">
        <f t="shared" si="1825"/>
        <v>172.5</v>
      </c>
      <c r="I2180" s="10">
        <f t="shared" si="1825"/>
        <v>172.5</v>
      </c>
      <c r="J2180" s="10">
        <f t="shared" si="1825"/>
        <v>0</v>
      </c>
      <c r="K2180" s="10">
        <f t="shared" si="1825"/>
        <v>0</v>
      </c>
      <c r="L2180" s="10">
        <f t="shared" si="1825"/>
        <v>0</v>
      </c>
      <c r="M2180" s="10">
        <f t="shared" si="1812"/>
        <v>172.5</v>
      </c>
      <c r="N2180" s="10">
        <f t="shared" si="1813"/>
        <v>172.5</v>
      </c>
      <c r="O2180" s="10">
        <f t="shared" si="1814"/>
        <v>172.5</v>
      </c>
      <c r="P2180" s="10">
        <f>P2181</f>
        <v>0</v>
      </c>
      <c r="Q2180" s="26"/>
      <c r="R2180" s="27"/>
    </row>
    <row r="2181" spans="1:18" x14ac:dyDescent="0.3">
      <c r="A2181" s="24" t="s">
        <v>870</v>
      </c>
      <c r="B2181" s="24" t="s">
        <v>20</v>
      </c>
      <c r="C2181" s="24" t="s">
        <v>22</v>
      </c>
      <c r="D2181" s="24" t="s">
        <v>916</v>
      </c>
      <c r="E2181" s="24" t="s">
        <v>234</v>
      </c>
      <c r="F2181" s="25" t="s">
        <v>235</v>
      </c>
      <c r="G2181" s="10">
        <v>172.5</v>
      </c>
      <c r="H2181" s="10">
        <v>172.5</v>
      </c>
      <c r="I2181" s="10">
        <v>172.5</v>
      </c>
      <c r="J2181" s="10"/>
      <c r="K2181" s="10"/>
      <c r="L2181" s="10"/>
      <c r="M2181" s="10">
        <f t="shared" si="1812"/>
        <v>172.5</v>
      </c>
      <c r="N2181" s="10">
        <f t="shared" si="1813"/>
        <v>172.5</v>
      </c>
      <c r="O2181" s="10">
        <f t="shared" si="1814"/>
        <v>172.5</v>
      </c>
      <c r="P2181" s="10"/>
      <c r="Q2181" s="26"/>
      <c r="R2181" s="27"/>
    </row>
    <row r="2182" spans="1:18" ht="31.2" x14ac:dyDescent="0.3">
      <c r="A2182" s="24" t="s">
        <v>870</v>
      </c>
      <c r="B2182" s="24" t="s">
        <v>20</v>
      </c>
      <c r="C2182" s="24" t="s">
        <v>22</v>
      </c>
      <c r="D2182" s="24" t="s">
        <v>918</v>
      </c>
      <c r="E2182" s="28"/>
      <c r="F2182" s="25" t="s">
        <v>919</v>
      </c>
      <c r="G2182" s="10">
        <f t="shared" ref="G2182:L2182" si="1826">G2183</f>
        <v>828</v>
      </c>
      <c r="H2182" s="10">
        <f t="shared" si="1826"/>
        <v>828</v>
      </c>
      <c r="I2182" s="10">
        <f t="shared" si="1826"/>
        <v>828</v>
      </c>
      <c r="J2182" s="10">
        <f t="shared" si="1826"/>
        <v>0</v>
      </c>
      <c r="K2182" s="10">
        <f t="shared" si="1826"/>
        <v>0</v>
      </c>
      <c r="L2182" s="10">
        <f t="shared" si="1826"/>
        <v>0</v>
      </c>
      <c r="M2182" s="10">
        <f t="shared" si="1812"/>
        <v>828</v>
      </c>
      <c r="N2182" s="10">
        <f t="shared" si="1813"/>
        <v>828</v>
      </c>
      <c r="O2182" s="10">
        <f t="shared" si="1814"/>
        <v>828</v>
      </c>
      <c r="P2182" s="10">
        <f>P2183</f>
        <v>0</v>
      </c>
      <c r="Q2182" s="26"/>
      <c r="R2182" s="27"/>
    </row>
    <row r="2183" spans="1:18" x14ac:dyDescent="0.3">
      <c r="A2183" s="24" t="s">
        <v>870</v>
      </c>
      <c r="B2183" s="24" t="s">
        <v>20</v>
      </c>
      <c r="C2183" s="24" t="s">
        <v>22</v>
      </c>
      <c r="D2183" s="24" t="s">
        <v>918</v>
      </c>
      <c r="E2183" s="24" t="s">
        <v>234</v>
      </c>
      <c r="F2183" s="25" t="s">
        <v>235</v>
      </c>
      <c r="G2183" s="10">
        <v>828</v>
      </c>
      <c r="H2183" s="10">
        <v>828</v>
      </c>
      <c r="I2183" s="10">
        <v>828</v>
      </c>
      <c r="J2183" s="10"/>
      <c r="K2183" s="10"/>
      <c r="L2183" s="10"/>
      <c r="M2183" s="10">
        <f t="shared" si="1812"/>
        <v>828</v>
      </c>
      <c r="N2183" s="10">
        <f t="shared" si="1813"/>
        <v>828</v>
      </c>
      <c r="O2183" s="10">
        <f t="shared" si="1814"/>
        <v>828</v>
      </c>
      <c r="P2183" s="10"/>
      <c r="Q2183" s="26"/>
      <c r="R2183" s="27"/>
    </row>
    <row r="2184" spans="1:18" s="12" customFormat="1" ht="31.2" x14ac:dyDescent="0.3">
      <c r="A2184" s="13" t="s">
        <v>870</v>
      </c>
      <c r="B2184" s="13" t="s">
        <v>125</v>
      </c>
      <c r="C2184" s="13"/>
      <c r="D2184" s="13"/>
      <c r="E2184" s="29"/>
      <c r="F2184" s="14" t="s">
        <v>126</v>
      </c>
      <c r="G2184" s="15">
        <f t="shared" ref="G2184:L2184" si="1827">G2191+G2185</f>
        <v>16330.5</v>
      </c>
      <c r="H2184" s="15">
        <f t="shared" si="1827"/>
        <v>159230.30000000002</v>
      </c>
      <c r="I2184" s="15">
        <f t="shared" si="1827"/>
        <v>2250.1999999999998</v>
      </c>
      <c r="J2184" s="15">
        <f t="shared" si="1827"/>
        <v>-74.099999999999994</v>
      </c>
      <c r="K2184" s="15">
        <f t="shared" si="1827"/>
        <v>0</v>
      </c>
      <c r="L2184" s="15">
        <f t="shared" si="1827"/>
        <v>0</v>
      </c>
      <c r="M2184" s="15">
        <f t="shared" si="1812"/>
        <v>16256.4</v>
      </c>
      <c r="N2184" s="15">
        <f t="shared" si="1813"/>
        <v>159230.30000000002</v>
      </c>
      <c r="O2184" s="15">
        <f t="shared" si="1814"/>
        <v>2250.1999999999998</v>
      </c>
      <c r="P2184" s="15">
        <f>P2191+P2185</f>
        <v>0</v>
      </c>
      <c r="Q2184" s="16"/>
      <c r="R2184" s="17"/>
    </row>
    <row r="2185" spans="1:18" s="18" customFormat="1" ht="46.8" x14ac:dyDescent="0.3">
      <c r="A2185" s="19" t="s">
        <v>870</v>
      </c>
      <c r="B2185" s="19" t="s">
        <v>125</v>
      </c>
      <c r="C2185" s="19" t="s">
        <v>273</v>
      </c>
      <c r="D2185" s="19"/>
      <c r="E2185" s="30"/>
      <c r="F2185" s="43" t="s">
        <v>402</v>
      </c>
      <c r="G2185" s="21">
        <f t="shared" ref="G2185:G2213" si="1828">G2186</f>
        <v>14080.3</v>
      </c>
      <c r="H2185" s="21">
        <f t="shared" ref="H2185:H2213" si="1829">H2186</f>
        <v>156980.1</v>
      </c>
      <c r="I2185" s="21">
        <f t="shared" ref="I2185:I2213" si="1830">I2186</f>
        <v>0</v>
      </c>
      <c r="J2185" s="21">
        <f t="shared" ref="J2185:J2213" si="1831">J2186</f>
        <v>0</v>
      </c>
      <c r="K2185" s="21">
        <f t="shared" ref="K2185:K2213" si="1832">K2186</f>
        <v>0</v>
      </c>
      <c r="L2185" s="21">
        <f t="shared" ref="L2185:L2213" si="1833">L2186</f>
        <v>0</v>
      </c>
      <c r="M2185" s="21">
        <f t="shared" si="1812"/>
        <v>14080.3</v>
      </c>
      <c r="N2185" s="21">
        <f t="shared" si="1813"/>
        <v>156980.1</v>
      </c>
      <c r="O2185" s="21">
        <f t="shared" si="1814"/>
        <v>0</v>
      </c>
      <c r="P2185" s="21">
        <f t="shared" ref="P2185:P2213" si="1834">P2186</f>
        <v>0</v>
      </c>
      <c r="Q2185" s="22"/>
      <c r="R2185" s="23"/>
    </row>
    <row r="2186" spans="1:18" x14ac:dyDescent="0.3">
      <c r="A2186" s="24" t="s">
        <v>870</v>
      </c>
      <c r="B2186" s="24" t="s">
        <v>125</v>
      </c>
      <c r="C2186" s="24" t="s">
        <v>273</v>
      </c>
      <c r="D2186" s="24" t="s">
        <v>219</v>
      </c>
      <c r="E2186" s="28"/>
      <c r="F2186" s="25" t="s">
        <v>220</v>
      </c>
      <c r="G2186" s="10">
        <f t="shared" si="1828"/>
        <v>14080.3</v>
      </c>
      <c r="H2186" s="10">
        <f t="shared" si="1829"/>
        <v>156980.1</v>
      </c>
      <c r="I2186" s="10">
        <f t="shared" si="1830"/>
        <v>0</v>
      </c>
      <c r="J2186" s="10">
        <f t="shared" si="1831"/>
        <v>0</v>
      </c>
      <c r="K2186" s="10">
        <f t="shared" si="1832"/>
        <v>0</v>
      </c>
      <c r="L2186" s="10">
        <f t="shared" si="1833"/>
        <v>0</v>
      </c>
      <c r="M2186" s="10">
        <f t="shared" si="1812"/>
        <v>14080.3</v>
      </c>
      <c r="N2186" s="10">
        <f t="shared" si="1813"/>
        <v>156980.1</v>
      </c>
      <c r="O2186" s="10">
        <f t="shared" si="1814"/>
        <v>0</v>
      </c>
      <c r="P2186" s="10">
        <f t="shared" si="1834"/>
        <v>0</v>
      </c>
      <c r="Q2186" s="26"/>
      <c r="R2186" s="27"/>
    </row>
    <row r="2187" spans="1:18" x14ac:dyDescent="0.3">
      <c r="A2187" s="24" t="s">
        <v>870</v>
      </c>
      <c r="B2187" s="24" t="s">
        <v>125</v>
      </c>
      <c r="C2187" s="24" t="s">
        <v>273</v>
      </c>
      <c r="D2187" s="24" t="s">
        <v>221</v>
      </c>
      <c r="E2187" s="28"/>
      <c r="F2187" s="25" t="s">
        <v>27</v>
      </c>
      <c r="G2187" s="10">
        <f t="shared" si="1828"/>
        <v>14080.3</v>
      </c>
      <c r="H2187" s="10">
        <f t="shared" si="1829"/>
        <v>156980.1</v>
      </c>
      <c r="I2187" s="10">
        <f t="shared" si="1830"/>
        <v>0</v>
      </c>
      <c r="J2187" s="10">
        <f t="shared" si="1831"/>
        <v>0</v>
      </c>
      <c r="K2187" s="10">
        <f t="shared" si="1832"/>
        <v>0</v>
      </c>
      <c r="L2187" s="10">
        <f t="shared" si="1833"/>
        <v>0</v>
      </c>
      <c r="M2187" s="10">
        <f t="shared" si="1812"/>
        <v>14080.3</v>
      </c>
      <c r="N2187" s="10">
        <f t="shared" si="1813"/>
        <v>156980.1</v>
      </c>
      <c r="O2187" s="10">
        <f t="shared" si="1814"/>
        <v>0</v>
      </c>
      <c r="P2187" s="10">
        <f t="shared" si="1834"/>
        <v>0</v>
      </c>
      <c r="Q2187" s="26"/>
      <c r="R2187" s="27"/>
    </row>
    <row r="2188" spans="1:18" ht="93.6" x14ac:dyDescent="0.3">
      <c r="A2188" s="24" t="s">
        <v>870</v>
      </c>
      <c r="B2188" s="24" t="s">
        <v>125</v>
      </c>
      <c r="C2188" s="24" t="s">
        <v>273</v>
      </c>
      <c r="D2188" s="24" t="s">
        <v>403</v>
      </c>
      <c r="E2188" s="28"/>
      <c r="F2188" s="25" t="s">
        <v>404</v>
      </c>
      <c r="G2188" s="10">
        <f t="shared" si="1828"/>
        <v>14080.3</v>
      </c>
      <c r="H2188" s="10">
        <f t="shared" si="1829"/>
        <v>156980.1</v>
      </c>
      <c r="I2188" s="10">
        <f t="shared" si="1830"/>
        <v>0</v>
      </c>
      <c r="J2188" s="10">
        <f t="shared" si="1831"/>
        <v>0</v>
      </c>
      <c r="K2188" s="10">
        <f t="shared" si="1832"/>
        <v>0</v>
      </c>
      <c r="L2188" s="10">
        <f t="shared" si="1833"/>
        <v>0</v>
      </c>
      <c r="M2188" s="10">
        <f t="shared" si="1812"/>
        <v>14080.3</v>
      </c>
      <c r="N2188" s="10">
        <f t="shared" si="1813"/>
        <v>156980.1</v>
      </c>
      <c r="O2188" s="10">
        <f t="shared" si="1814"/>
        <v>0</v>
      </c>
      <c r="P2188" s="10">
        <f t="shared" si="1834"/>
        <v>0</v>
      </c>
      <c r="Q2188" s="26"/>
      <c r="R2188" s="27"/>
    </row>
    <row r="2189" spans="1:18" ht="62.4" x14ac:dyDescent="0.3">
      <c r="A2189" s="24" t="s">
        <v>870</v>
      </c>
      <c r="B2189" s="24" t="s">
        <v>125</v>
      </c>
      <c r="C2189" s="24" t="s">
        <v>273</v>
      </c>
      <c r="D2189" s="24" t="s">
        <v>857</v>
      </c>
      <c r="E2189" s="28"/>
      <c r="F2189" s="25" t="s">
        <v>858</v>
      </c>
      <c r="G2189" s="10">
        <f t="shared" si="1828"/>
        <v>14080.3</v>
      </c>
      <c r="H2189" s="10">
        <f t="shared" si="1829"/>
        <v>156980.1</v>
      </c>
      <c r="I2189" s="10">
        <f t="shared" si="1830"/>
        <v>0</v>
      </c>
      <c r="J2189" s="10">
        <f t="shared" si="1831"/>
        <v>0</v>
      </c>
      <c r="K2189" s="10">
        <f t="shared" si="1832"/>
        <v>0</v>
      </c>
      <c r="L2189" s="10">
        <f t="shared" si="1833"/>
        <v>0</v>
      </c>
      <c r="M2189" s="10">
        <f t="shared" si="1812"/>
        <v>14080.3</v>
      </c>
      <c r="N2189" s="10">
        <f t="shared" si="1813"/>
        <v>156980.1</v>
      </c>
      <c r="O2189" s="10">
        <f t="shared" si="1814"/>
        <v>0</v>
      </c>
      <c r="P2189" s="10">
        <f t="shared" si="1834"/>
        <v>0</v>
      </c>
      <c r="Q2189" s="26"/>
      <c r="R2189" s="27"/>
    </row>
    <row r="2190" spans="1:18" ht="31.2" x14ac:dyDescent="0.3">
      <c r="A2190" s="24" t="s">
        <v>870</v>
      </c>
      <c r="B2190" s="24" t="s">
        <v>125</v>
      </c>
      <c r="C2190" s="24" t="s">
        <v>273</v>
      </c>
      <c r="D2190" s="24" t="s">
        <v>857</v>
      </c>
      <c r="E2190" s="24" t="s">
        <v>32</v>
      </c>
      <c r="F2190" s="25" t="s">
        <v>33</v>
      </c>
      <c r="G2190" s="10">
        <v>14080.3</v>
      </c>
      <c r="H2190" s="10">
        <v>156980.1</v>
      </c>
      <c r="I2190" s="10">
        <v>0</v>
      </c>
      <c r="J2190" s="10"/>
      <c r="K2190" s="10"/>
      <c r="L2190" s="10"/>
      <c r="M2190" s="10">
        <f t="shared" si="1812"/>
        <v>14080.3</v>
      </c>
      <c r="N2190" s="10">
        <f t="shared" si="1813"/>
        <v>156980.1</v>
      </c>
      <c r="O2190" s="10">
        <f t="shared" si="1814"/>
        <v>0</v>
      </c>
      <c r="P2190" s="10"/>
      <c r="Q2190" s="26"/>
      <c r="R2190" s="27"/>
    </row>
    <row r="2191" spans="1:18" s="18" customFormat="1" ht="31.2" x14ac:dyDescent="0.3">
      <c r="A2191" s="19" t="s">
        <v>870</v>
      </c>
      <c r="B2191" s="19" t="s">
        <v>125</v>
      </c>
      <c r="C2191" s="19" t="s">
        <v>127</v>
      </c>
      <c r="D2191" s="19"/>
      <c r="E2191" s="30"/>
      <c r="F2191" s="20" t="s">
        <v>128</v>
      </c>
      <c r="G2191" s="21">
        <f t="shared" si="1828"/>
        <v>2250.1999999999998</v>
      </c>
      <c r="H2191" s="21">
        <f t="shared" si="1829"/>
        <v>2250.1999999999998</v>
      </c>
      <c r="I2191" s="21">
        <f t="shared" si="1830"/>
        <v>2250.1999999999998</v>
      </c>
      <c r="J2191" s="21">
        <f t="shared" si="1831"/>
        <v>-74.099999999999994</v>
      </c>
      <c r="K2191" s="21">
        <f t="shared" si="1832"/>
        <v>0</v>
      </c>
      <c r="L2191" s="21">
        <f t="shared" si="1833"/>
        <v>0</v>
      </c>
      <c r="M2191" s="21">
        <f t="shared" si="1812"/>
        <v>2176.1</v>
      </c>
      <c r="N2191" s="21">
        <f t="shared" si="1813"/>
        <v>2250.1999999999998</v>
      </c>
      <c r="O2191" s="21">
        <f t="shared" si="1814"/>
        <v>2250.1999999999998</v>
      </c>
      <c r="P2191" s="21">
        <f t="shared" si="1834"/>
        <v>0</v>
      </c>
      <c r="Q2191" s="22"/>
      <c r="R2191" s="23"/>
    </row>
    <row r="2192" spans="1:18" ht="31.2" x14ac:dyDescent="0.3">
      <c r="A2192" s="24" t="s">
        <v>870</v>
      </c>
      <c r="B2192" s="24" t="s">
        <v>125</v>
      </c>
      <c r="C2192" s="24" t="s">
        <v>127</v>
      </c>
      <c r="D2192" s="24" t="s">
        <v>48</v>
      </c>
      <c r="E2192" s="28"/>
      <c r="F2192" s="25" t="s">
        <v>49</v>
      </c>
      <c r="G2192" s="10">
        <f t="shared" si="1828"/>
        <v>2250.1999999999998</v>
      </c>
      <c r="H2192" s="10">
        <f t="shared" si="1829"/>
        <v>2250.1999999999998</v>
      </c>
      <c r="I2192" s="10">
        <f t="shared" si="1830"/>
        <v>2250.1999999999998</v>
      </c>
      <c r="J2192" s="10">
        <f t="shared" si="1831"/>
        <v>-74.099999999999994</v>
      </c>
      <c r="K2192" s="10">
        <f t="shared" si="1832"/>
        <v>0</v>
      </c>
      <c r="L2192" s="10">
        <f t="shared" si="1833"/>
        <v>0</v>
      </c>
      <c r="M2192" s="10">
        <f t="shared" si="1812"/>
        <v>2176.1</v>
      </c>
      <c r="N2192" s="10">
        <f t="shared" si="1813"/>
        <v>2250.1999999999998</v>
      </c>
      <c r="O2192" s="10">
        <f t="shared" si="1814"/>
        <v>2250.1999999999998</v>
      </c>
      <c r="P2192" s="10">
        <f t="shared" si="1834"/>
        <v>0</v>
      </c>
      <c r="Q2192" s="26"/>
      <c r="R2192" s="27"/>
    </row>
    <row r="2193" spans="1:18" x14ac:dyDescent="0.3">
      <c r="A2193" s="24" t="s">
        <v>870</v>
      </c>
      <c r="B2193" s="24" t="s">
        <v>125</v>
      </c>
      <c r="C2193" s="24" t="s">
        <v>127</v>
      </c>
      <c r="D2193" s="24" t="s">
        <v>50</v>
      </c>
      <c r="E2193" s="28"/>
      <c r="F2193" s="25" t="s">
        <v>51</v>
      </c>
      <c r="G2193" s="10">
        <f t="shared" si="1828"/>
        <v>2250.1999999999998</v>
      </c>
      <c r="H2193" s="10">
        <f t="shared" si="1829"/>
        <v>2250.1999999999998</v>
      </c>
      <c r="I2193" s="10">
        <f t="shared" si="1830"/>
        <v>2250.1999999999998</v>
      </c>
      <c r="J2193" s="10">
        <f t="shared" si="1831"/>
        <v>-74.099999999999994</v>
      </c>
      <c r="K2193" s="10">
        <f t="shared" si="1832"/>
        <v>0</v>
      </c>
      <c r="L2193" s="10">
        <f t="shared" si="1833"/>
        <v>0</v>
      </c>
      <c r="M2193" s="10">
        <f t="shared" si="1812"/>
        <v>2176.1</v>
      </c>
      <c r="N2193" s="10">
        <f t="shared" si="1813"/>
        <v>2250.1999999999998</v>
      </c>
      <c r="O2193" s="10">
        <f t="shared" si="1814"/>
        <v>2250.1999999999998</v>
      </c>
      <c r="P2193" s="10">
        <f t="shared" si="1834"/>
        <v>0</v>
      </c>
      <c r="Q2193" s="26"/>
      <c r="R2193" s="27"/>
    </row>
    <row r="2194" spans="1:18" ht="62.4" x14ac:dyDescent="0.3">
      <c r="A2194" s="24" t="s">
        <v>870</v>
      </c>
      <c r="B2194" s="24" t="s">
        <v>125</v>
      </c>
      <c r="C2194" s="24" t="s">
        <v>127</v>
      </c>
      <c r="D2194" s="24" t="s">
        <v>920</v>
      </c>
      <c r="E2194" s="28"/>
      <c r="F2194" s="25" t="s">
        <v>921</v>
      </c>
      <c r="G2194" s="10">
        <f t="shared" si="1828"/>
        <v>2250.1999999999998</v>
      </c>
      <c r="H2194" s="10">
        <f t="shared" si="1829"/>
        <v>2250.1999999999998</v>
      </c>
      <c r="I2194" s="10">
        <f t="shared" si="1830"/>
        <v>2250.1999999999998</v>
      </c>
      <c r="J2194" s="10">
        <f t="shared" si="1831"/>
        <v>-74.099999999999994</v>
      </c>
      <c r="K2194" s="10">
        <f t="shared" si="1832"/>
        <v>0</v>
      </c>
      <c r="L2194" s="10">
        <f t="shared" si="1833"/>
        <v>0</v>
      </c>
      <c r="M2194" s="10">
        <f t="shared" si="1812"/>
        <v>2176.1</v>
      </c>
      <c r="N2194" s="10">
        <f t="shared" si="1813"/>
        <v>2250.1999999999998</v>
      </c>
      <c r="O2194" s="10">
        <f t="shared" si="1814"/>
        <v>2250.1999999999998</v>
      </c>
      <c r="P2194" s="10">
        <f t="shared" si="1834"/>
        <v>0</v>
      </c>
      <c r="Q2194" s="26"/>
      <c r="R2194" s="27"/>
    </row>
    <row r="2195" spans="1:18" ht="31.2" x14ac:dyDescent="0.3">
      <c r="A2195" s="24" t="s">
        <v>870</v>
      </c>
      <c r="B2195" s="24" t="s">
        <v>125</v>
      </c>
      <c r="C2195" s="24" t="s">
        <v>127</v>
      </c>
      <c r="D2195" s="24" t="s">
        <v>920</v>
      </c>
      <c r="E2195" s="24" t="s">
        <v>32</v>
      </c>
      <c r="F2195" s="25" t="s">
        <v>33</v>
      </c>
      <c r="G2195" s="10">
        <v>2250.1999999999998</v>
      </c>
      <c r="H2195" s="10">
        <v>2250.1999999999998</v>
      </c>
      <c r="I2195" s="10">
        <v>2250.1999999999998</v>
      </c>
      <c r="J2195" s="10">
        <v>-74.099999999999994</v>
      </c>
      <c r="K2195" s="10"/>
      <c r="L2195" s="10"/>
      <c r="M2195" s="10">
        <f t="shared" si="1812"/>
        <v>2176.1</v>
      </c>
      <c r="N2195" s="10">
        <f t="shared" si="1813"/>
        <v>2250.1999999999998</v>
      </c>
      <c r="O2195" s="10">
        <f t="shared" si="1814"/>
        <v>2250.1999999999998</v>
      </c>
      <c r="P2195" s="10"/>
      <c r="Q2195" s="26"/>
      <c r="R2195" s="27">
        <v>38</v>
      </c>
    </row>
    <row r="2196" spans="1:18" s="12" customFormat="1" x14ac:dyDescent="0.3">
      <c r="A2196" s="13" t="s">
        <v>870</v>
      </c>
      <c r="B2196" s="13" t="s">
        <v>131</v>
      </c>
      <c r="C2196" s="13"/>
      <c r="D2196" s="13"/>
      <c r="E2196" s="13"/>
      <c r="F2196" s="14" t="s">
        <v>150</v>
      </c>
      <c r="G2196" s="15">
        <f t="shared" si="1828"/>
        <v>2541.1999999999998</v>
      </c>
      <c r="H2196" s="15">
        <f t="shared" si="1829"/>
        <v>1205.2</v>
      </c>
      <c r="I2196" s="15">
        <f t="shared" si="1830"/>
        <v>1205.2</v>
      </c>
      <c r="J2196" s="15">
        <f t="shared" si="1831"/>
        <v>0</v>
      </c>
      <c r="K2196" s="15">
        <f t="shared" si="1832"/>
        <v>0</v>
      </c>
      <c r="L2196" s="15">
        <f t="shared" si="1833"/>
        <v>0</v>
      </c>
      <c r="M2196" s="15">
        <f t="shared" si="1812"/>
        <v>2541.1999999999998</v>
      </c>
      <c r="N2196" s="15">
        <f t="shared" si="1813"/>
        <v>1205.2</v>
      </c>
      <c r="O2196" s="15">
        <f t="shared" si="1814"/>
        <v>1205.2</v>
      </c>
      <c r="P2196" s="15">
        <f t="shared" si="1834"/>
        <v>0</v>
      </c>
      <c r="Q2196" s="16"/>
      <c r="R2196" s="17"/>
    </row>
    <row r="2197" spans="1:18" s="18" customFormat="1" x14ac:dyDescent="0.3">
      <c r="A2197" s="19" t="s">
        <v>870</v>
      </c>
      <c r="B2197" s="19" t="s">
        <v>131</v>
      </c>
      <c r="C2197" s="19" t="s">
        <v>20</v>
      </c>
      <c r="D2197" s="19"/>
      <c r="E2197" s="19"/>
      <c r="F2197" s="20" t="s">
        <v>485</v>
      </c>
      <c r="G2197" s="21">
        <f t="shared" si="1828"/>
        <v>2541.1999999999998</v>
      </c>
      <c r="H2197" s="21">
        <f t="shared" si="1829"/>
        <v>1205.2</v>
      </c>
      <c r="I2197" s="21">
        <f t="shared" si="1830"/>
        <v>1205.2</v>
      </c>
      <c r="J2197" s="21">
        <f t="shared" si="1831"/>
        <v>0</v>
      </c>
      <c r="K2197" s="21">
        <f t="shared" si="1832"/>
        <v>0</v>
      </c>
      <c r="L2197" s="21">
        <f t="shared" si="1833"/>
        <v>0</v>
      </c>
      <c r="M2197" s="21">
        <f t="shared" si="1812"/>
        <v>2541.1999999999998</v>
      </c>
      <c r="N2197" s="21">
        <f t="shared" si="1813"/>
        <v>1205.2</v>
      </c>
      <c r="O2197" s="21">
        <f t="shared" si="1814"/>
        <v>1205.2</v>
      </c>
      <c r="P2197" s="21">
        <f t="shared" si="1834"/>
        <v>0</v>
      </c>
      <c r="Q2197" s="22"/>
      <c r="R2197" s="23"/>
    </row>
    <row r="2198" spans="1:18" ht="31.2" x14ac:dyDescent="0.3">
      <c r="A2198" s="24" t="s">
        <v>870</v>
      </c>
      <c r="B2198" s="24" t="s">
        <v>131</v>
      </c>
      <c r="C2198" s="24" t="s">
        <v>20</v>
      </c>
      <c r="D2198" s="24" t="s">
        <v>528</v>
      </c>
      <c r="E2198" s="28"/>
      <c r="F2198" s="25" t="s">
        <v>529</v>
      </c>
      <c r="G2198" s="10">
        <f t="shared" si="1828"/>
        <v>2541.1999999999998</v>
      </c>
      <c r="H2198" s="10">
        <f t="shared" si="1829"/>
        <v>1205.2</v>
      </c>
      <c r="I2198" s="10">
        <f t="shared" si="1830"/>
        <v>1205.2</v>
      </c>
      <c r="J2198" s="10">
        <f t="shared" si="1831"/>
        <v>0</v>
      </c>
      <c r="K2198" s="10">
        <f t="shared" si="1832"/>
        <v>0</v>
      </c>
      <c r="L2198" s="10">
        <f t="shared" si="1833"/>
        <v>0</v>
      </c>
      <c r="M2198" s="10">
        <f t="shared" si="1812"/>
        <v>2541.1999999999998</v>
      </c>
      <c r="N2198" s="10">
        <f t="shared" si="1813"/>
        <v>1205.2</v>
      </c>
      <c r="O2198" s="10">
        <f t="shared" si="1814"/>
        <v>1205.2</v>
      </c>
      <c r="P2198" s="10">
        <f t="shared" si="1834"/>
        <v>0</v>
      </c>
      <c r="Q2198" s="26"/>
      <c r="R2198" s="27"/>
    </row>
    <row r="2199" spans="1:18" x14ac:dyDescent="0.3">
      <c r="A2199" s="24" t="s">
        <v>870</v>
      </c>
      <c r="B2199" s="24" t="s">
        <v>131</v>
      </c>
      <c r="C2199" s="24" t="s">
        <v>20</v>
      </c>
      <c r="D2199" s="24" t="s">
        <v>837</v>
      </c>
      <c r="E2199" s="28"/>
      <c r="F2199" s="25" t="s">
        <v>27</v>
      </c>
      <c r="G2199" s="10">
        <f t="shared" si="1828"/>
        <v>2541.1999999999998</v>
      </c>
      <c r="H2199" s="10">
        <f t="shared" si="1829"/>
        <v>1205.2</v>
      </c>
      <c r="I2199" s="10">
        <f t="shared" si="1830"/>
        <v>1205.2</v>
      </c>
      <c r="J2199" s="10">
        <f t="shared" si="1831"/>
        <v>0</v>
      </c>
      <c r="K2199" s="10">
        <f t="shared" si="1832"/>
        <v>0</v>
      </c>
      <c r="L2199" s="10">
        <f t="shared" si="1833"/>
        <v>0</v>
      </c>
      <c r="M2199" s="10">
        <f t="shared" si="1812"/>
        <v>2541.1999999999998</v>
      </c>
      <c r="N2199" s="10">
        <f t="shared" si="1813"/>
        <v>1205.2</v>
      </c>
      <c r="O2199" s="10">
        <f t="shared" si="1814"/>
        <v>1205.2</v>
      </c>
      <c r="P2199" s="10">
        <f t="shared" si="1834"/>
        <v>0</v>
      </c>
      <c r="Q2199" s="26"/>
      <c r="R2199" s="27"/>
    </row>
    <row r="2200" spans="1:18" ht="31.2" x14ac:dyDescent="0.3">
      <c r="A2200" s="24" t="s">
        <v>870</v>
      </c>
      <c r="B2200" s="24" t="s">
        <v>131</v>
      </c>
      <c r="C2200" s="24" t="s">
        <v>20</v>
      </c>
      <c r="D2200" s="24" t="s">
        <v>922</v>
      </c>
      <c r="E2200" s="28"/>
      <c r="F2200" s="25" t="s">
        <v>923</v>
      </c>
      <c r="G2200" s="10">
        <f t="shared" si="1828"/>
        <v>2541.1999999999998</v>
      </c>
      <c r="H2200" s="10">
        <f t="shared" si="1829"/>
        <v>1205.2</v>
      </c>
      <c r="I2200" s="10">
        <f t="shared" si="1830"/>
        <v>1205.2</v>
      </c>
      <c r="J2200" s="10">
        <f t="shared" si="1831"/>
        <v>0</v>
      </c>
      <c r="K2200" s="10">
        <f t="shared" si="1832"/>
        <v>0</v>
      </c>
      <c r="L2200" s="10">
        <f t="shared" si="1833"/>
        <v>0</v>
      </c>
      <c r="M2200" s="10">
        <f t="shared" si="1812"/>
        <v>2541.1999999999998</v>
      </c>
      <c r="N2200" s="10">
        <f t="shared" si="1813"/>
        <v>1205.2</v>
      </c>
      <c r="O2200" s="10">
        <f t="shared" si="1814"/>
        <v>1205.2</v>
      </c>
      <c r="P2200" s="10">
        <f t="shared" si="1834"/>
        <v>0</v>
      </c>
      <c r="Q2200" s="26"/>
      <c r="R2200" s="27"/>
    </row>
    <row r="2201" spans="1:18" x14ac:dyDescent="0.3">
      <c r="A2201" s="24" t="s">
        <v>870</v>
      </c>
      <c r="B2201" s="24" t="s">
        <v>131</v>
      </c>
      <c r="C2201" s="24" t="s">
        <v>20</v>
      </c>
      <c r="D2201" s="8" t="s">
        <v>924</v>
      </c>
      <c r="E2201" s="28"/>
      <c r="F2201" s="25" t="s">
        <v>925</v>
      </c>
      <c r="G2201" s="10">
        <f t="shared" si="1828"/>
        <v>2541.1999999999998</v>
      </c>
      <c r="H2201" s="10">
        <f t="shared" si="1829"/>
        <v>1205.2</v>
      </c>
      <c r="I2201" s="10">
        <f t="shared" si="1830"/>
        <v>1205.2</v>
      </c>
      <c r="J2201" s="10">
        <f t="shared" si="1831"/>
        <v>0</v>
      </c>
      <c r="K2201" s="10">
        <f t="shared" si="1832"/>
        <v>0</v>
      </c>
      <c r="L2201" s="10">
        <f t="shared" si="1833"/>
        <v>0</v>
      </c>
      <c r="M2201" s="10">
        <f t="shared" si="1812"/>
        <v>2541.1999999999998</v>
      </c>
      <c r="N2201" s="10">
        <f t="shared" si="1813"/>
        <v>1205.2</v>
      </c>
      <c r="O2201" s="10">
        <f t="shared" si="1814"/>
        <v>1205.2</v>
      </c>
      <c r="P2201" s="10">
        <f t="shared" si="1834"/>
        <v>0</v>
      </c>
      <c r="Q2201" s="26"/>
      <c r="R2201" s="27"/>
    </row>
    <row r="2202" spans="1:18" ht="31.2" x14ac:dyDescent="0.3">
      <c r="A2202" s="24" t="s">
        <v>870</v>
      </c>
      <c r="B2202" s="24" t="s">
        <v>131</v>
      </c>
      <c r="C2202" s="24" t="s">
        <v>20</v>
      </c>
      <c r="D2202" s="8" t="s">
        <v>924</v>
      </c>
      <c r="E2202" s="24" t="s">
        <v>32</v>
      </c>
      <c r="F2202" s="25" t="s">
        <v>33</v>
      </c>
      <c r="G2202" s="10">
        <v>2541.1999999999998</v>
      </c>
      <c r="H2202" s="10">
        <v>1205.2</v>
      </c>
      <c r="I2202" s="10">
        <v>1205.2</v>
      </c>
      <c r="J2202" s="10"/>
      <c r="K2202" s="10"/>
      <c r="L2202" s="10"/>
      <c r="M2202" s="10">
        <f t="shared" si="1812"/>
        <v>2541.1999999999998</v>
      </c>
      <c r="N2202" s="10">
        <f t="shared" si="1813"/>
        <v>1205.2</v>
      </c>
      <c r="O2202" s="10">
        <f t="shared" si="1814"/>
        <v>1205.2</v>
      </c>
      <c r="P2202" s="10"/>
      <c r="Q2202" s="26"/>
      <c r="R2202" s="27"/>
    </row>
    <row r="2203" spans="1:18" s="12" customFormat="1" x14ac:dyDescent="0.3">
      <c r="A2203" s="13" t="s">
        <v>870</v>
      </c>
      <c r="B2203" s="13" t="s">
        <v>143</v>
      </c>
      <c r="C2203" s="13"/>
      <c r="D2203" s="13"/>
      <c r="E2203" s="29"/>
      <c r="F2203" s="14" t="s">
        <v>184</v>
      </c>
      <c r="G2203" s="15">
        <f t="shared" si="1828"/>
        <v>3595.4</v>
      </c>
      <c r="H2203" s="15">
        <f t="shared" si="1829"/>
        <v>3595.4</v>
      </c>
      <c r="I2203" s="15">
        <f t="shared" si="1830"/>
        <v>3595.4</v>
      </c>
      <c r="J2203" s="15">
        <f t="shared" si="1831"/>
        <v>0</v>
      </c>
      <c r="K2203" s="15">
        <f t="shared" si="1832"/>
        <v>0</v>
      </c>
      <c r="L2203" s="15">
        <f t="shared" si="1833"/>
        <v>0</v>
      </c>
      <c r="M2203" s="15">
        <f t="shared" si="1812"/>
        <v>3595.4</v>
      </c>
      <c r="N2203" s="15">
        <f t="shared" si="1813"/>
        <v>3595.4</v>
      </c>
      <c r="O2203" s="15">
        <f t="shared" si="1814"/>
        <v>3595.4</v>
      </c>
      <c r="P2203" s="15">
        <f t="shared" si="1834"/>
        <v>0</v>
      </c>
      <c r="Q2203" s="16"/>
      <c r="R2203" s="17"/>
    </row>
    <row r="2204" spans="1:18" s="18" customFormat="1" ht="31.2" x14ac:dyDescent="0.3">
      <c r="A2204" s="19" t="s">
        <v>870</v>
      </c>
      <c r="B2204" s="19" t="s">
        <v>143</v>
      </c>
      <c r="C2204" s="19" t="s">
        <v>131</v>
      </c>
      <c r="D2204" s="19"/>
      <c r="E2204" s="30"/>
      <c r="F2204" s="20" t="s">
        <v>347</v>
      </c>
      <c r="G2204" s="21">
        <f t="shared" si="1828"/>
        <v>3595.4</v>
      </c>
      <c r="H2204" s="21">
        <f t="shared" si="1829"/>
        <v>3595.4</v>
      </c>
      <c r="I2204" s="21">
        <f t="shared" si="1830"/>
        <v>3595.4</v>
      </c>
      <c r="J2204" s="21">
        <f t="shared" si="1831"/>
        <v>0</v>
      </c>
      <c r="K2204" s="21">
        <f t="shared" si="1832"/>
        <v>0</v>
      </c>
      <c r="L2204" s="21">
        <f t="shared" si="1833"/>
        <v>0</v>
      </c>
      <c r="M2204" s="21">
        <f t="shared" si="1812"/>
        <v>3595.4</v>
      </c>
      <c r="N2204" s="21">
        <f t="shared" si="1813"/>
        <v>3595.4</v>
      </c>
      <c r="O2204" s="21">
        <f t="shared" si="1814"/>
        <v>3595.4</v>
      </c>
      <c r="P2204" s="21">
        <f t="shared" si="1834"/>
        <v>0</v>
      </c>
      <c r="Q2204" s="22"/>
      <c r="R2204" s="23"/>
    </row>
    <row r="2205" spans="1:18" ht="31.2" x14ac:dyDescent="0.3">
      <c r="A2205" s="24" t="s">
        <v>870</v>
      </c>
      <c r="B2205" s="24" t="s">
        <v>143</v>
      </c>
      <c r="C2205" s="24" t="s">
        <v>131</v>
      </c>
      <c r="D2205" s="24" t="s">
        <v>48</v>
      </c>
      <c r="E2205" s="28"/>
      <c r="F2205" s="25" t="s">
        <v>49</v>
      </c>
      <c r="G2205" s="10">
        <f t="shared" si="1828"/>
        <v>3595.4</v>
      </c>
      <c r="H2205" s="10">
        <f t="shared" si="1829"/>
        <v>3595.4</v>
      </c>
      <c r="I2205" s="10">
        <f t="shared" si="1830"/>
        <v>3595.4</v>
      </c>
      <c r="J2205" s="10">
        <f t="shared" si="1831"/>
        <v>0</v>
      </c>
      <c r="K2205" s="10">
        <f t="shared" si="1832"/>
        <v>0</v>
      </c>
      <c r="L2205" s="10">
        <f t="shared" si="1833"/>
        <v>0</v>
      </c>
      <c r="M2205" s="10">
        <f t="shared" si="1812"/>
        <v>3595.4</v>
      </c>
      <c r="N2205" s="10">
        <f t="shared" si="1813"/>
        <v>3595.4</v>
      </c>
      <c r="O2205" s="10">
        <f t="shared" si="1814"/>
        <v>3595.4</v>
      </c>
      <c r="P2205" s="10">
        <f t="shared" si="1834"/>
        <v>0</v>
      </c>
      <c r="Q2205" s="26"/>
      <c r="R2205" s="27"/>
    </row>
    <row r="2206" spans="1:18" x14ac:dyDescent="0.3">
      <c r="A2206" s="24" t="s">
        <v>870</v>
      </c>
      <c r="B2206" s="24" t="s">
        <v>143</v>
      </c>
      <c r="C2206" s="24" t="s">
        <v>131</v>
      </c>
      <c r="D2206" s="24" t="s">
        <v>50</v>
      </c>
      <c r="E2206" s="28"/>
      <c r="F2206" s="25" t="s">
        <v>51</v>
      </c>
      <c r="G2206" s="10">
        <f t="shared" si="1828"/>
        <v>3595.4</v>
      </c>
      <c r="H2206" s="10">
        <f t="shared" si="1829"/>
        <v>3595.4</v>
      </c>
      <c r="I2206" s="10">
        <f t="shared" si="1830"/>
        <v>3595.4</v>
      </c>
      <c r="J2206" s="10">
        <f t="shared" si="1831"/>
        <v>0</v>
      </c>
      <c r="K2206" s="10">
        <f t="shared" si="1832"/>
        <v>0</v>
      </c>
      <c r="L2206" s="10">
        <f t="shared" si="1833"/>
        <v>0</v>
      </c>
      <c r="M2206" s="10">
        <f t="shared" si="1812"/>
        <v>3595.4</v>
      </c>
      <c r="N2206" s="10">
        <f t="shared" si="1813"/>
        <v>3595.4</v>
      </c>
      <c r="O2206" s="10">
        <f t="shared" si="1814"/>
        <v>3595.4</v>
      </c>
      <c r="P2206" s="10">
        <f t="shared" si="1834"/>
        <v>0</v>
      </c>
      <c r="Q2206" s="26"/>
      <c r="R2206" s="27"/>
    </row>
    <row r="2207" spans="1:18" ht="31.2" x14ac:dyDescent="0.3">
      <c r="A2207" s="24" t="s">
        <v>870</v>
      </c>
      <c r="B2207" s="24" t="s">
        <v>143</v>
      </c>
      <c r="C2207" s="24" t="s">
        <v>131</v>
      </c>
      <c r="D2207" s="24" t="s">
        <v>926</v>
      </c>
      <c r="E2207" s="28"/>
      <c r="F2207" s="25" t="s">
        <v>927</v>
      </c>
      <c r="G2207" s="10">
        <f t="shared" si="1828"/>
        <v>3595.4</v>
      </c>
      <c r="H2207" s="10">
        <f t="shared" si="1829"/>
        <v>3595.4</v>
      </c>
      <c r="I2207" s="10">
        <f t="shared" si="1830"/>
        <v>3595.4</v>
      </c>
      <c r="J2207" s="10">
        <f t="shared" si="1831"/>
        <v>0</v>
      </c>
      <c r="K2207" s="10">
        <f t="shared" si="1832"/>
        <v>0</v>
      </c>
      <c r="L2207" s="10">
        <f t="shared" si="1833"/>
        <v>0</v>
      </c>
      <c r="M2207" s="10">
        <f t="shared" si="1812"/>
        <v>3595.4</v>
      </c>
      <c r="N2207" s="10">
        <f t="shared" si="1813"/>
        <v>3595.4</v>
      </c>
      <c r="O2207" s="10">
        <f t="shared" si="1814"/>
        <v>3595.4</v>
      </c>
      <c r="P2207" s="10">
        <f t="shared" si="1834"/>
        <v>0</v>
      </c>
      <c r="Q2207" s="26"/>
      <c r="R2207" s="27"/>
    </row>
    <row r="2208" spans="1:18" ht="31.2" x14ac:dyDescent="0.3">
      <c r="A2208" s="24" t="s">
        <v>870</v>
      </c>
      <c r="B2208" s="24" t="s">
        <v>143</v>
      </c>
      <c r="C2208" s="24" t="s">
        <v>131</v>
      </c>
      <c r="D2208" s="24" t="s">
        <v>926</v>
      </c>
      <c r="E2208" s="24" t="s">
        <v>32</v>
      </c>
      <c r="F2208" s="25" t="s">
        <v>33</v>
      </c>
      <c r="G2208" s="10">
        <v>3595.4</v>
      </c>
      <c r="H2208" s="10">
        <v>3595.4</v>
      </c>
      <c r="I2208" s="10">
        <v>3595.4</v>
      </c>
      <c r="J2208" s="10"/>
      <c r="K2208" s="10"/>
      <c r="L2208" s="10"/>
      <c r="M2208" s="10">
        <f t="shared" si="1812"/>
        <v>3595.4</v>
      </c>
      <c r="N2208" s="10">
        <f t="shared" si="1813"/>
        <v>3595.4</v>
      </c>
      <c r="O2208" s="10">
        <f t="shared" si="1814"/>
        <v>3595.4</v>
      </c>
      <c r="P2208" s="10"/>
      <c r="Q2208" s="26"/>
      <c r="R2208" s="27"/>
    </row>
    <row r="2209" spans="1:18" s="12" customFormat="1" x14ac:dyDescent="0.3">
      <c r="A2209" s="13" t="s">
        <v>870</v>
      </c>
      <c r="B2209" s="13" t="s">
        <v>273</v>
      </c>
      <c r="C2209" s="13"/>
      <c r="D2209" s="13"/>
      <c r="E2209" s="29"/>
      <c r="F2209" s="14" t="s">
        <v>274</v>
      </c>
      <c r="G2209" s="15">
        <f t="shared" si="1828"/>
        <v>11335.7</v>
      </c>
      <c r="H2209" s="15">
        <f t="shared" si="1829"/>
        <v>12135.7</v>
      </c>
      <c r="I2209" s="15">
        <f t="shared" si="1830"/>
        <v>12935.7</v>
      </c>
      <c r="J2209" s="15">
        <f t="shared" si="1831"/>
        <v>0</v>
      </c>
      <c r="K2209" s="15">
        <f t="shared" si="1832"/>
        <v>0</v>
      </c>
      <c r="L2209" s="15">
        <f t="shared" si="1833"/>
        <v>0</v>
      </c>
      <c r="M2209" s="15">
        <f t="shared" si="1812"/>
        <v>11335.7</v>
      </c>
      <c r="N2209" s="15">
        <f t="shared" si="1813"/>
        <v>12135.7</v>
      </c>
      <c r="O2209" s="15">
        <f t="shared" si="1814"/>
        <v>12935.7</v>
      </c>
      <c r="P2209" s="15">
        <f t="shared" si="1834"/>
        <v>0</v>
      </c>
      <c r="Q2209" s="16"/>
      <c r="R2209" s="17"/>
    </row>
    <row r="2210" spans="1:18" s="18" customFormat="1" x14ac:dyDescent="0.3">
      <c r="A2210" s="19" t="s">
        <v>870</v>
      </c>
      <c r="B2210" s="19" t="s">
        <v>273</v>
      </c>
      <c r="C2210" s="19" t="s">
        <v>125</v>
      </c>
      <c r="D2210" s="19"/>
      <c r="E2210" s="30"/>
      <c r="F2210" s="20" t="s">
        <v>275</v>
      </c>
      <c r="G2210" s="21">
        <f t="shared" si="1828"/>
        <v>11335.7</v>
      </c>
      <c r="H2210" s="21">
        <f t="shared" si="1829"/>
        <v>12135.7</v>
      </c>
      <c r="I2210" s="21">
        <f t="shared" si="1830"/>
        <v>12935.7</v>
      </c>
      <c r="J2210" s="21">
        <f t="shared" si="1831"/>
        <v>0</v>
      </c>
      <c r="K2210" s="21">
        <f t="shared" si="1832"/>
        <v>0</v>
      </c>
      <c r="L2210" s="21">
        <f t="shared" si="1833"/>
        <v>0</v>
      </c>
      <c r="M2210" s="21">
        <f t="shared" si="1812"/>
        <v>11335.7</v>
      </c>
      <c r="N2210" s="21">
        <f t="shared" si="1813"/>
        <v>12135.7</v>
      </c>
      <c r="O2210" s="21">
        <f t="shared" si="1814"/>
        <v>12935.7</v>
      </c>
      <c r="P2210" s="21">
        <f t="shared" si="1834"/>
        <v>0</v>
      </c>
      <c r="Q2210" s="22"/>
      <c r="R2210" s="23"/>
    </row>
    <row r="2211" spans="1:18" ht="31.2" x14ac:dyDescent="0.3">
      <c r="A2211" s="24" t="s">
        <v>870</v>
      </c>
      <c r="B2211" s="24" t="s">
        <v>273</v>
      </c>
      <c r="C2211" s="24" t="s">
        <v>125</v>
      </c>
      <c r="D2211" s="24" t="s">
        <v>48</v>
      </c>
      <c r="E2211" s="28"/>
      <c r="F2211" s="25" t="s">
        <v>49</v>
      </c>
      <c r="G2211" s="10">
        <f t="shared" si="1828"/>
        <v>11335.7</v>
      </c>
      <c r="H2211" s="10">
        <f t="shared" si="1829"/>
        <v>12135.7</v>
      </c>
      <c r="I2211" s="10">
        <f t="shared" si="1830"/>
        <v>12935.7</v>
      </c>
      <c r="J2211" s="10">
        <f t="shared" si="1831"/>
        <v>0</v>
      </c>
      <c r="K2211" s="10">
        <f t="shared" si="1832"/>
        <v>0</v>
      </c>
      <c r="L2211" s="10">
        <f t="shared" si="1833"/>
        <v>0</v>
      </c>
      <c r="M2211" s="10">
        <f t="shared" si="1812"/>
        <v>11335.7</v>
      </c>
      <c r="N2211" s="10">
        <f t="shared" si="1813"/>
        <v>12135.7</v>
      </c>
      <c r="O2211" s="10">
        <f t="shared" si="1814"/>
        <v>12935.7</v>
      </c>
      <c r="P2211" s="10">
        <f t="shared" si="1834"/>
        <v>0</v>
      </c>
      <c r="Q2211" s="26"/>
      <c r="R2211" s="27"/>
    </row>
    <row r="2212" spans="1:18" x14ac:dyDescent="0.3">
      <c r="A2212" s="24" t="s">
        <v>870</v>
      </c>
      <c r="B2212" s="24" t="s">
        <v>273</v>
      </c>
      <c r="C2212" s="24" t="s">
        <v>125</v>
      </c>
      <c r="D2212" s="24" t="s">
        <v>50</v>
      </c>
      <c r="E2212" s="28"/>
      <c r="F2212" s="25" t="s">
        <v>51</v>
      </c>
      <c r="G2212" s="10">
        <f t="shared" si="1828"/>
        <v>11335.7</v>
      </c>
      <c r="H2212" s="10">
        <f t="shared" si="1829"/>
        <v>12135.7</v>
      </c>
      <c r="I2212" s="10">
        <f t="shared" si="1830"/>
        <v>12935.7</v>
      </c>
      <c r="J2212" s="10">
        <f t="shared" si="1831"/>
        <v>0</v>
      </c>
      <c r="K2212" s="10">
        <f t="shared" si="1832"/>
        <v>0</v>
      </c>
      <c r="L2212" s="10">
        <f t="shared" si="1833"/>
        <v>0</v>
      </c>
      <c r="M2212" s="10">
        <f t="shared" si="1812"/>
        <v>11335.7</v>
      </c>
      <c r="N2212" s="10">
        <f t="shared" si="1813"/>
        <v>12135.7</v>
      </c>
      <c r="O2212" s="10">
        <f t="shared" si="1814"/>
        <v>12935.7</v>
      </c>
      <c r="P2212" s="10">
        <f t="shared" si="1834"/>
        <v>0</v>
      </c>
      <c r="Q2212" s="26"/>
      <c r="R2212" s="27"/>
    </row>
    <row r="2213" spans="1:18" ht="46.8" x14ac:dyDescent="0.3">
      <c r="A2213" s="24" t="s">
        <v>870</v>
      </c>
      <c r="B2213" s="24" t="s">
        <v>273</v>
      </c>
      <c r="C2213" s="24" t="s">
        <v>125</v>
      </c>
      <c r="D2213" s="24" t="s">
        <v>928</v>
      </c>
      <c r="E2213" s="28"/>
      <c r="F2213" s="25" t="s">
        <v>929</v>
      </c>
      <c r="G2213" s="10">
        <f t="shared" si="1828"/>
        <v>11335.7</v>
      </c>
      <c r="H2213" s="10">
        <f t="shared" si="1829"/>
        <v>12135.7</v>
      </c>
      <c r="I2213" s="10">
        <f t="shared" si="1830"/>
        <v>12935.7</v>
      </c>
      <c r="J2213" s="10">
        <f t="shared" si="1831"/>
        <v>0</v>
      </c>
      <c r="K2213" s="10">
        <f t="shared" si="1832"/>
        <v>0</v>
      </c>
      <c r="L2213" s="10">
        <f t="shared" si="1833"/>
        <v>0</v>
      </c>
      <c r="M2213" s="10">
        <f t="shared" si="1812"/>
        <v>11335.7</v>
      </c>
      <c r="N2213" s="10">
        <f t="shared" si="1813"/>
        <v>12135.7</v>
      </c>
      <c r="O2213" s="10">
        <f t="shared" si="1814"/>
        <v>12935.7</v>
      </c>
      <c r="P2213" s="10">
        <f t="shared" si="1834"/>
        <v>0</v>
      </c>
      <c r="Q2213" s="26"/>
      <c r="R2213" s="27"/>
    </row>
    <row r="2214" spans="1:18" x14ac:dyDescent="0.3">
      <c r="A2214" s="24" t="s">
        <v>870</v>
      </c>
      <c r="B2214" s="24" t="s">
        <v>273</v>
      </c>
      <c r="C2214" s="24" t="s">
        <v>125</v>
      </c>
      <c r="D2214" s="24" t="s">
        <v>928</v>
      </c>
      <c r="E2214" s="24" t="s">
        <v>234</v>
      </c>
      <c r="F2214" s="25" t="s">
        <v>235</v>
      </c>
      <c r="G2214" s="10">
        <v>11335.7</v>
      </c>
      <c r="H2214" s="10">
        <v>12135.7</v>
      </c>
      <c r="I2214" s="10">
        <v>12935.7</v>
      </c>
      <c r="J2214" s="10"/>
      <c r="K2214" s="10"/>
      <c r="L2214" s="10"/>
      <c r="M2214" s="10">
        <f t="shared" si="1812"/>
        <v>11335.7</v>
      </c>
      <c r="N2214" s="10">
        <f t="shared" si="1813"/>
        <v>12135.7</v>
      </c>
      <c r="O2214" s="10">
        <f t="shared" si="1814"/>
        <v>12935.7</v>
      </c>
      <c r="P2214" s="10"/>
      <c r="Q2214" s="26"/>
      <c r="R2214" s="27"/>
    </row>
    <row r="2215" spans="1:18" s="12" customFormat="1" ht="31.2" x14ac:dyDescent="0.3">
      <c r="A2215" s="13" t="s">
        <v>930</v>
      </c>
      <c r="B2215" s="13"/>
      <c r="C2215" s="13"/>
      <c r="D2215" s="13"/>
      <c r="E2215" s="29"/>
      <c r="F2215" s="14" t="s">
        <v>931</v>
      </c>
      <c r="G2215" s="15">
        <f t="shared" ref="G2215:L2215" si="1835">G2216+G2225</f>
        <v>1628832.0999999999</v>
      </c>
      <c r="H2215" s="15">
        <f t="shared" si="1835"/>
        <v>1638415.4000000001</v>
      </c>
      <c r="I2215" s="15">
        <f t="shared" si="1835"/>
        <v>1517215.9000000001</v>
      </c>
      <c r="J2215" s="15">
        <f t="shared" si="1835"/>
        <v>90855.9</v>
      </c>
      <c r="K2215" s="15">
        <f t="shared" si="1835"/>
        <v>45732.5</v>
      </c>
      <c r="L2215" s="15">
        <f t="shared" si="1835"/>
        <v>45732.5</v>
      </c>
      <c r="M2215" s="15">
        <f t="shared" si="1812"/>
        <v>1719687.9999999998</v>
      </c>
      <c r="N2215" s="15">
        <f t="shared" si="1813"/>
        <v>1684147.9000000001</v>
      </c>
      <c r="O2215" s="15">
        <f t="shared" si="1814"/>
        <v>1562948.4000000001</v>
      </c>
      <c r="P2215" s="15">
        <f>P2216+P2225</f>
        <v>0</v>
      </c>
      <c r="Q2215" s="16"/>
      <c r="R2215" s="17"/>
    </row>
    <row r="2216" spans="1:18" s="12" customFormat="1" x14ac:dyDescent="0.3">
      <c r="A2216" s="13" t="s">
        <v>930</v>
      </c>
      <c r="B2216" s="13" t="s">
        <v>143</v>
      </c>
      <c r="C2216" s="13"/>
      <c r="D2216" s="13"/>
      <c r="E2216" s="29"/>
      <c r="F2216" s="14" t="s">
        <v>184</v>
      </c>
      <c r="G2216" s="15">
        <f t="shared" ref="G2216:G2219" si="1836">G2217</f>
        <v>3142</v>
      </c>
      <c r="H2216" s="15">
        <f t="shared" ref="H2216:H2219" si="1837">H2217</f>
        <v>3181.9</v>
      </c>
      <c r="I2216" s="15">
        <f t="shared" ref="I2216:I2219" si="1838">I2217</f>
        <v>3181.9</v>
      </c>
      <c r="J2216" s="15">
        <f t="shared" ref="J2216:J2219" si="1839">J2217</f>
        <v>0</v>
      </c>
      <c r="K2216" s="15">
        <f t="shared" ref="K2216:K2219" si="1840">K2217</f>
        <v>0</v>
      </c>
      <c r="L2216" s="15">
        <f t="shared" ref="L2216:L2219" si="1841">L2217</f>
        <v>0</v>
      </c>
      <c r="M2216" s="15">
        <f t="shared" ref="M2216:M2279" si="1842">G2216+J2216</f>
        <v>3142</v>
      </c>
      <c r="N2216" s="15">
        <f t="shared" ref="N2216:N2279" si="1843">H2216+K2216</f>
        <v>3181.9</v>
      </c>
      <c r="O2216" s="15">
        <f t="shared" ref="O2216:O2279" si="1844">I2216+L2216</f>
        <v>3181.9</v>
      </c>
      <c r="P2216" s="15">
        <f t="shared" ref="P2216:P2219" si="1845">P2217</f>
        <v>0</v>
      </c>
      <c r="Q2216" s="16"/>
      <c r="R2216" s="17"/>
    </row>
    <row r="2217" spans="1:18" s="18" customFormat="1" x14ac:dyDescent="0.3">
      <c r="A2217" s="19" t="s">
        <v>930</v>
      </c>
      <c r="B2217" s="19" t="s">
        <v>143</v>
      </c>
      <c r="C2217" s="19" t="s">
        <v>240</v>
      </c>
      <c r="D2217" s="19"/>
      <c r="E2217" s="30"/>
      <c r="F2217" s="20" t="s">
        <v>241</v>
      </c>
      <c r="G2217" s="21">
        <f t="shared" si="1836"/>
        <v>3142</v>
      </c>
      <c r="H2217" s="21">
        <f t="shared" si="1837"/>
        <v>3181.9</v>
      </c>
      <c r="I2217" s="21">
        <f t="shared" si="1838"/>
        <v>3181.9</v>
      </c>
      <c r="J2217" s="21">
        <f t="shared" si="1839"/>
        <v>0</v>
      </c>
      <c r="K2217" s="21">
        <f t="shared" si="1840"/>
        <v>0</v>
      </c>
      <c r="L2217" s="21">
        <f t="shared" si="1841"/>
        <v>0</v>
      </c>
      <c r="M2217" s="21">
        <f t="shared" si="1842"/>
        <v>3142</v>
      </c>
      <c r="N2217" s="21">
        <f t="shared" si="1843"/>
        <v>3181.9</v>
      </c>
      <c r="O2217" s="21">
        <f t="shared" si="1844"/>
        <v>3181.9</v>
      </c>
      <c r="P2217" s="21">
        <f t="shared" si="1845"/>
        <v>0</v>
      </c>
      <c r="Q2217" s="22"/>
      <c r="R2217" s="23"/>
    </row>
    <row r="2218" spans="1:18" ht="46.8" x14ac:dyDescent="0.3">
      <c r="A2218" s="24" t="s">
        <v>930</v>
      </c>
      <c r="B2218" s="24" t="s">
        <v>143</v>
      </c>
      <c r="C2218" s="24" t="s">
        <v>240</v>
      </c>
      <c r="D2218" s="24" t="s">
        <v>202</v>
      </c>
      <c r="E2218" s="28"/>
      <c r="F2218" s="25" t="s">
        <v>203</v>
      </c>
      <c r="G2218" s="10">
        <f t="shared" si="1836"/>
        <v>3142</v>
      </c>
      <c r="H2218" s="10">
        <f t="shared" si="1837"/>
        <v>3181.9</v>
      </c>
      <c r="I2218" s="10">
        <f t="shared" si="1838"/>
        <v>3181.9</v>
      </c>
      <c r="J2218" s="10">
        <f t="shared" si="1839"/>
        <v>0</v>
      </c>
      <c r="K2218" s="10">
        <f t="shared" si="1840"/>
        <v>0</v>
      </c>
      <c r="L2218" s="10">
        <f t="shared" si="1841"/>
        <v>0</v>
      </c>
      <c r="M2218" s="10">
        <f t="shared" si="1842"/>
        <v>3142</v>
      </c>
      <c r="N2218" s="10">
        <f t="shared" si="1843"/>
        <v>3181.9</v>
      </c>
      <c r="O2218" s="10">
        <f t="shared" si="1844"/>
        <v>3181.9</v>
      </c>
      <c r="P2218" s="10">
        <f t="shared" si="1845"/>
        <v>0</v>
      </c>
      <c r="Q2218" s="26"/>
      <c r="R2218" s="27"/>
    </row>
    <row r="2219" spans="1:18" x14ac:dyDescent="0.3">
      <c r="A2219" s="24" t="s">
        <v>930</v>
      </c>
      <c r="B2219" s="24" t="s">
        <v>143</v>
      </c>
      <c r="C2219" s="24" t="s">
        <v>240</v>
      </c>
      <c r="D2219" s="24" t="s">
        <v>204</v>
      </c>
      <c r="E2219" s="28"/>
      <c r="F2219" s="25" t="s">
        <v>27</v>
      </c>
      <c r="G2219" s="10">
        <f t="shared" si="1836"/>
        <v>3142</v>
      </c>
      <c r="H2219" s="10">
        <f t="shared" si="1837"/>
        <v>3181.9</v>
      </c>
      <c r="I2219" s="10">
        <f t="shared" si="1838"/>
        <v>3181.9</v>
      </c>
      <c r="J2219" s="10">
        <f t="shared" si="1839"/>
        <v>0</v>
      </c>
      <c r="K2219" s="10">
        <f t="shared" si="1840"/>
        <v>0</v>
      </c>
      <c r="L2219" s="10">
        <f t="shared" si="1841"/>
        <v>0</v>
      </c>
      <c r="M2219" s="10">
        <f t="shared" si="1842"/>
        <v>3142</v>
      </c>
      <c r="N2219" s="10">
        <f t="shared" si="1843"/>
        <v>3181.9</v>
      </c>
      <c r="O2219" s="10">
        <f t="shared" si="1844"/>
        <v>3181.9</v>
      </c>
      <c r="P2219" s="10">
        <f t="shared" si="1845"/>
        <v>0</v>
      </c>
      <c r="Q2219" s="26"/>
      <c r="R2219" s="27"/>
    </row>
    <row r="2220" spans="1:18" ht="31.2" x14ac:dyDescent="0.3">
      <c r="A2220" s="24" t="s">
        <v>930</v>
      </c>
      <c r="B2220" s="24" t="s">
        <v>143</v>
      </c>
      <c r="C2220" s="24" t="s">
        <v>240</v>
      </c>
      <c r="D2220" s="24" t="s">
        <v>244</v>
      </c>
      <c r="E2220" s="28"/>
      <c r="F2220" s="25" t="s">
        <v>245</v>
      </c>
      <c r="G2220" s="10">
        <f t="shared" ref="G2220:L2220" si="1846">G2221+G2223</f>
        <v>3142</v>
      </c>
      <c r="H2220" s="10">
        <f t="shared" si="1846"/>
        <v>3181.9</v>
      </c>
      <c r="I2220" s="10">
        <f t="shared" si="1846"/>
        <v>3181.9</v>
      </c>
      <c r="J2220" s="10">
        <f t="shared" si="1846"/>
        <v>0</v>
      </c>
      <c r="K2220" s="10">
        <f t="shared" si="1846"/>
        <v>0</v>
      </c>
      <c r="L2220" s="10">
        <f t="shared" si="1846"/>
        <v>0</v>
      </c>
      <c r="M2220" s="10">
        <f t="shared" si="1842"/>
        <v>3142</v>
      </c>
      <c r="N2220" s="10">
        <f t="shared" si="1843"/>
        <v>3181.9</v>
      </c>
      <c r="O2220" s="10">
        <f t="shared" si="1844"/>
        <v>3181.9</v>
      </c>
      <c r="P2220" s="10">
        <f>P2221+P2223</f>
        <v>0</v>
      </c>
      <c r="Q2220" s="26"/>
      <c r="R2220" s="27"/>
    </row>
    <row r="2221" spans="1:18" ht="46.8" x14ac:dyDescent="0.3">
      <c r="A2221" s="24" t="s">
        <v>930</v>
      </c>
      <c r="B2221" s="24" t="s">
        <v>143</v>
      </c>
      <c r="C2221" s="24" t="s">
        <v>240</v>
      </c>
      <c r="D2221" s="24" t="s">
        <v>246</v>
      </c>
      <c r="E2221" s="28"/>
      <c r="F2221" s="25" t="s">
        <v>47</v>
      </c>
      <c r="G2221" s="10">
        <f t="shared" ref="G2221:L2221" si="1847">G2222</f>
        <v>3125.2</v>
      </c>
      <c r="H2221" s="10">
        <f t="shared" si="1847"/>
        <v>3181.9</v>
      </c>
      <c r="I2221" s="10">
        <f t="shared" si="1847"/>
        <v>3181.9</v>
      </c>
      <c r="J2221" s="10">
        <f t="shared" si="1847"/>
        <v>0</v>
      </c>
      <c r="K2221" s="10">
        <f t="shared" si="1847"/>
        <v>0</v>
      </c>
      <c r="L2221" s="10">
        <f t="shared" si="1847"/>
        <v>0</v>
      </c>
      <c r="M2221" s="10">
        <f t="shared" si="1842"/>
        <v>3125.2</v>
      </c>
      <c r="N2221" s="10">
        <f t="shared" si="1843"/>
        <v>3181.9</v>
      </c>
      <c r="O2221" s="10">
        <f t="shared" si="1844"/>
        <v>3181.9</v>
      </c>
      <c r="P2221" s="10">
        <f>P2222</f>
        <v>0</v>
      </c>
      <c r="Q2221" s="26"/>
      <c r="R2221" s="27"/>
    </row>
    <row r="2222" spans="1:18" ht="31.2" x14ac:dyDescent="0.3">
      <c r="A2222" s="24" t="s">
        <v>930</v>
      </c>
      <c r="B2222" s="24" t="s">
        <v>143</v>
      </c>
      <c r="C2222" s="24" t="s">
        <v>240</v>
      </c>
      <c r="D2222" s="24" t="s">
        <v>246</v>
      </c>
      <c r="E2222" s="24" t="s">
        <v>114</v>
      </c>
      <c r="F2222" s="25" t="s">
        <v>115</v>
      </c>
      <c r="G2222" s="10">
        <v>3125.2</v>
      </c>
      <c r="H2222" s="10">
        <v>3181.9</v>
      </c>
      <c r="I2222" s="10">
        <v>3181.9</v>
      </c>
      <c r="J2222" s="10"/>
      <c r="K2222" s="10"/>
      <c r="L2222" s="10"/>
      <c r="M2222" s="10">
        <f t="shared" si="1842"/>
        <v>3125.2</v>
      </c>
      <c r="N2222" s="10">
        <f t="shared" si="1843"/>
        <v>3181.9</v>
      </c>
      <c r="O2222" s="10">
        <f t="shared" si="1844"/>
        <v>3181.9</v>
      </c>
      <c r="P2222" s="10"/>
      <c r="Q2222" s="26"/>
      <c r="R2222" s="27"/>
    </row>
    <row r="2223" spans="1:18" x14ac:dyDescent="0.3">
      <c r="A2223" s="24" t="s">
        <v>930</v>
      </c>
      <c r="B2223" s="24" t="s">
        <v>143</v>
      </c>
      <c r="C2223" s="24" t="s">
        <v>240</v>
      </c>
      <c r="D2223" s="24" t="s">
        <v>247</v>
      </c>
      <c r="E2223" s="28"/>
      <c r="F2223" s="25" t="s">
        <v>199</v>
      </c>
      <c r="G2223" s="10">
        <f t="shared" ref="G2223:L2223" si="1848">G2224</f>
        <v>16.8</v>
      </c>
      <c r="H2223" s="10">
        <f t="shared" si="1848"/>
        <v>0</v>
      </c>
      <c r="I2223" s="10">
        <f t="shared" si="1848"/>
        <v>0</v>
      </c>
      <c r="J2223" s="10">
        <f t="shared" si="1848"/>
        <v>0</v>
      </c>
      <c r="K2223" s="10">
        <f t="shared" si="1848"/>
        <v>0</v>
      </c>
      <c r="L2223" s="10">
        <f t="shared" si="1848"/>
        <v>0</v>
      </c>
      <c r="M2223" s="10">
        <f t="shared" si="1842"/>
        <v>16.8</v>
      </c>
      <c r="N2223" s="10">
        <f t="shared" si="1843"/>
        <v>0</v>
      </c>
      <c r="O2223" s="10">
        <f t="shared" si="1844"/>
        <v>0</v>
      </c>
      <c r="P2223" s="10">
        <f>P2224</f>
        <v>0</v>
      </c>
      <c r="Q2223" s="26"/>
      <c r="R2223" s="27"/>
    </row>
    <row r="2224" spans="1:18" ht="31.2" x14ac:dyDescent="0.3">
      <c r="A2224" s="24" t="s">
        <v>930</v>
      </c>
      <c r="B2224" s="24" t="s">
        <v>143</v>
      </c>
      <c r="C2224" s="24" t="s">
        <v>240</v>
      </c>
      <c r="D2224" s="24" t="s">
        <v>247</v>
      </c>
      <c r="E2224" s="24" t="s">
        <v>114</v>
      </c>
      <c r="F2224" s="25" t="s">
        <v>115</v>
      </c>
      <c r="G2224" s="10">
        <v>16.8</v>
      </c>
      <c r="H2224" s="10">
        <v>0</v>
      </c>
      <c r="I2224" s="10">
        <v>0</v>
      </c>
      <c r="J2224" s="10"/>
      <c r="K2224" s="10"/>
      <c r="L2224" s="10"/>
      <c r="M2224" s="10">
        <f t="shared" si="1842"/>
        <v>16.8</v>
      </c>
      <c r="N2224" s="10">
        <f t="shared" si="1843"/>
        <v>0</v>
      </c>
      <c r="O2224" s="10">
        <f t="shared" si="1844"/>
        <v>0</v>
      </c>
      <c r="P2224" s="10"/>
      <c r="Q2224" s="26"/>
      <c r="R2224" s="27"/>
    </row>
    <row r="2225" spans="1:18" s="12" customFormat="1" x14ac:dyDescent="0.3">
      <c r="A2225" s="13" t="s">
        <v>930</v>
      </c>
      <c r="B2225" s="13" t="s">
        <v>76</v>
      </c>
      <c r="C2225" s="13"/>
      <c r="D2225" s="13"/>
      <c r="E2225" s="29"/>
      <c r="F2225" s="14" t="s">
        <v>374</v>
      </c>
      <c r="G2225" s="15">
        <f t="shared" ref="G2225:L2225" si="1849">G2226+G2254+G2266+G2298</f>
        <v>1625690.0999999999</v>
      </c>
      <c r="H2225" s="15">
        <f t="shared" si="1849"/>
        <v>1635233.5000000002</v>
      </c>
      <c r="I2225" s="15">
        <f t="shared" si="1849"/>
        <v>1514034.0000000002</v>
      </c>
      <c r="J2225" s="15">
        <f t="shared" si="1849"/>
        <v>90855.9</v>
      </c>
      <c r="K2225" s="15">
        <f t="shared" si="1849"/>
        <v>45732.5</v>
      </c>
      <c r="L2225" s="15">
        <f t="shared" si="1849"/>
        <v>45732.5</v>
      </c>
      <c r="M2225" s="15">
        <f t="shared" si="1842"/>
        <v>1716545.9999999998</v>
      </c>
      <c r="N2225" s="15">
        <f t="shared" si="1843"/>
        <v>1680966.0000000002</v>
      </c>
      <c r="O2225" s="15">
        <f t="shared" si="1844"/>
        <v>1559766.5000000002</v>
      </c>
      <c r="P2225" s="15">
        <f>P2226+P2254+P2266+P2298</f>
        <v>0</v>
      </c>
      <c r="Q2225" s="16"/>
      <c r="R2225" s="17"/>
    </row>
    <row r="2226" spans="1:18" s="18" customFormat="1" x14ac:dyDescent="0.3">
      <c r="A2226" s="19" t="s">
        <v>930</v>
      </c>
      <c r="B2226" s="19" t="s">
        <v>76</v>
      </c>
      <c r="C2226" s="19" t="s">
        <v>20</v>
      </c>
      <c r="D2226" s="19"/>
      <c r="E2226" s="30"/>
      <c r="F2226" s="20" t="s">
        <v>445</v>
      </c>
      <c r="G2226" s="21">
        <f t="shared" ref="G2226:G2227" si="1850">G2227</f>
        <v>337731.4</v>
      </c>
      <c r="H2226" s="21">
        <f t="shared" ref="H2226:H2227" si="1851">H2227</f>
        <v>174962.5</v>
      </c>
      <c r="I2226" s="21">
        <f t="shared" ref="I2226:I2227" si="1852">I2227</f>
        <v>170795.5</v>
      </c>
      <c r="J2226" s="21">
        <f t="shared" ref="J2226:J2227" si="1853">J2227</f>
        <v>0</v>
      </c>
      <c r="K2226" s="21">
        <f t="shared" ref="K2226:K2227" si="1854">K2227</f>
        <v>0</v>
      </c>
      <c r="L2226" s="21">
        <f t="shared" ref="L2226:L2227" si="1855">L2227</f>
        <v>0</v>
      </c>
      <c r="M2226" s="21">
        <f t="shared" si="1842"/>
        <v>337731.4</v>
      </c>
      <c r="N2226" s="21">
        <f t="shared" si="1843"/>
        <v>174962.5</v>
      </c>
      <c r="O2226" s="21">
        <f t="shared" si="1844"/>
        <v>170795.5</v>
      </c>
      <c r="P2226" s="21">
        <f t="shared" ref="P2226:P2227" si="1856">P2227</f>
        <v>0</v>
      </c>
      <c r="Q2226" s="22"/>
      <c r="R2226" s="23"/>
    </row>
    <row r="2227" spans="1:18" ht="31.2" x14ac:dyDescent="0.3">
      <c r="A2227" s="24" t="s">
        <v>930</v>
      </c>
      <c r="B2227" s="24" t="s">
        <v>76</v>
      </c>
      <c r="C2227" s="24" t="s">
        <v>20</v>
      </c>
      <c r="D2227" s="24" t="s">
        <v>376</v>
      </c>
      <c r="E2227" s="28"/>
      <c r="F2227" s="25" t="s">
        <v>377</v>
      </c>
      <c r="G2227" s="10">
        <f t="shared" si="1850"/>
        <v>337731.4</v>
      </c>
      <c r="H2227" s="10">
        <f t="shared" si="1851"/>
        <v>174962.5</v>
      </c>
      <c r="I2227" s="10">
        <f t="shared" si="1852"/>
        <v>170795.5</v>
      </c>
      <c r="J2227" s="10">
        <f t="shared" si="1853"/>
        <v>0</v>
      </c>
      <c r="K2227" s="10">
        <f t="shared" si="1854"/>
        <v>0</v>
      </c>
      <c r="L2227" s="10">
        <f t="shared" si="1855"/>
        <v>0</v>
      </c>
      <c r="M2227" s="10">
        <f t="shared" si="1842"/>
        <v>337731.4</v>
      </c>
      <c r="N2227" s="10">
        <f t="shared" si="1843"/>
        <v>174962.5</v>
      </c>
      <c r="O2227" s="10">
        <f t="shared" si="1844"/>
        <v>170795.5</v>
      </c>
      <c r="P2227" s="10">
        <f t="shared" si="1856"/>
        <v>0</v>
      </c>
      <c r="Q2227" s="26"/>
      <c r="R2227" s="27"/>
    </row>
    <row r="2228" spans="1:18" x14ac:dyDescent="0.3">
      <c r="A2228" s="24" t="s">
        <v>930</v>
      </c>
      <c r="B2228" s="24" t="s">
        <v>76</v>
      </c>
      <c r="C2228" s="24" t="s">
        <v>20</v>
      </c>
      <c r="D2228" s="24" t="s">
        <v>378</v>
      </c>
      <c r="E2228" s="28"/>
      <c r="F2228" s="25" t="s">
        <v>27</v>
      </c>
      <c r="G2228" s="10">
        <f t="shared" ref="G2228:L2228" si="1857">G2229+G2238+G2249</f>
        <v>337731.4</v>
      </c>
      <c r="H2228" s="10">
        <f t="shared" si="1857"/>
        <v>174962.5</v>
      </c>
      <c r="I2228" s="10">
        <f t="shared" si="1857"/>
        <v>170795.5</v>
      </c>
      <c r="J2228" s="10">
        <f t="shared" si="1857"/>
        <v>0</v>
      </c>
      <c r="K2228" s="10">
        <f t="shared" si="1857"/>
        <v>0</v>
      </c>
      <c r="L2228" s="10">
        <f t="shared" si="1857"/>
        <v>0</v>
      </c>
      <c r="M2228" s="10">
        <f t="shared" si="1842"/>
        <v>337731.4</v>
      </c>
      <c r="N2228" s="10">
        <f t="shared" si="1843"/>
        <v>174962.5</v>
      </c>
      <c r="O2228" s="10">
        <f t="shared" si="1844"/>
        <v>170795.5</v>
      </c>
      <c r="P2228" s="10">
        <f>P2229+P2238+P2249</f>
        <v>0</v>
      </c>
      <c r="Q2228" s="26"/>
      <c r="R2228" s="27"/>
    </row>
    <row r="2229" spans="1:18" ht="62.4" x14ac:dyDescent="0.3">
      <c r="A2229" s="24" t="s">
        <v>930</v>
      </c>
      <c r="B2229" s="24" t="s">
        <v>76</v>
      </c>
      <c r="C2229" s="24" t="s">
        <v>20</v>
      </c>
      <c r="D2229" s="24" t="s">
        <v>932</v>
      </c>
      <c r="E2229" s="28"/>
      <c r="F2229" s="25" t="s">
        <v>933</v>
      </c>
      <c r="G2229" s="10">
        <f t="shared" ref="G2229:L2229" si="1858">G2230+G2232+G2234+G2236</f>
        <v>182059</v>
      </c>
      <c r="H2229" s="10">
        <f t="shared" si="1858"/>
        <v>16712.8</v>
      </c>
      <c r="I2229" s="10">
        <f t="shared" si="1858"/>
        <v>12545.8</v>
      </c>
      <c r="J2229" s="10">
        <f t="shared" si="1858"/>
        <v>0</v>
      </c>
      <c r="K2229" s="10">
        <f t="shared" si="1858"/>
        <v>0</v>
      </c>
      <c r="L2229" s="10">
        <f t="shared" si="1858"/>
        <v>0</v>
      </c>
      <c r="M2229" s="10">
        <f t="shared" si="1842"/>
        <v>182059</v>
      </c>
      <c r="N2229" s="10">
        <f t="shared" si="1843"/>
        <v>16712.8</v>
      </c>
      <c r="O2229" s="10">
        <f t="shared" si="1844"/>
        <v>12545.8</v>
      </c>
      <c r="P2229" s="10">
        <f>P2230+P2232+P2234+P2236</f>
        <v>0</v>
      </c>
      <c r="Q2229" s="26"/>
      <c r="R2229" s="27"/>
    </row>
    <row r="2230" spans="1:18" ht="31.2" x14ac:dyDescent="0.3">
      <c r="A2230" s="24" t="s">
        <v>930</v>
      </c>
      <c r="B2230" s="24" t="s">
        <v>76</v>
      </c>
      <c r="C2230" s="24" t="s">
        <v>20</v>
      </c>
      <c r="D2230" s="24" t="s">
        <v>934</v>
      </c>
      <c r="E2230" s="28"/>
      <c r="F2230" s="25" t="s">
        <v>190</v>
      </c>
      <c r="G2230" s="10">
        <f t="shared" ref="G2230:L2230" si="1859">G2231</f>
        <v>60.3</v>
      </c>
      <c r="H2230" s="10">
        <f t="shared" si="1859"/>
        <v>60.3</v>
      </c>
      <c r="I2230" s="10">
        <f t="shared" si="1859"/>
        <v>60.3</v>
      </c>
      <c r="J2230" s="10">
        <f t="shared" si="1859"/>
        <v>0</v>
      </c>
      <c r="K2230" s="10">
        <f t="shared" si="1859"/>
        <v>0</v>
      </c>
      <c r="L2230" s="10">
        <f t="shared" si="1859"/>
        <v>0</v>
      </c>
      <c r="M2230" s="10">
        <f t="shared" si="1842"/>
        <v>60.3</v>
      </c>
      <c r="N2230" s="10">
        <f t="shared" si="1843"/>
        <v>60.3</v>
      </c>
      <c r="O2230" s="10">
        <f t="shared" si="1844"/>
        <v>60.3</v>
      </c>
      <c r="P2230" s="10">
        <f>P2231</f>
        <v>0</v>
      </c>
      <c r="Q2230" s="26"/>
      <c r="R2230" s="27"/>
    </row>
    <row r="2231" spans="1:18" ht="31.2" x14ac:dyDescent="0.3">
      <c r="A2231" s="24" t="s">
        <v>930</v>
      </c>
      <c r="B2231" s="24" t="s">
        <v>76</v>
      </c>
      <c r="C2231" s="24" t="s">
        <v>20</v>
      </c>
      <c r="D2231" s="24" t="s">
        <v>934</v>
      </c>
      <c r="E2231" s="24" t="s">
        <v>114</v>
      </c>
      <c r="F2231" s="25" t="s">
        <v>115</v>
      </c>
      <c r="G2231" s="10">
        <v>60.3</v>
      </c>
      <c r="H2231" s="10">
        <v>60.3</v>
      </c>
      <c r="I2231" s="10">
        <v>60.3</v>
      </c>
      <c r="J2231" s="10"/>
      <c r="K2231" s="10"/>
      <c r="L2231" s="10"/>
      <c r="M2231" s="10">
        <f t="shared" si="1842"/>
        <v>60.3</v>
      </c>
      <c r="N2231" s="10">
        <f t="shared" si="1843"/>
        <v>60.3</v>
      </c>
      <c r="O2231" s="10">
        <f t="shared" si="1844"/>
        <v>60.3</v>
      </c>
      <c r="P2231" s="10"/>
      <c r="Q2231" s="26"/>
      <c r="R2231" s="27"/>
    </row>
    <row r="2232" spans="1:18" ht="46.8" x14ac:dyDescent="0.3">
      <c r="A2232" s="24" t="s">
        <v>930</v>
      </c>
      <c r="B2232" s="24" t="s">
        <v>76</v>
      </c>
      <c r="C2232" s="24" t="s">
        <v>20</v>
      </c>
      <c r="D2232" s="24" t="s">
        <v>935</v>
      </c>
      <c r="E2232" s="28"/>
      <c r="F2232" s="25" t="s">
        <v>936</v>
      </c>
      <c r="G2232" s="10">
        <f t="shared" ref="G2232:L2232" si="1860">G2233</f>
        <v>100513.2</v>
      </c>
      <c r="H2232" s="10">
        <f t="shared" si="1860"/>
        <v>4167</v>
      </c>
      <c r="I2232" s="10">
        <f t="shared" si="1860"/>
        <v>0</v>
      </c>
      <c r="J2232" s="10">
        <f t="shared" si="1860"/>
        <v>0</v>
      </c>
      <c r="K2232" s="10">
        <f t="shared" si="1860"/>
        <v>0</v>
      </c>
      <c r="L2232" s="10">
        <f t="shared" si="1860"/>
        <v>0</v>
      </c>
      <c r="M2232" s="10">
        <f t="shared" si="1842"/>
        <v>100513.2</v>
      </c>
      <c r="N2232" s="10">
        <f t="shared" si="1843"/>
        <v>4167</v>
      </c>
      <c r="O2232" s="10">
        <f t="shared" si="1844"/>
        <v>0</v>
      </c>
      <c r="P2232" s="10">
        <f>P2233</f>
        <v>0</v>
      </c>
      <c r="Q2232" s="26"/>
      <c r="R2232" s="27"/>
    </row>
    <row r="2233" spans="1:18" ht="31.2" x14ac:dyDescent="0.3">
      <c r="A2233" s="24" t="s">
        <v>930</v>
      </c>
      <c r="B2233" s="24" t="s">
        <v>76</v>
      </c>
      <c r="C2233" s="24" t="s">
        <v>20</v>
      </c>
      <c r="D2233" s="24" t="s">
        <v>935</v>
      </c>
      <c r="E2233" s="24" t="s">
        <v>114</v>
      </c>
      <c r="F2233" s="25" t="s">
        <v>115</v>
      </c>
      <c r="G2233" s="10">
        <v>100513.2</v>
      </c>
      <c r="H2233" s="10">
        <v>4167</v>
      </c>
      <c r="I2233" s="10">
        <v>0</v>
      </c>
      <c r="J2233" s="10"/>
      <c r="K2233" s="10"/>
      <c r="L2233" s="10"/>
      <c r="M2233" s="10">
        <f t="shared" si="1842"/>
        <v>100513.2</v>
      </c>
      <c r="N2233" s="10">
        <f t="shared" si="1843"/>
        <v>4167</v>
      </c>
      <c r="O2233" s="10">
        <f t="shared" si="1844"/>
        <v>0</v>
      </c>
      <c r="P2233" s="10"/>
      <c r="Q2233" s="26"/>
      <c r="R2233" s="27"/>
    </row>
    <row r="2234" spans="1:18" ht="31.2" x14ac:dyDescent="0.3">
      <c r="A2234" s="24" t="s">
        <v>930</v>
      </c>
      <c r="B2234" s="24" t="s">
        <v>76</v>
      </c>
      <c r="C2234" s="24" t="s">
        <v>20</v>
      </c>
      <c r="D2234" s="24" t="s">
        <v>937</v>
      </c>
      <c r="E2234" s="28"/>
      <c r="F2234" s="25" t="s">
        <v>938</v>
      </c>
      <c r="G2234" s="10">
        <f t="shared" ref="G2234:L2234" si="1861">G2235</f>
        <v>46485.5</v>
      </c>
      <c r="H2234" s="10">
        <f t="shared" si="1861"/>
        <v>12485.5</v>
      </c>
      <c r="I2234" s="10">
        <f t="shared" si="1861"/>
        <v>12485.5</v>
      </c>
      <c r="J2234" s="10">
        <f t="shared" si="1861"/>
        <v>0</v>
      </c>
      <c r="K2234" s="10">
        <f t="shared" si="1861"/>
        <v>0</v>
      </c>
      <c r="L2234" s="10">
        <f t="shared" si="1861"/>
        <v>0</v>
      </c>
      <c r="M2234" s="10">
        <f t="shared" si="1842"/>
        <v>46485.5</v>
      </c>
      <c r="N2234" s="10">
        <f t="shared" si="1843"/>
        <v>12485.5</v>
      </c>
      <c r="O2234" s="10">
        <f t="shared" si="1844"/>
        <v>12485.5</v>
      </c>
      <c r="P2234" s="10">
        <f>P2235</f>
        <v>0</v>
      </c>
      <c r="Q2234" s="26"/>
      <c r="R2234" s="27"/>
    </row>
    <row r="2235" spans="1:18" ht="31.2" x14ac:dyDescent="0.3">
      <c r="A2235" s="24" t="s">
        <v>930</v>
      </c>
      <c r="B2235" s="24" t="s">
        <v>76</v>
      </c>
      <c r="C2235" s="24" t="s">
        <v>20</v>
      </c>
      <c r="D2235" s="24" t="s">
        <v>937</v>
      </c>
      <c r="E2235" s="24" t="s">
        <v>114</v>
      </c>
      <c r="F2235" s="25" t="s">
        <v>115</v>
      </c>
      <c r="G2235" s="10">
        <v>46485.5</v>
      </c>
      <c r="H2235" s="10">
        <v>12485.5</v>
      </c>
      <c r="I2235" s="10">
        <v>12485.5</v>
      </c>
      <c r="J2235" s="10"/>
      <c r="K2235" s="10"/>
      <c r="L2235" s="10"/>
      <c r="M2235" s="10">
        <f t="shared" si="1842"/>
        <v>46485.5</v>
      </c>
      <c r="N2235" s="10">
        <f t="shared" si="1843"/>
        <v>12485.5</v>
      </c>
      <c r="O2235" s="10">
        <f t="shared" si="1844"/>
        <v>12485.5</v>
      </c>
      <c r="P2235" s="10"/>
      <c r="Q2235" s="26"/>
      <c r="R2235" s="27"/>
    </row>
    <row r="2236" spans="1:18" ht="31.2" x14ac:dyDescent="0.3">
      <c r="A2236" s="24" t="s">
        <v>930</v>
      </c>
      <c r="B2236" s="24" t="s">
        <v>76</v>
      </c>
      <c r="C2236" s="24" t="s">
        <v>20</v>
      </c>
      <c r="D2236" s="24" t="s">
        <v>939</v>
      </c>
      <c r="E2236" s="28"/>
      <c r="F2236" s="25" t="s">
        <v>940</v>
      </c>
      <c r="G2236" s="10">
        <f t="shared" ref="G2236:L2236" si="1862">G2237</f>
        <v>35000</v>
      </c>
      <c r="H2236" s="10">
        <f t="shared" si="1862"/>
        <v>0</v>
      </c>
      <c r="I2236" s="10">
        <f t="shared" si="1862"/>
        <v>0</v>
      </c>
      <c r="J2236" s="10">
        <f t="shared" si="1862"/>
        <v>0</v>
      </c>
      <c r="K2236" s="10">
        <f t="shared" si="1862"/>
        <v>0</v>
      </c>
      <c r="L2236" s="10">
        <f t="shared" si="1862"/>
        <v>0</v>
      </c>
      <c r="M2236" s="10">
        <f t="shared" si="1842"/>
        <v>35000</v>
      </c>
      <c r="N2236" s="10">
        <f t="shared" si="1843"/>
        <v>0</v>
      </c>
      <c r="O2236" s="10">
        <f t="shared" si="1844"/>
        <v>0</v>
      </c>
      <c r="P2236" s="10">
        <f>P2237</f>
        <v>0</v>
      </c>
      <c r="Q2236" s="26"/>
      <c r="R2236" s="27"/>
    </row>
    <row r="2237" spans="1:18" ht="31.2" x14ac:dyDescent="0.3">
      <c r="A2237" s="24" t="s">
        <v>930</v>
      </c>
      <c r="B2237" s="24" t="s">
        <v>76</v>
      </c>
      <c r="C2237" s="24" t="s">
        <v>20</v>
      </c>
      <c r="D2237" s="24" t="s">
        <v>939</v>
      </c>
      <c r="E2237" s="24" t="s">
        <v>114</v>
      </c>
      <c r="F2237" s="25" t="s">
        <v>115</v>
      </c>
      <c r="G2237" s="10">
        <v>35000</v>
      </c>
      <c r="H2237" s="10">
        <v>0</v>
      </c>
      <c r="I2237" s="10">
        <v>0</v>
      </c>
      <c r="J2237" s="10"/>
      <c r="K2237" s="10"/>
      <c r="L2237" s="10"/>
      <c r="M2237" s="10">
        <f t="shared" si="1842"/>
        <v>35000</v>
      </c>
      <c r="N2237" s="10">
        <f t="shared" si="1843"/>
        <v>0</v>
      </c>
      <c r="O2237" s="10">
        <f t="shared" si="1844"/>
        <v>0</v>
      </c>
      <c r="P2237" s="10"/>
      <c r="Q2237" s="26"/>
      <c r="R2237" s="27"/>
    </row>
    <row r="2238" spans="1:18" ht="46.8" x14ac:dyDescent="0.3">
      <c r="A2238" s="24" t="s">
        <v>930</v>
      </c>
      <c r="B2238" s="24" t="s">
        <v>76</v>
      </c>
      <c r="C2238" s="24" t="s">
        <v>20</v>
      </c>
      <c r="D2238" s="24" t="s">
        <v>446</v>
      </c>
      <c r="E2238" s="28"/>
      <c r="F2238" s="25" t="s">
        <v>447</v>
      </c>
      <c r="G2238" s="10">
        <f t="shared" ref="G2238:L2238" si="1863">G2239+G2241+G2243+G2245+G2247</f>
        <v>150987.70000000001</v>
      </c>
      <c r="H2238" s="10">
        <f t="shared" si="1863"/>
        <v>153512.80000000002</v>
      </c>
      <c r="I2238" s="10">
        <f t="shared" si="1863"/>
        <v>153512.80000000002</v>
      </c>
      <c r="J2238" s="10">
        <f t="shared" si="1863"/>
        <v>0</v>
      </c>
      <c r="K2238" s="10">
        <f t="shared" si="1863"/>
        <v>0</v>
      </c>
      <c r="L2238" s="10">
        <f t="shared" si="1863"/>
        <v>0</v>
      </c>
      <c r="M2238" s="10">
        <f t="shared" si="1842"/>
        <v>150987.70000000001</v>
      </c>
      <c r="N2238" s="10">
        <f t="shared" si="1843"/>
        <v>153512.80000000002</v>
      </c>
      <c r="O2238" s="10">
        <f t="shared" si="1844"/>
        <v>153512.80000000002</v>
      </c>
      <c r="P2238" s="10">
        <f>P2239+P2241+P2243+P2245+P2247</f>
        <v>0</v>
      </c>
      <c r="Q2238" s="26"/>
      <c r="R2238" s="27"/>
    </row>
    <row r="2239" spans="1:18" ht="46.8" x14ac:dyDescent="0.3">
      <c r="A2239" s="24" t="s">
        <v>930</v>
      </c>
      <c r="B2239" s="24" t="s">
        <v>76</v>
      </c>
      <c r="C2239" s="24" t="s">
        <v>20</v>
      </c>
      <c r="D2239" s="24" t="s">
        <v>941</v>
      </c>
      <c r="E2239" s="28"/>
      <c r="F2239" s="25" t="s">
        <v>47</v>
      </c>
      <c r="G2239" s="10">
        <f t="shared" ref="G2239:L2239" si="1864">G2240</f>
        <v>139389.9</v>
      </c>
      <c r="H2239" s="10">
        <f t="shared" si="1864"/>
        <v>145306.20000000001</v>
      </c>
      <c r="I2239" s="10">
        <f t="shared" si="1864"/>
        <v>145306.20000000001</v>
      </c>
      <c r="J2239" s="10">
        <f t="shared" si="1864"/>
        <v>0</v>
      </c>
      <c r="K2239" s="10">
        <f t="shared" si="1864"/>
        <v>0</v>
      </c>
      <c r="L2239" s="10">
        <f t="shared" si="1864"/>
        <v>0</v>
      </c>
      <c r="M2239" s="10">
        <f t="shared" si="1842"/>
        <v>139389.9</v>
      </c>
      <c r="N2239" s="10">
        <f t="shared" si="1843"/>
        <v>145306.20000000001</v>
      </c>
      <c r="O2239" s="10">
        <f t="shared" si="1844"/>
        <v>145306.20000000001</v>
      </c>
      <c r="P2239" s="10">
        <f>P2240</f>
        <v>0</v>
      </c>
      <c r="Q2239" s="26"/>
      <c r="R2239" s="27"/>
    </row>
    <row r="2240" spans="1:18" ht="31.2" x14ac:dyDescent="0.3">
      <c r="A2240" s="24" t="s">
        <v>930</v>
      </c>
      <c r="B2240" s="24" t="s">
        <v>76</v>
      </c>
      <c r="C2240" s="24" t="s">
        <v>20</v>
      </c>
      <c r="D2240" s="24" t="s">
        <v>941</v>
      </c>
      <c r="E2240" s="24" t="s">
        <v>114</v>
      </c>
      <c r="F2240" s="25" t="s">
        <v>115</v>
      </c>
      <c r="G2240" s="10">
        <v>139389.9</v>
      </c>
      <c r="H2240" s="10">
        <v>145306.20000000001</v>
      </c>
      <c r="I2240" s="10">
        <v>145306.20000000001</v>
      </c>
      <c r="J2240" s="10"/>
      <c r="K2240" s="10"/>
      <c r="L2240" s="10"/>
      <c r="M2240" s="10">
        <f t="shared" si="1842"/>
        <v>139389.9</v>
      </c>
      <c r="N2240" s="10">
        <f t="shared" si="1843"/>
        <v>145306.20000000001</v>
      </c>
      <c r="O2240" s="10">
        <f t="shared" si="1844"/>
        <v>145306.20000000001</v>
      </c>
      <c r="P2240" s="10"/>
      <c r="Q2240" s="26"/>
      <c r="R2240" s="27"/>
    </row>
    <row r="2241" spans="1:18" x14ac:dyDescent="0.3">
      <c r="A2241" s="24" t="s">
        <v>930</v>
      </c>
      <c r="B2241" s="24" t="s">
        <v>76</v>
      </c>
      <c r="C2241" s="24" t="s">
        <v>20</v>
      </c>
      <c r="D2241" s="24" t="s">
        <v>942</v>
      </c>
      <c r="E2241" s="28"/>
      <c r="F2241" s="25" t="s">
        <v>943</v>
      </c>
      <c r="G2241" s="10">
        <f t="shared" ref="G2241:L2241" si="1865">G2242</f>
        <v>3391.2</v>
      </c>
      <c r="H2241" s="10">
        <f t="shared" si="1865"/>
        <v>0</v>
      </c>
      <c r="I2241" s="10">
        <f t="shared" si="1865"/>
        <v>0</v>
      </c>
      <c r="J2241" s="10">
        <f t="shared" si="1865"/>
        <v>0</v>
      </c>
      <c r="K2241" s="10">
        <f t="shared" si="1865"/>
        <v>0</v>
      </c>
      <c r="L2241" s="10">
        <f t="shared" si="1865"/>
        <v>0</v>
      </c>
      <c r="M2241" s="10">
        <f t="shared" si="1842"/>
        <v>3391.2</v>
      </c>
      <c r="N2241" s="10">
        <f t="shared" si="1843"/>
        <v>0</v>
      </c>
      <c r="O2241" s="10">
        <f t="shared" si="1844"/>
        <v>0</v>
      </c>
      <c r="P2241" s="10">
        <f>P2242</f>
        <v>0</v>
      </c>
      <c r="Q2241" s="26"/>
      <c r="R2241" s="27"/>
    </row>
    <row r="2242" spans="1:18" ht="31.2" x14ac:dyDescent="0.3">
      <c r="A2242" s="24" t="s">
        <v>930</v>
      </c>
      <c r="B2242" s="24" t="s">
        <v>76</v>
      </c>
      <c r="C2242" s="24" t="s">
        <v>20</v>
      </c>
      <c r="D2242" s="24" t="s">
        <v>942</v>
      </c>
      <c r="E2242" s="24" t="s">
        <v>114</v>
      </c>
      <c r="F2242" s="25" t="s">
        <v>115</v>
      </c>
      <c r="G2242" s="10">
        <v>3391.2</v>
      </c>
      <c r="H2242" s="10">
        <v>0</v>
      </c>
      <c r="I2242" s="10">
        <v>0</v>
      </c>
      <c r="J2242" s="10"/>
      <c r="K2242" s="10"/>
      <c r="L2242" s="10"/>
      <c r="M2242" s="10">
        <f t="shared" si="1842"/>
        <v>3391.2</v>
      </c>
      <c r="N2242" s="10">
        <f t="shared" si="1843"/>
        <v>0</v>
      </c>
      <c r="O2242" s="10">
        <f t="shared" si="1844"/>
        <v>0</v>
      </c>
      <c r="P2242" s="10"/>
      <c r="Q2242" s="26"/>
      <c r="R2242" s="27"/>
    </row>
    <row r="2243" spans="1:18" ht="46.8" x14ac:dyDescent="0.3">
      <c r="A2243" s="24" t="s">
        <v>930</v>
      </c>
      <c r="B2243" s="24" t="s">
        <v>76</v>
      </c>
      <c r="C2243" s="24" t="s">
        <v>20</v>
      </c>
      <c r="D2243" s="24" t="s">
        <v>448</v>
      </c>
      <c r="E2243" s="28"/>
      <c r="F2243" s="25" t="s">
        <v>449</v>
      </c>
      <c r="G2243" s="10">
        <f t="shared" ref="G2243:L2243" si="1866">G2244</f>
        <v>5000</v>
      </c>
      <c r="H2243" s="10">
        <f t="shared" si="1866"/>
        <v>5000</v>
      </c>
      <c r="I2243" s="10">
        <f t="shared" si="1866"/>
        <v>5000</v>
      </c>
      <c r="J2243" s="10">
        <f t="shared" si="1866"/>
        <v>0</v>
      </c>
      <c r="K2243" s="10">
        <f t="shared" si="1866"/>
        <v>0</v>
      </c>
      <c r="L2243" s="10">
        <f t="shared" si="1866"/>
        <v>0</v>
      </c>
      <c r="M2243" s="10">
        <f t="shared" si="1842"/>
        <v>5000</v>
      </c>
      <c r="N2243" s="10">
        <f t="shared" si="1843"/>
        <v>5000</v>
      </c>
      <c r="O2243" s="10">
        <f t="shared" si="1844"/>
        <v>5000</v>
      </c>
      <c r="P2243" s="10">
        <f>P2244</f>
        <v>0</v>
      </c>
      <c r="Q2243" s="26"/>
      <c r="R2243" s="27"/>
    </row>
    <row r="2244" spans="1:18" x14ac:dyDescent="0.3">
      <c r="A2244" s="24" t="s">
        <v>930</v>
      </c>
      <c r="B2244" s="24" t="s">
        <v>76</v>
      </c>
      <c r="C2244" s="24" t="s">
        <v>20</v>
      </c>
      <c r="D2244" s="24" t="s">
        <v>448</v>
      </c>
      <c r="E2244" s="24" t="s">
        <v>34</v>
      </c>
      <c r="F2244" s="25" t="s">
        <v>35</v>
      </c>
      <c r="G2244" s="10">
        <v>5000</v>
      </c>
      <c r="H2244" s="10">
        <v>5000</v>
      </c>
      <c r="I2244" s="10">
        <v>5000</v>
      </c>
      <c r="J2244" s="10"/>
      <c r="K2244" s="10"/>
      <c r="L2244" s="10"/>
      <c r="M2244" s="10">
        <f t="shared" si="1842"/>
        <v>5000</v>
      </c>
      <c r="N2244" s="10">
        <f t="shared" si="1843"/>
        <v>5000</v>
      </c>
      <c r="O2244" s="10">
        <f t="shared" si="1844"/>
        <v>5000</v>
      </c>
      <c r="P2244" s="10"/>
      <c r="Q2244" s="26"/>
      <c r="R2244" s="27"/>
    </row>
    <row r="2245" spans="1:18" ht="78" x14ac:dyDescent="0.3">
      <c r="A2245" s="24" t="s">
        <v>930</v>
      </c>
      <c r="B2245" s="24" t="s">
        <v>76</v>
      </c>
      <c r="C2245" s="24" t="s">
        <v>20</v>
      </c>
      <c r="D2245" s="24" t="s">
        <v>944</v>
      </c>
      <c r="E2245" s="28"/>
      <c r="F2245" s="25" t="s">
        <v>945</v>
      </c>
      <c r="G2245" s="10">
        <f t="shared" ref="G2245:L2245" si="1867">G2246</f>
        <v>806.6</v>
      </c>
      <c r="H2245" s="10">
        <f t="shared" si="1867"/>
        <v>806.6</v>
      </c>
      <c r="I2245" s="10">
        <f t="shared" si="1867"/>
        <v>806.6</v>
      </c>
      <c r="J2245" s="10">
        <f t="shared" si="1867"/>
        <v>0</v>
      </c>
      <c r="K2245" s="10">
        <f t="shared" si="1867"/>
        <v>0</v>
      </c>
      <c r="L2245" s="10">
        <f t="shared" si="1867"/>
        <v>0</v>
      </c>
      <c r="M2245" s="10">
        <f t="shared" si="1842"/>
        <v>806.6</v>
      </c>
      <c r="N2245" s="10">
        <f t="shared" si="1843"/>
        <v>806.6</v>
      </c>
      <c r="O2245" s="10">
        <f t="shared" si="1844"/>
        <v>806.6</v>
      </c>
      <c r="P2245" s="10">
        <f>P2246</f>
        <v>0</v>
      </c>
      <c r="Q2245" s="26"/>
      <c r="R2245" s="27"/>
    </row>
    <row r="2246" spans="1:18" ht="31.2" x14ac:dyDescent="0.3">
      <c r="A2246" s="24" t="s">
        <v>930</v>
      </c>
      <c r="B2246" s="24" t="s">
        <v>76</v>
      </c>
      <c r="C2246" s="24" t="s">
        <v>20</v>
      </c>
      <c r="D2246" s="24" t="s">
        <v>944</v>
      </c>
      <c r="E2246" s="24" t="s">
        <v>114</v>
      </c>
      <c r="F2246" s="25" t="s">
        <v>115</v>
      </c>
      <c r="G2246" s="10">
        <v>806.6</v>
      </c>
      <c r="H2246" s="10">
        <v>806.6</v>
      </c>
      <c r="I2246" s="10">
        <v>806.6</v>
      </c>
      <c r="J2246" s="10"/>
      <c r="K2246" s="10"/>
      <c r="L2246" s="10"/>
      <c r="M2246" s="10">
        <f t="shared" si="1842"/>
        <v>806.6</v>
      </c>
      <c r="N2246" s="10">
        <f t="shared" si="1843"/>
        <v>806.6</v>
      </c>
      <c r="O2246" s="10">
        <f t="shared" si="1844"/>
        <v>806.6</v>
      </c>
      <c r="P2246" s="10"/>
      <c r="Q2246" s="26"/>
      <c r="R2246" s="27"/>
    </row>
    <row r="2247" spans="1:18" ht="62.4" x14ac:dyDescent="0.3">
      <c r="A2247" s="24" t="s">
        <v>930</v>
      </c>
      <c r="B2247" s="24" t="s">
        <v>76</v>
      </c>
      <c r="C2247" s="24" t="s">
        <v>20</v>
      </c>
      <c r="D2247" s="24" t="s">
        <v>946</v>
      </c>
      <c r="E2247" s="28"/>
      <c r="F2247" s="25" t="s">
        <v>947</v>
      </c>
      <c r="G2247" s="10">
        <f t="shared" ref="G2247:L2247" si="1868">G2248</f>
        <v>2400</v>
      </c>
      <c r="H2247" s="10">
        <f t="shared" si="1868"/>
        <v>2400</v>
      </c>
      <c r="I2247" s="10">
        <f t="shared" si="1868"/>
        <v>2400</v>
      </c>
      <c r="J2247" s="10">
        <f t="shared" si="1868"/>
        <v>0</v>
      </c>
      <c r="K2247" s="10">
        <f t="shared" si="1868"/>
        <v>0</v>
      </c>
      <c r="L2247" s="10">
        <f t="shared" si="1868"/>
        <v>0</v>
      </c>
      <c r="M2247" s="10">
        <f t="shared" si="1842"/>
        <v>2400</v>
      </c>
      <c r="N2247" s="10">
        <f t="shared" si="1843"/>
        <v>2400</v>
      </c>
      <c r="O2247" s="10">
        <f t="shared" si="1844"/>
        <v>2400</v>
      </c>
      <c r="P2247" s="10">
        <f>P2248</f>
        <v>0</v>
      </c>
      <c r="Q2247" s="26"/>
      <c r="R2247" s="27"/>
    </row>
    <row r="2248" spans="1:18" ht="31.2" x14ac:dyDescent="0.3">
      <c r="A2248" s="24" t="s">
        <v>930</v>
      </c>
      <c r="B2248" s="24" t="s">
        <v>76</v>
      </c>
      <c r="C2248" s="24" t="s">
        <v>20</v>
      </c>
      <c r="D2248" s="24" t="s">
        <v>946</v>
      </c>
      <c r="E2248" s="24" t="s">
        <v>114</v>
      </c>
      <c r="F2248" s="25" t="s">
        <v>115</v>
      </c>
      <c r="G2248" s="10">
        <v>2400</v>
      </c>
      <c r="H2248" s="10">
        <v>2400</v>
      </c>
      <c r="I2248" s="10">
        <v>2400</v>
      </c>
      <c r="J2248" s="10"/>
      <c r="K2248" s="10"/>
      <c r="L2248" s="10"/>
      <c r="M2248" s="10">
        <f t="shared" si="1842"/>
        <v>2400</v>
      </c>
      <c r="N2248" s="10">
        <f t="shared" si="1843"/>
        <v>2400</v>
      </c>
      <c r="O2248" s="10">
        <f t="shared" si="1844"/>
        <v>2400</v>
      </c>
      <c r="P2248" s="10"/>
      <c r="Q2248" s="26"/>
      <c r="R2248" s="27"/>
    </row>
    <row r="2249" spans="1:18" ht="31.2" x14ac:dyDescent="0.3">
      <c r="A2249" s="24" t="s">
        <v>930</v>
      </c>
      <c r="B2249" s="24" t="s">
        <v>76</v>
      </c>
      <c r="C2249" s="24" t="s">
        <v>20</v>
      </c>
      <c r="D2249" s="24" t="s">
        <v>379</v>
      </c>
      <c r="E2249" s="28"/>
      <c r="F2249" s="25" t="s">
        <v>380</v>
      </c>
      <c r="G2249" s="10">
        <f t="shared" ref="G2249:L2249" si="1869">G2250+G2252</f>
        <v>4684.7</v>
      </c>
      <c r="H2249" s="10">
        <f t="shared" si="1869"/>
        <v>4736.8999999999996</v>
      </c>
      <c r="I2249" s="10">
        <f t="shared" si="1869"/>
        <v>4736.8999999999996</v>
      </c>
      <c r="J2249" s="10">
        <f t="shared" si="1869"/>
        <v>0</v>
      </c>
      <c r="K2249" s="10">
        <f t="shared" si="1869"/>
        <v>0</v>
      </c>
      <c r="L2249" s="10">
        <f t="shared" si="1869"/>
        <v>0</v>
      </c>
      <c r="M2249" s="10">
        <f t="shared" si="1842"/>
        <v>4684.7</v>
      </c>
      <c r="N2249" s="10">
        <f t="shared" si="1843"/>
        <v>4736.8999999999996</v>
      </c>
      <c r="O2249" s="10">
        <f t="shared" si="1844"/>
        <v>4736.8999999999996</v>
      </c>
      <c r="P2249" s="10">
        <f>P2250+P2252</f>
        <v>0</v>
      </c>
      <c r="Q2249" s="26"/>
      <c r="R2249" s="27"/>
    </row>
    <row r="2250" spans="1:18" ht="46.8" x14ac:dyDescent="0.3">
      <c r="A2250" s="24" t="s">
        <v>930</v>
      </c>
      <c r="B2250" s="24" t="s">
        <v>76</v>
      </c>
      <c r="C2250" s="24" t="s">
        <v>20</v>
      </c>
      <c r="D2250" s="24" t="s">
        <v>381</v>
      </c>
      <c r="E2250" s="28"/>
      <c r="F2250" s="44" t="s">
        <v>47</v>
      </c>
      <c r="G2250" s="10">
        <f t="shared" ref="G2250:L2250" si="1870">G2251</f>
        <v>4614.3</v>
      </c>
      <c r="H2250" s="10">
        <f t="shared" si="1870"/>
        <v>4736.8999999999996</v>
      </c>
      <c r="I2250" s="10">
        <f t="shared" si="1870"/>
        <v>4736.8999999999996</v>
      </c>
      <c r="J2250" s="10">
        <f t="shared" si="1870"/>
        <v>0</v>
      </c>
      <c r="K2250" s="10">
        <f t="shared" si="1870"/>
        <v>0</v>
      </c>
      <c r="L2250" s="10">
        <f t="shared" si="1870"/>
        <v>0</v>
      </c>
      <c r="M2250" s="10">
        <f t="shared" si="1842"/>
        <v>4614.3</v>
      </c>
      <c r="N2250" s="10">
        <f t="shared" si="1843"/>
        <v>4736.8999999999996</v>
      </c>
      <c r="O2250" s="10">
        <f t="shared" si="1844"/>
        <v>4736.8999999999996</v>
      </c>
      <c r="P2250" s="10">
        <f>P2251</f>
        <v>0</v>
      </c>
      <c r="Q2250" s="26"/>
      <c r="R2250" s="27"/>
    </row>
    <row r="2251" spans="1:18" ht="31.2" x14ac:dyDescent="0.3">
      <c r="A2251" s="24" t="s">
        <v>930</v>
      </c>
      <c r="B2251" s="24" t="s">
        <v>76</v>
      </c>
      <c r="C2251" s="24" t="s">
        <v>20</v>
      </c>
      <c r="D2251" s="24" t="s">
        <v>381</v>
      </c>
      <c r="E2251" s="24" t="s">
        <v>114</v>
      </c>
      <c r="F2251" s="25" t="s">
        <v>115</v>
      </c>
      <c r="G2251" s="10">
        <v>4614.3</v>
      </c>
      <c r="H2251" s="10">
        <v>4736.8999999999996</v>
      </c>
      <c r="I2251" s="10">
        <v>4736.8999999999996</v>
      </c>
      <c r="J2251" s="10"/>
      <c r="K2251" s="10"/>
      <c r="L2251" s="10"/>
      <c r="M2251" s="10">
        <f t="shared" si="1842"/>
        <v>4614.3</v>
      </c>
      <c r="N2251" s="10">
        <f t="shared" si="1843"/>
        <v>4736.8999999999996</v>
      </c>
      <c r="O2251" s="10">
        <f t="shared" si="1844"/>
        <v>4736.8999999999996</v>
      </c>
      <c r="P2251" s="10"/>
      <c r="Q2251" s="26"/>
      <c r="R2251" s="27"/>
    </row>
    <row r="2252" spans="1:18" x14ac:dyDescent="0.3">
      <c r="A2252" s="24" t="s">
        <v>930</v>
      </c>
      <c r="B2252" s="24" t="s">
        <v>76</v>
      </c>
      <c r="C2252" s="24" t="s">
        <v>20</v>
      </c>
      <c r="D2252" s="24" t="s">
        <v>382</v>
      </c>
      <c r="E2252" s="24"/>
      <c r="F2252" s="44" t="s">
        <v>199</v>
      </c>
      <c r="G2252" s="10">
        <f t="shared" ref="G2252:L2252" si="1871">G2253</f>
        <v>70.400000000000006</v>
      </c>
      <c r="H2252" s="10">
        <f t="shared" si="1871"/>
        <v>0</v>
      </c>
      <c r="I2252" s="10">
        <f t="shared" si="1871"/>
        <v>0</v>
      </c>
      <c r="J2252" s="10">
        <f t="shared" si="1871"/>
        <v>0</v>
      </c>
      <c r="K2252" s="10">
        <f t="shared" si="1871"/>
        <v>0</v>
      </c>
      <c r="L2252" s="10">
        <f t="shared" si="1871"/>
        <v>0</v>
      </c>
      <c r="M2252" s="10">
        <f t="shared" si="1842"/>
        <v>70.400000000000006</v>
      </c>
      <c r="N2252" s="10">
        <f t="shared" si="1843"/>
        <v>0</v>
      </c>
      <c r="O2252" s="10">
        <f t="shared" si="1844"/>
        <v>0</v>
      </c>
      <c r="P2252" s="10">
        <f>P2253</f>
        <v>0</v>
      </c>
      <c r="Q2252" s="26"/>
      <c r="R2252" s="27"/>
    </row>
    <row r="2253" spans="1:18" ht="31.2" x14ac:dyDescent="0.3">
      <c r="A2253" s="24" t="s">
        <v>930</v>
      </c>
      <c r="B2253" s="24" t="s">
        <v>76</v>
      </c>
      <c r="C2253" s="24" t="s">
        <v>20</v>
      </c>
      <c r="D2253" s="24" t="s">
        <v>382</v>
      </c>
      <c r="E2253" s="24" t="s">
        <v>114</v>
      </c>
      <c r="F2253" s="25" t="s">
        <v>115</v>
      </c>
      <c r="G2253" s="10">
        <v>70.400000000000006</v>
      </c>
      <c r="H2253" s="10">
        <v>0</v>
      </c>
      <c r="I2253" s="10">
        <v>0</v>
      </c>
      <c r="J2253" s="10"/>
      <c r="K2253" s="10"/>
      <c r="L2253" s="10"/>
      <c r="M2253" s="10">
        <f t="shared" si="1842"/>
        <v>70.400000000000006</v>
      </c>
      <c r="N2253" s="10">
        <f t="shared" si="1843"/>
        <v>0</v>
      </c>
      <c r="O2253" s="10">
        <f t="shared" si="1844"/>
        <v>0</v>
      </c>
      <c r="P2253" s="10"/>
      <c r="Q2253" s="26"/>
      <c r="R2253" s="27"/>
    </row>
    <row r="2254" spans="1:18" s="18" customFormat="1" x14ac:dyDescent="0.3">
      <c r="A2254" s="19" t="s">
        <v>930</v>
      </c>
      <c r="B2254" s="19" t="s">
        <v>76</v>
      </c>
      <c r="C2254" s="19" t="s">
        <v>301</v>
      </c>
      <c r="D2254" s="19"/>
      <c r="E2254" s="30"/>
      <c r="F2254" s="20" t="s">
        <v>948</v>
      </c>
      <c r="G2254" s="21">
        <f t="shared" ref="G2254:L2254" si="1872">G2255+G2261</f>
        <v>24118.600000000002</v>
      </c>
      <c r="H2254" s="21">
        <f t="shared" si="1872"/>
        <v>24118.600000000002</v>
      </c>
      <c r="I2254" s="21">
        <f t="shared" si="1872"/>
        <v>24118.600000000002</v>
      </c>
      <c r="J2254" s="21">
        <f t="shared" si="1872"/>
        <v>0</v>
      </c>
      <c r="K2254" s="21">
        <f t="shared" si="1872"/>
        <v>0</v>
      </c>
      <c r="L2254" s="21">
        <f t="shared" si="1872"/>
        <v>0</v>
      </c>
      <c r="M2254" s="21">
        <f t="shared" si="1842"/>
        <v>24118.600000000002</v>
      </c>
      <c r="N2254" s="21">
        <f t="shared" si="1843"/>
        <v>24118.600000000002</v>
      </c>
      <c r="O2254" s="21">
        <f t="shared" si="1844"/>
        <v>24118.600000000002</v>
      </c>
      <c r="P2254" s="21">
        <f>P2255+P2261</f>
        <v>0</v>
      </c>
      <c r="Q2254" s="22"/>
      <c r="R2254" s="23"/>
    </row>
    <row r="2255" spans="1:18" ht="31.2" x14ac:dyDescent="0.3">
      <c r="A2255" s="24" t="s">
        <v>930</v>
      </c>
      <c r="B2255" s="24" t="s">
        <v>76</v>
      </c>
      <c r="C2255" s="24" t="s">
        <v>301</v>
      </c>
      <c r="D2255" s="24" t="s">
        <v>376</v>
      </c>
      <c r="E2255" s="28"/>
      <c r="F2255" s="25" t="s">
        <v>377</v>
      </c>
      <c r="G2255" s="10">
        <f t="shared" ref="G2255:G2257" si="1873">G2256</f>
        <v>23506.100000000002</v>
      </c>
      <c r="H2255" s="10">
        <f t="shared" ref="H2255:H2257" si="1874">H2256</f>
        <v>23506.100000000002</v>
      </c>
      <c r="I2255" s="10">
        <f t="shared" ref="I2255:I2257" si="1875">I2256</f>
        <v>23506.100000000002</v>
      </c>
      <c r="J2255" s="10">
        <f t="shared" ref="J2255:J2257" si="1876">J2256</f>
        <v>0</v>
      </c>
      <c r="K2255" s="10">
        <f t="shared" ref="K2255:K2257" si="1877">K2256</f>
        <v>0</v>
      </c>
      <c r="L2255" s="10">
        <f t="shared" ref="L2255:L2257" si="1878">L2256</f>
        <v>0</v>
      </c>
      <c r="M2255" s="10">
        <f t="shared" si="1842"/>
        <v>23506.100000000002</v>
      </c>
      <c r="N2255" s="10">
        <f t="shared" si="1843"/>
        <v>23506.100000000002</v>
      </c>
      <c r="O2255" s="10">
        <f t="shared" si="1844"/>
        <v>23506.100000000002</v>
      </c>
      <c r="P2255" s="10">
        <f t="shared" ref="P2255:P2257" si="1879">P2256</f>
        <v>0</v>
      </c>
      <c r="Q2255" s="26"/>
      <c r="R2255" s="27"/>
    </row>
    <row r="2256" spans="1:18" x14ac:dyDescent="0.3">
      <c r="A2256" s="24" t="s">
        <v>930</v>
      </c>
      <c r="B2256" s="24" t="s">
        <v>76</v>
      </c>
      <c r="C2256" s="24" t="s">
        <v>301</v>
      </c>
      <c r="D2256" s="24" t="s">
        <v>378</v>
      </c>
      <c r="E2256" s="28"/>
      <c r="F2256" s="25" t="s">
        <v>27</v>
      </c>
      <c r="G2256" s="10">
        <f t="shared" si="1873"/>
        <v>23506.100000000002</v>
      </c>
      <c r="H2256" s="10">
        <f t="shared" si="1874"/>
        <v>23506.100000000002</v>
      </c>
      <c r="I2256" s="10">
        <f t="shared" si="1875"/>
        <v>23506.100000000002</v>
      </c>
      <c r="J2256" s="10">
        <f t="shared" si="1876"/>
        <v>0</v>
      </c>
      <c r="K2256" s="10">
        <f t="shared" si="1877"/>
        <v>0</v>
      </c>
      <c r="L2256" s="10">
        <f t="shared" si="1878"/>
        <v>0</v>
      </c>
      <c r="M2256" s="10">
        <f t="shared" si="1842"/>
        <v>23506.100000000002</v>
      </c>
      <c r="N2256" s="10">
        <f t="shared" si="1843"/>
        <v>23506.100000000002</v>
      </c>
      <c r="O2256" s="10">
        <f t="shared" si="1844"/>
        <v>23506.100000000002</v>
      </c>
      <c r="P2256" s="10">
        <f t="shared" si="1879"/>
        <v>0</v>
      </c>
      <c r="Q2256" s="26"/>
      <c r="R2256" s="27"/>
    </row>
    <row r="2257" spans="1:18" ht="46.8" x14ac:dyDescent="0.3">
      <c r="A2257" s="24" t="s">
        <v>930</v>
      </c>
      <c r="B2257" s="24" t="s">
        <v>76</v>
      </c>
      <c r="C2257" s="24" t="s">
        <v>301</v>
      </c>
      <c r="D2257" s="24" t="s">
        <v>446</v>
      </c>
      <c r="E2257" s="28"/>
      <c r="F2257" s="25" t="s">
        <v>447</v>
      </c>
      <c r="G2257" s="10">
        <f t="shared" si="1873"/>
        <v>23506.100000000002</v>
      </c>
      <c r="H2257" s="10">
        <f t="shared" si="1874"/>
        <v>23506.100000000002</v>
      </c>
      <c r="I2257" s="10">
        <f t="shared" si="1875"/>
        <v>23506.100000000002</v>
      </c>
      <c r="J2257" s="10">
        <f t="shared" si="1876"/>
        <v>0</v>
      </c>
      <c r="K2257" s="10">
        <f t="shared" si="1877"/>
        <v>0</v>
      </c>
      <c r="L2257" s="10">
        <f t="shared" si="1878"/>
        <v>0</v>
      </c>
      <c r="M2257" s="10">
        <f t="shared" si="1842"/>
        <v>23506.100000000002</v>
      </c>
      <c r="N2257" s="10">
        <f t="shared" si="1843"/>
        <v>23506.100000000002</v>
      </c>
      <c r="O2257" s="10">
        <f t="shared" si="1844"/>
        <v>23506.100000000002</v>
      </c>
      <c r="P2257" s="10">
        <f t="shared" si="1879"/>
        <v>0</v>
      </c>
      <c r="Q2257" s="26"/>
      <c r="R2257" s="27"/>
    </row>
    <row r="2258" spans="1:18" ht="46.8" x14ac:dyDescent="0.3">
      <c r="A2258" s="24" t="s">
        <v>930</v>
      </c>
      <c r="B2258" s="24" t="s">
        <v>76</v>
      </c>
      <c r="C2258" s="24" t="s">
        <v>301</v>
      </c>
      <c r="D2258" s="24" t="s">
        <v>448</v>
      </c>
      <c r="E2258" s="28"/>
      <c r="F2258" s="25" t="s">
        <v>449</v>
      </c>
      <c r="G2258" s="10">
        <f t="shared" ref="G2258:L2258" si="1880">G2259+G2260</f>
        <v>23506.100000000002</v>
      </c>
      <c r="H2258" s="10">
        <f t="shared" si="1880"/>
        <v>23506.100000000002</v>
      </c>
      <c r="I2258" s="10">
        <f t="shared" si="1880"/>
        <v>23506.100000000002</v>
      </c>
      <c r="J2258" s="10">
        <f t="shared" si="1880"/>
        <v>0</v>
      </c>
      <c r="K2258" s="10">
        <f t="shared" si="1880"/>
        <v>0</v>
      </c>
      <c r="L2258" s="10">
        <f t="shared" si="1880"/>
        <v>0</v>
      </c>
      <c r="M2258" s="10">
        <f t="shared" si="1842"/>
        <v>23506.100000000002</v>
      </c>
      <c r="N2258" s="10">
        <f t="shared" si="1843"/>
        <v>23506.100000000002</v>
      </c>
      <c r="O2258" s="10">
        <f t="shared" si="1844"/>
        <v>23506.100000000002</v>
      </c>
      <c r="P2258" s="10">
        <f>P2259+P2260</f>
        <v>0</v>
      </c>
      <c r="Q2258" s="26"/>
      <c r="R2258" s="27"/>
    </row>
    <row r="2259" spans="1:18" ht="31.2" x14ac:dyDescent="0.3">
      <c r="A2259" s="24" t="s">
        <v>930</v>
      </c>
      <c r="B2259" s="24" t="s">
        <v>76</v>
      </c>
      <c r="C2259" s="24" t="s">
        <v>301</v>
      </c>
      <c r="D2259" s="24" t="s">
        <v>448</v>
      </c>
      <c r="E2259" s="24" t="s">
        <v>32</v>
      </c>
      <c r="F2259" s="25" t="s">
        <v>33</v>
      </c>
      <c r="G2259" s="10">
        <v>720.7</v>
      </c>
      <c r="H2259" s="10">
        <v>720.7</v>
      </c>
      <c r="I2259" s="10">
        <v>720.7</v>
      </c>
      <c r="J2259" s="10"/>
      <c r="K2259" s="10"/>
      <c r="L2259" s="10"/>
      <c r="M2259" s="10">
        <f t="shared" si="1842"/>
        <v>720.7</v>
      </c>
      <c r="N2259" s="10">
        <f t="shared" si="1843"/>
        <v>720.7</v>
      </c>
      <c r="O2259" s="10">
        <f t="shared" si="1844"/>
        <v>720.7</v>
      </c>
      <c r="P2259" s="10"/>
      <c r="Q2259" s="26"/>
      <c r="R2259" s="27"/>
    </row>
    <row r="2260" spans="1:18" ht="31.2" x14ac:dyDescent="0.3">
      <c r="A2260" s="24" t="s">
        <v>930</v>
      </c>
      <c r="B2260" s="24" t="s">
        <v>76</v>
      </c>
      <c r="C2260" s="24" t="s">
        <v>301</v>
      </c>
      <c r="D2260" s="24" t="s">
        <v>448</v>
      </c>
      <c r="E2260" s="24" t="s">
        <v>114</v>
      </c>
      <c r="F2260" s="25" t="s">
        <v>115</v>
      </c>
      <c r="G2260" s="10">
        <v>22785.4</v>
      </c>
      <c r="H2260" s="10">
        <v>22785.4</v>
      </c>
      <c r="I2260" s="10">
        <v>22785.4</v>
      </c>
      <c r="J2260" s="10"/>
      <c r="K2260" s="10"/>
      <c r="L2260" s="10"/>
      <c r="M2260" s="10">
        <f t="shared" si="1842"/>
        <v>22785.4</v>
      </c>
      <c r="N2260" s="10">
        <f t="shared" si="1843"/>
        <v>22785.4</v>
      </c>
      <c r="O2260" s="10">
        <f t="shared" si="1844"/>
        <v>22785.4</v>
      </c>
      <c r="P2260" s="10"/>
      <c r="Q2260" s="26"/>
      <c r="R2260" s="27"/>
    </row>
    <row r="2261" spans="1:18" ht="46.8" x14ac:dyDescent="0.3">
      <c r="A2261" s="24" t="s">
        <v>930</v>
      </c>
      <c r="B2261" s="24" t="s">
        <v>76</v>
      </c>
      <c r="C2261" s="24" t="s">
        <v>301</v>
      </c>
      <c r="D2261" s="24" t="s">
        <v>202</v>
      </c>
      <c r="E2261" s="28"/>
      <c r="F2261" s="25" t="s">
        <v>203</v>
      </c>
      <c r="G2261" s="10">
        <f t="shared" ref="G2261:G2266" si="1881">G2262</f>
        <v>612.5</v>
      </c>
      <c r="H2261" s="10">
        <f t="shared" ref="H2261:H2266" si="1882">H2262</f>
        <v>612.5</v>
      </c>
      <c r="I2261" s="10">
        <f t="shared" ref="I2261:I2266" si="1883">I2262</f>
        <v>612.5</v>
      </c>
      <c r="J2261" s="10">
        <f t="shared" ref="J2261:J2266" si="1884">J2262</f>
        <v>0</v>
      </c>
      <c r="K2261" s="10">
        <f t="shared" ref="K2261:K2266" si="1885">K2262</f>
        <v>0</v>
      </c>
      <c r="L2261" s="10">
        <f t="shared" ref="L2261:L2266" si="1886">L2262</f>
        <v>0</v>
      </c>
      <c r="M2261" s="10">
        <f t="shared" si="1842"/>
        <v>612.5</v>
      </c>
      <c r="N2261" s="10">
        <f t="shared" si="1843"/>
        <v>612.5</v>
      </c>
      <c r="O2261" s="10">
        <f t="shared" si="1844"/>
        <v>612.5</v>
      </c>
      <c r="P2261" s="10">
        <f t="shared" ref="P2261:P2266" si="1887">P2262</f>
        <v>0</v>
      </c>
      <c r="Q2261" s="26"/>
      <c r="R2261" s="27"/>
    </row>
    <row r="2262" spans="1:18" x14ac:dyDescent="0.3">
      <c r="A2262" s="24" t="s">
        <v>930</v>
      </c>
      <c r="B2262" s="24" t="s">
        <v>76</v>
      </c>
      <c r="C2262" s="24" t="s">
        <v>301</v>
      </c>
      <c r="D2262" s="24" t="s">
        <v>204</v>
      </c>
      <c r="E2262" s="28"/>
      <c r="F2262" s="25" t="s">
        <v>27</v>
      </c>
      <c r="G2262" s="10">
        <f t="shared" si="1881"/>
        <v>612.5</v>
      </c>
      <c r="H2262" s="10">
        <f t="shared" si="1882"/>
        <v>612.5</v>
      </c>
      <c r="I2262" s="10">
        <f t="shared" si="1883"/>
        <v>612.5</v>
      </c>
      <c r="J2262" s="10">
        <f t="shared" si="1884"/>
        <v>0</v>
      </c>
      <c r="K2262" s="10">
        <f t="shared" si="1885"/>
        <v>0</v>
      </c>
      <c r="L2262" s="10">
        <f t="shared" si="1886"/>
        <v>0</v>
      </c>
      <c r="M2262" s="10">
        <f t="shared" si="1842"/>
        <v>612.5</v>
      </c>
      <c r="N2262" s="10">
        <f t="shared" si="1843"/>
        <v>612.5</v>
      </c>
      <c r="O2262" s="10">
        <f t="shared" si="1844"/>
        <v>612.5</v>
      </c>
      <c r="P2262" s="10">
        <f t="shared" si="1887"/>
        <v>0</v>
      </c>
      <c r="Q2262" s="26"/>
      <c r="R2262" s="27"/>
    </row>
    <row r="2263" spans="1:18" ht="46.8" x14ac:dyDescent="0.3">
      <c r="A2263" s="24" t="s">
        <v>930</v>
      </c>
      <c r="B2263" s="24" t="s">
        <v>76</v>
      </c>
      <c r="C2263" s="24" t="s">
        <v>301</v>
      </c>
      <c r="D2263" s="24" t="s">
        <v>205</v>
      </c>
      <c r="E2263" s="28"/>
      <c r="F2263" s="25" t="s">
        <v>206</v>
      </c>
      <c r="G2263" s="10">
        <f t="shared" si="1881"/>
        <v>612.5</v>
      </c>
      <c r="H2263" s="10">
        <f t="shared" si="1882"/>
        <v>612.5</v>
      </c>
      <c r="I2263" s="10">
        <f t="shared" si="1883"/>
        <v>612.5</v>
      </c>
      <c r="J2263" s="10">
        <f t="shared" si="1884"/>
        <v>0</v>
      </c>
      <c r="K2263" s="10">
        <f t="shared" si="1885"/>
        <v>0</v>
      </c>
      <c r="L2263" s="10">
        <f t="shared" si="1886"/>
        <v>0</v>
      </c>
      <c r="M2263" s="10">
        <f t="shared" si="1842"/>
        <v>612.5</v>
      </c>
      <c r="N2263" s="10">
        <f t="shared" si="1843"/>
        <v>612.5</v>
      </c>
      <c r="O2263" s="10">
        <f t="shared" si="1844"/>
        <v>612.5</v>
      </c>
      <c r="P2263" s="10">
        <f t="shared" si="1887"/>
        <v>0</v>
      </c>
      <c r="Q2263" s="26"/>
      <c r="R2263" s="27"/>
    </row>
    <row r="2264" spans="1:18" ht="31.2" x14ac:dyDescent="0.3">
      <c r="A2264" s="24" t="s">
        <v>930</v>
      </c>
      <c r="B2264" s="24" t="s">
        <v>76</v>
      </c>
      <c r="C2264" s="24" t="s">
        <v>301</v>
      </c>
      <c r="D2264" s="24" t="s">
        <v>238</v>
      </c>
      <c r="E2264" s="28"/>
      <c r="F2264" s="25" t="s">
        <v>239</v>
      </c>
      <c r="G2264" s="10">
        <f t="shared" si="1881"/>
        <v>612.5</v>
      </c>
      <c r="H2264" s="10">
        <f t="shared" si="1882"/>
        <v>612.5</v>
      </c>
      <c r="I2264" s="10">
        <f t="shared" si="1883"/>
        <v>612.5</v>
      </c>
      <c r="J2264" s="10">
        <f t="shared" si="1884"/>
        <v>0</v>
      </c>
      <c r="K2264" s="10">
        <f t="shared" si="1885"/>
        <v>0</v>
      </c>
      <c r="L2264" s="10">
        <f t="shared" si="1886"/>
        <v>0</v>
      </c>
      <c r="M2264" s="10">
        <f t="shared" si="1842"/>
        <v>612.5</v>
      </c>
      <c r="N2264" s="10">
        <f t="shared" si="1843"/>
        <v>612.5</v>
      </c>
      <c r="O2264" s="10">
        <f t="shared" si="1844"/>
        <v>612.5</v>
      </c>
      <c r="P2264" s="10">
        <f t="shared" si="1887"/>
        <v>0</v>
      </c>
      <c r="Q2264" s="26"/>
      <c r="R2264" s="27"/>
    </row>
    <row r="2265" spans="1:18" ht="31.2" x14ac:dyDescent="0.3">
      <c r="A2265" s="24" t="s">
        <v>930</v>
      </c>
      <c r="B2265" s="24" t="s">
        <v>76</v>
      </c>
      <c r="C2265" s="24" t="s">
        <v>301</v>
      </c>
      <c r="D2265" s="24" t="s">
        <v>238</v>
      </c>
      <c r="E2265" s="24" t="s">
        <v>32</v>
      </c>
      <c r="F2265" s="25" t="s">
        <v>33</v>
      </c>
      <c r="G2265" s="10">
        <v>612.5</v>
      </c>
      <c r="H2265" s="10">
        <v>612.5</v>
      </c>
      <c r="I2265" s="10">
        <v>612.5</v>
      </c>
      <c r="J2265" s="10"/>
      <c r="K2265" s="10"/>
      <c r="L2265" s="10"/>
      <c r="M2265" s="10">
        <f t="shared" si="1842"/>
        <v>612.5</v>
      </c>
      <c r="N2265" s="10">
        <f t="shared" si="1843"/>
        <v>612.5</v>
      </c>
      <c r="O2265" s="10">
        <f t="shared" si="1844"/>
        <v>612.5</v>
      </c>
      <c r="P2265" s="10"/>
      <c r="Q2265" s="26"/>
      <c r="R2265" s="27"/>
    </row>
    <row r="2266" spans="1:18" s="18" customFormat="1" x14ac:dyDescent="0.3">
      <c r="A2266" s="19" t="s">
        <v>930</v>
      </c>
      <c r="B2266" s="19" t="s">
        <v>76</v>
      </c>
      <c r="C2266" s="19" t="s">
        <v>125</v>
      </c>
      <c r="D2266" s="19"/>
      <c r="E2266" s="30"/>
      <c r="F2266" s="20" t="s">
        <v>375</v>
      </c>
      <c r="G2266" s="21">
        <f t="shared" si="1881"/>
        <v>1183963.0999999999</v>
      </c>
      <c r="H2266" s="21">
        <f t="shared" si="1882"/>
        <v>1354043.6</v>
      </c>
      <c r="I2266" s="21">
        <f t="shared" si="1883"/>
        <v>1237011.1000000001</v>
      </c>
      <c r="J2266" s="21">
        <f t="shared" si="1884"/>
        <v>90855.9</v>
      </c>
      <c r="K2266" s="21">
        <f t="shared" si="1885"/>
        <v>45732.5</v>
      </c>
      <c r="L2266" s="21">
        <f t="shared" si="1886"/>
        <v>45732.5</v>
      </c>
      <c r="M2266" s="21">
        <f t="shared" si="1842"/>
        <v>1274818.9999999998</v>
      </c>
      <c r="N2266" s="21">
        <f t="shared" si="1843"/>
        <v>1399776.1</v>
      </c>
      <c r="O2266" s="21">
        <f t="shared" si="1844"/>
        <v>1282743.6000000001</v>
      </c>
      <c r="P2266" s="21">
        <f t="shared" si="1887"/>
        <v>0</v>
      </c>
      <c r="Q2266" s="22"/>
      <c r="R2266" s="23"/>
    </row>
    <row r="2267" spans="1:18" ht="31.2" x14ac:dyDescent="0.3">
      <c r="A2267" s="24" t="s">
        <v>930</v>
      </c>
      <c r="B2267" s="24" t="s">
        <v>76</v>
      </c>
      <c r="C2267" s="24" t="s">
        <v>125</v>
      </c>
      <c r="D2267" s="24" t="s">
        <v>376</v>
      </c>
      <c r="E2267" s="28"/>
      <c r="F2267" s="25" t="s">
        <v>377</v>
      </c>
      <c r="G2267" s="10">
        <f>G2274</f>
        <v>1183963.0999999999</v>
      </c>
      <c r="H2267" s="10">
        <f>H2274</f>
        <v>1354043.6</v>
      </c>
      <c r="I2267" s="10">
        <f>I2274</f>
        <v>1237011.1000000001</v>
      </c>
      <c r="J2267" s="10">
        <f>J2274+J2268</f>
        <v>90855.9</v>
      </c>
      <c r="K2267" s="10">
        <f>K2274+K2268</f>
        <v>45732.5</v>
      </c>
      <c r="L2267" s="10">
        <f>L2274+L2268</f>
        <v>45732.5</v>
      </c>
      <c r="M2267" s="10">
        <f t="shared" si="1842"/>
        <v>1274818.9999999998</v>
      </c>
      <c r="N2267" s="10">
        <f t="shared" si="1843"/>
        <v>1399776.1</v>
      </c>
      <c r="O2267" s="10">
        <f t="shared" si="1844"/>
        <v>1282743.6000000001</v>
      </c>
      <c r="P2267" s="10">
        <f>P2274+P2268</f>
        <v>0</v>
      </c>
      <c r="Q2267" s="26"/>
      <c r="R2267" s="27"/>
    </row>
    <row r="2268" spans="1:18" ht="31.2" x14ac:dyDescent="0.3">
      <c r="A2268" s="24" t="s">
        <v>930</v>
      </c>
      <c r="B2268" s="24" t="s">
        <v>76</v>
      </c>
      <c r="C2268" s="24" t="s">
        <v>125</v>
      </c>
      <c r="D2268" s="24" t="s">
        <v>949</v>
      </c>
      <c r="E2268" s="28"/>
      <c r="F2268" s="25" t="s">
        <v>153</v>
      </c>
      <c r="G2268" s="10"/>
      <c r="H2268" s="10"/>
      <c r="I2268" s="10"/>
      <c r="J2268" s="10">
        <f>J2269</f>
        <v>72409.5</v>
      </c>
      <c r="K2268" s="10">
        <f>K2269</f>
        <v>0</v>
      </c>
      <c r="L2268" s="10">
        <f>L2269</f>
        <v>0</v>
      </c>
      <c r="M2268" s="10">
        <f t="shared" si="1842"/>
        <v>72409.5</v>
      </c>
      <c r="N2268" s="10">
        <f t="shared" si="1843"/>
        <v>0</v>
      </c>
      <c r="O2268" s="10">
        <f t="shared" si="1844"/>
        <v>0</v>
      </c>
      <c r="P2268" s="10">
        <f>P2269</f>
        <v>0</v>
      </c>
      <c r="Q2268" s="26"/>
      <c r="R2268" s="27"/>
    </row>
    <row r="2269" spans="1:18" ht="31.2" x14ac:dyDescent="0.3">
      <c r="A2269" s="24" t="s">
        <v>930</v>
      </c>
      <c r="B2269" s="24" t="s">
        <v>76</v>
      </c>
      <c r="C2269" s="24" t="s">
        <v>125</v>
      </c>
      <c r="D2269" s="24" t="s">
        <v>950</v>
      </c>
      <c r="E2269" s="28"/>
      <c r="F2269" s="25" t="s">
        <v>951</v>
      </c>
      <c r="G2269" s="10"/>
      <c r="H2269" s="10"/>
      <c r="I2269" s="10"/>
      <c r="J2269" s="10">
        <f>J2270+J2272</f>
        <v>72409.5</v>
      </c>
      <c r="K2269" s="10">
        <f>K2270+K2272</f>
        <v>0</v>
      </c>
      <c r="L2269" s="10">
        <f>L2270+L2272</f>
        <v>0</v>
      </c>
      <c r="M2269" s="10">
        <f t="shared" si="1842"/>
        <v>72409.5</v>
      </c>
      <c r="N2269" s="10">
        <f t="shared" si="1843"/>
        <v>0</v>
      </c>
      <c r="O2269" s="10">
        <f t="shared" si="1844"/>
        <v>0</v>
      </c>
      <c r="P2269" s="10">
        <f>P2270+P2272</f>
        <v>0</v>
      </c>
      <c r="Q2269" s="26"/>
      <c r="R2269" s="27"/>
    </row>
    <row r="2270" spans="1:18" ht="46.8" x14ac:dyDescent="0.3">
      <c r="A2270" s="24" t="s">
        <v>930</v>
      </c>
      <c r="B2270" s="24" t="s">
        <v>76</v>
      </c>
      <c r="C2270" s="24" t="s">
        <v>125</v>
      </c>
      <c r="D2270" s="24" t="s">
        <v>952</v>
      </c>
      <c r="E2270" s="28"/>
      <c r="F2270" s="25" t="s">
        <v>953</v>
      </c>
      <c r="G2270" s="10"/>
      <c r="H2270" s="10"/>
      <c r="I2270" s="10"/>
      <c r="J2270" s="10">
        <f>J2271</f>
        <v>22000</v>
      </c>
      <c r="K2270" s="10">
        <f>K2271</f>
        <v>0</v>
      </c>
      <c r="L2270" s="10">
        <f>L2271</f>
        <v>0</v>
      </c>
      <c r="M2270" s="10">
        <f t="shared" si="1842"/>
        <v>22000</v>
      </c>
      <c r="N2270" s="10">
        <f t="shared" si="1843"/>
        <v>0</v>
      </c>
      <c r="O2270" s="10">
        <f t="shared" si="1844"/>
        <v>0</v>
      </c>
      <c r="P2270" s="10">
        <f>P2271</f>
        <v>0</v>
      </c>
      <c r="Q2270" s="26"/>
      <c r="R2270" s="27"/>
    </row>
    <row r="2271" spans="1:18" ht="31.2" x14ac:dyDescent="0.3">
      <c r="A2271" s="24" t="s">
        <v>930</v>
      </c>
      <c r="B2271" s="24" t="s">
        <v>76</v>
      </c>
      <c r="C2271" s="24" t="s">
        <v>125</v>
      </c>
      <c r="D2271" s="24" t="s">
        <v>952</v>
      </c>
      <c r="E2271" s="24" t="s">
        <v>114</v>
      </c>
      <c r="F2271" s="25" t="s">
        <v>115</v>
      </c>
      <c r="G2271" s="10"/>
      <c r="H2271" s="10"/>
      <c r="I2271" s="10"/>
      <c r="J2271" s="10">
        <v>22000</v>
      </c>
      <c r="K2271" s="10"/>
      <c r="L2271" s="10"/>
      <c r="M2271" s="10">
        <f t="shared" si="1842"/>
        <v>22000</v>
      </c>
      <c r="N2271" s="10">
        <f t="shared" si="1843"/>
        <v>0</v>
      </c>
      <c r="O2271" s="10">
        <f t="shared" si="1844"/>
        <v>0</v>
      </c>
      <c r="P2271" s="10"/>
      <c r="Q2271" s="26"/>
      <c r="R2271" s="27">
        <v>68</v>
      </c>
    </row>
    <row r="2272" spans="1:18" ht="31.2" x14ac:dyDescent="0.3">
      <c r="A2272" s="24" t="s">
        <v>930</v>
      </c>
      <c r="B2272" s="24" t="s">
        <v>76</v>
      </c>
      <c r="C2272" s="24" t="s">
        <v>125</v>
      </c>
      <c r="D2272" s="24" t="s">
        <v>954</v>
      </c>
      <c r="E2272" s="24"/>
      <c r="F2272" s="25" t="s">
        <v>955</v>
      </c>
      <c r="G2272" s="10"/>
      <c r="H2272" s="10"/>
      <c r="I2272" s="10"/>
      <c r="J2272" s="10">
        <f>J2273</f>
        <v>50409.5</v>
      </c>
      <c r="K2272" s="10">
        <f>K2273</f>
        <v>0</v>
      </c>
      <c r="L2272" s="10">
        <f>L2273</f>
        <v>0</v>
      </c>
      <c r="M2272" s="10">
        <f t="shared" si="1842"/>
        <v>50409.5</v>
      </c>
      <c r="N2272" s="10">
        <f t="shared" si="1843"/>
        <v>0</v>
      </c>
      <c r="O2272" s="10">
        <f t="shared" si="1844"/>
        <v>0</v>
      </c>
      <c r="P2272" s="10">
        <f>P2273</f>
        <v>0</v>
      </c>
      <c r="Q2272" s="26"/>
      <c r="R2272" s="27"/>
    </row>
    <row r="2273" spans="1:18" ht="31.2" x14ac:dyDescent="0.3">
      <c r="A2273" s="24" t="s">
        <v>930</v>
      </c>
      <c r="B2273" s="24" t="s">
        <v>76</v>
      </c>
      <c r="C2273" s="24" t="s">
        <v>125</v>
      </c>
      <c r="D2273" s="24" t="s">
        <v>954</v>
      </c>
      <c r="E2273" s="24" t="s">
        <v>114</v>
      </c>
      <c r="F2273" s="25" t="s">
        <v>115</v>
      </c>
      <c r="G2273" s="10"/>
      <c r="H2273" s="10"/>
      <c r="I2273" s="10"/>
      <c r="J2273" s="10">
        <v>50409.5</v>
      </c>
      <c r="K2273" s="10"/>
      <c r="L2273" s="10"/>
      <c r="M2273" s="10">
        <f t="shared" si="1842"/>
        <v>50409.5</v>
      </c>
      <c r="N2273" s="10">
        <f t="shared" si="1843"/>
        <v>0</v>
      </c>
      <c r="O2273" s="10">
        <f t="shared" si="1844"/>
        <v>0</v>
      </c>
      <c r="P2273" s="10"/>
      <c r="Q2273" s="26"/>
      <c r="R2273" s="27" t="s">
        <v>956</v>
      </c>
    </row>
    <row r="2274" spans="1:18" x14ac:dyDescent="0.3">
      <c r="A2274" s="24" t="s">
        <v>930</v>
      </c>
      <c r="B2274" s="24" t="s">
        <v>76</v>
      </c>
      <c r="C2274" s="24" t="s">
        <v>125</v>
      </c>
      <c r="D2274" s="24" t="s">
        <v>378</v>
      </c>
      <c r="E2274" s="28"/>
      <c r="F2274" s="25" t="s">
        <v>27</v>
      </c>
      <c r="G2274" s="10">
        <f t="shared" ref="G2274:L2274" si="1888">G2275+G2284+G2287</f>
        <v>1183963.0999999999</v>
      </c>
      <c r="H2274" s="10">
        <f t="shared" si="1888"/>
        <v>1354043.6</v>
      </c>
      <c r="I2274" s="10">
        <f t="shared" si="1888"/>
        <v>1237011.1000000001</v>
      </c>
      <c r="J2274" s="10">
        <f t="shared" si="1888"/>
        <v>18446.400000000001</v>
      </c>
      <c r="K2274" s="10">
        <f t="shared" si="1888"/>
        <v>45732.5</v>
      </c>
      <c r="L2274" s="10">
        <f t="shared" si="1888"/>
        <v>45732.5</v>
      </c>
      <c r="M2274" s="10">
        <f t="shared" si="1842"/>
        <v>1202409.4999999998</v>
      </c>
      <c r="N2274" s="10">
        <f t="shared" si="1843"/>
        <v>1399776.1</v>
      </c>
      <c r="O2274" s="10">
        <f t="shared" si="1844"/>
        <v>1282743.6000000001</v>
      </c>
      <c r="P2274" s="10">
        <f>P2275+P2284+P2287</f>
        <v>0</v>
      </c>
      <c r="Q2274" s="26"/>
      <c r="R2274" s="27"/>
    </row>
    <row r="2275" spans="1:18" ht="62.4" x14ac:dyDescent="0.3">
      <c r="A2275" s="24" t="s">
        <v>930</v>
      </c>
      <c r="B2275" s="24" t="s">
        <v>76</v>
      </c>
      <c r="C2275" s="24" t="s">
        <v>125</v>
      </c>
      <c r="D2275" s="24" t="s">
        <v>932</v>
      </c>
      <c r="E2275" s="28"/>
      <c r="F2275" s="25" t="s">
        <v>933</v>
      </c>
      <c r="G2275" s="10">
        <f t="shared" ref="G2275:L2275" si="1889">G2276+G2278+G2280+G2282</f>
        <v>152504.4</v>
      </c>
      <c r="H2275" s="10">
        <f t="shared" si="1889"/>
        <v>300866.19999999995</v>
      </c>
      <c r="I2275" s="10">
        <f t="shared" si="1889"/>
        <v>183833.7</v>
      </c>
      <c r="J2275" s="10">
        <f t="shared" si="1889"/>
        <v>-27009.599999999999</v>
      </c>
      <c r="K2275" s="10">
        <f t="shared" si="1889"/>
        <v>0</v>
      </c>
      <c r="L2275" s="10">
        <f t="shared" si="1889"/>
        <v>0</v>
      </c>
      <c r="M2275" s="10">
        <f t="shared" si="1842"/>
        <v>125494.79999999999</v>
      </c>
      <c r="N2275" s="10">
        <f t="shared" si="1843"/>
        <v>300866.19999999995</v>
      </c>
      <c r="O2275" s="10">
        <f t="shared" si="1844"/>
        <v>183833.7</v>
      </c>
      <c r="P2275" s="10">
        <f>P2276+P2278+P2280+P2282</f>
        <v>0</v>
      </c>
      <c r="Q2275" s="26"/>
      <c r="R2275" s="27"/>
    </row>
    <row r="2276" spans="1:18" ht="31.2" x14ac:dyDescent="0.3">
      <c r="A2276" s="24" t="s">
        <v>930</v>
      </c>
      <c r="B2276" s="24" t="s">
        <v>76</v>
      </c>
      <c r="C2276" s="24" t="s">
        <v>125</v>
      </c>
      <c r="D2276" s="24" t="s">
        <v>934</v>
      </c>
      <c r="E2276" s="28"/>
      <c r="F2276" s="25" t="s">
        <v>190</v>
      </c>
      <c r="G2276" s="10">
        <f t="shared" ref="G2276:L2276" si="1890">G2277</f>
        <v>515.1</v>
      </c>
      <c r="H2276" s="10">
        <f t="shared" si="1890"/>
        <v>515.1</v>
      </c>
      <c r="I2276" s="10">
        <f t="shared" si="1890"/>
        <v>515.1</v>
      </c>
      <c r="J2276" s="10">
        <f t="shared" si="1890"/>
        <v>0</v>
      </c>
      <c r="K2276" s="10">
        <f t="shared" si="1890"/>
        <v>0</v>
      </c>
      <c r="L2276" s="10">
        <f t="shared" si="1890"/>
        <v>0</v>
      </c>
      <c r="M2276" s="10">
        <f t="shared" si="1842"/>
        <v>515.1</v>
      </c>
      <c r="N2276" s="10">
        <f t="shared" si="1843"/>
        <v>515.1</v>
      </c>
      <c r="O2276" s="10">
        <f t="shared" si="1844"/>
        <v>515.1</v>
      </c>
      <c r="P2276" s="10">
        <f>P2277</f>
        <v>0</v>
      </c>
      <c r="Q2276" s="26"/>
      <c r="R2276" s="27"/>
    </row>
    <row r="2277" spans="1:18" ht="31.2" x14ac:dyDescent="0.3">
      <c r="A2277" s="24" t="s">
        <v>930</v>
      </c>
      <c r="B2277" s="24" t="s">
        <v>76</v>
      </c>
      <c r="C2277" s="24" t="s">
        <v>125</v>
      </c>
      <c r="D2277" s="24" t="s">
        <v>934</v>
      </c>
      <c r="E2277" s="24" t="s">
        <v>114</v>
      </c>
      <c r="F2277" s="25" t="s">
        <v>115</v>
      </c>
      <c r="G2277" s="10">
        <v>515.1</v>
      </c>
      <c r="H2277" s="10">
        <v>515.1</v>
      </c>
      <c r="I2277" s="10">
        <v>515.1</v>
      </c>
      <c r="J2277" s="10"/>
      <c r="K2277" s="10"/>
      <c r="L2277" s="10"/>
      <c r="M2277" s="10">
        <f t="shared" si="1842"/>
        <v>515.1</v>
      </c>
      <c r="N2277" s="10">
        <f t="shared" si="1843"/>
        <v>515.1</v>
      </c>
      <c r="O2277" s="10">
        <f t="shared" si="1844"/>
        <v>515.1</v>
      </c>
      <c r="P2277" s="10"/>
      <c r="Q2277" s="26"/>
      <c r="R2277" s="27"/>
    </row>
    <row r="2278" spans="1:18" ht="46.8" x14ac:dyDescent="0.3">
      <c r="A2278" s="24" t="s">
        <v>930</v>
      </c>
      <c r="B2278" s="24" t="s">
        <v>76</v>
      </c>
      <c r="C2278" s="24" t="s">
        <v>125</v>
      </c>
      <c r="D2278" s="24" t="s">
        <v>935</v>
      </c>
      <c r="E2278" s="28"/>
      <c r="F2278" s="25" t="s">
        <v>936</v>
      </c>
      <c r="G2278" s="10">
        <f t="shared" ref="G2278:L2278" si="1891">G2279</f>
        <v>99076.2</v>
      </c>
      <c r="H2278" s="10">
        <f t="shared" si="1891"/>
        <v>280351.09999999998</v>
      </c>
      <c r="I2278" s="10">
        <f t="shared" si="1891"/>
        <v>183318.6</v>
      </c>
      <c r="J2278" s="10">
        <f t="shared" si="1891"/>
        <v>0</v>
      </c>
      <c r="K2278" s="10">
        <f t="shared" si="1891"/>
        <v>0</v>
      </c>
      <c r="L2278" s="10">
        <f t="shared" si="1891"/>
        <v>0</v>
      </c>
      <c r="M2278" s="10">
        <f t="shared" si="1842"/>
        <v>99076.2</v>
      </c>
      <c r="N2278" s="10">
        <f t="shared" si="1843"/>
        <v>280351.09999999998</v>
      </c>
      <c r="O2278" s="10">
        <f t="shared" si="1844"/>
        <v>183318.6</v>
      </c>
      <c r="P2278" s="10">
        <f>P2279</f>
        <v>0</v>
      </c>
      <c r="Q2278" s="26"/>
      <c r="R2278" s="27"/>
    </row>
    <row r="2279" spans="1:18" ht="31.2" x14ac:dyDescent="0.3">
      <c r="A2279" s="24" t="s">
        <v>930</v>
      </c>
      <c r="B2279" s="24" t="s">
        <v>76</v>
      </c>
      <c r="C2279" s="24" t="s">
        <v>125</v>
      </c>
      <c r="D2279" s="24" t="s">
        <v>935</v>
      </c>
      <c r="E2279" s="24" t="s">
        <v>114</v>
      </c>
      <c r="F2279" s="25" t="s">
        <v>115</v>
      </c>
      <c r="G2279" s="10">
        <v>99076.2</v>
      </c>
      <c r="H2279" s="10">
        <v>280351.09999999998</v>
      </c>
      <c r="I2279" s="10">
        <v>183318.6</v>
      </c>
      <c r="J2279" s="10"/>
      <c r="K2279" s="10"/>
      <c r="L2279" s="10"/>
      <c r="M2279" s="10">
        <f t="shared" si="1842"/>
        <v>99076.2</v>
      </c>
      <c r="N2279" s="10">
        <f t="shared" si="1843"/>
        <v>280351.09999999998</v>
      </c>
      <c r="O2279" s="10">
        <f t="shared" si="1844"/>
        <v>183318.6</v>
      </c>
      <c r="P2279" s="10"/>
      <c r="Q2279" s="26"/>
      <c r="R2279" s="27"/>
    </row>
    <row r="2280" spans="1:18" ht="31.2" x14ac:dyDescent="0.3">
      <c r="A2280" s="24" t="s">
        <v>930</v>
      </c>
      <c r="B2280" s="24" t="s">
        <v>76</v>
      </c>
      <c r="C2280" s="24" t="s">
        <v>125</v>
      </c>
      <c r="D2280" s="24" t="s">
        <v>957</v>
      </c>
      <c r="E2280" s="28"/>
      <c r="F2280" s="25" t="s">
        <v>958</v>
      </c>
      <c r="G2280" s="10">
        <f t="shared" ref="G2280:L2280" si="1892">G2281</f>
        <v>52913.1</v>
      </c>
      <c r="H2280" s="10">
        <f t="shared" si="1892"/>
        <v>0</v>
      </c>
      <c r="I2280" s="10">
        <f t="shared" si="1892"/>
        <v>0</v>
      </c>
      <c r="J2280" s="10">
        <f t="shared" si="1892"/>
        <v>-27009.599999999999</v>
      </c>
      <c r="K2280" s="10">
        <f t="shared" si="1892"/>
        <v>0</v>
      </c>
      <c r="L2280" s="10">
        <f t="shared" si="1892"/>
        <v>0</v>
      </c>
      <c r="M2280" s="10">
        <f t="shared" ref="M2280:M2343" si="1893">G2280+J2280</f>
        <v>25903.5</v>
      </c>
      <c r="N2280" s="10">
        <f t="shared" ref="N2280:N2343" si="1894">H2280+K2280</f>
        <v>0</v>
      </c>
      <c r="O2280" s="10">
        <f t="shared" ref="O2280:O2343" si="1895">I2280+L2280</f>
        <v>0</v>
      </c>
      <c r="P2280" s="10">
        <f>P2281</f>
        <v>0</v>
      </c>
      <c r="Q2280" s="26"/>
      <c r="R2280" s="27"/>
    </row>
    <row r="2281" spans="1:18" ht="31.2" x14ac:dyDescent="0.3">
      <c r="A2281" s="24" t="s">
        <v>930</v>
      </c>
      <c r="B2281" s="24" t="s">
        <v>76</v>
      </c>
      <c r="C2281" s="24" t="s">
        <v>125</v>
      </c>
      <c r="D2281" s="24" t="s">
        <v>957</v>
      </c>
      <c r="E2281" s="24" t="s">
        <v>114</v>
      </c>
      <c r="F2281" s="25" t="s">
        <v>115</v>
      </c>
      <c r="G2281" s="10">
        <f>52907.4+5.7</f>
        <v>52913.1</v>
      </c>
      <c r="H2281" s="10">
        <v>0</v>
      </c>
      <c r="I2281" s="10">
        <v>0</v>
      </c>
      <c r="J2281" s="10">
        <v>-27009.599999999999</v>
      </c>
      <c r="K2281" s="10"/>
      <c r="L2281" s="10"/>
      <c r="M2281" s="10">
        <f t="shared" si="1893"/>
        <v>25903.5</v>
      </c>
      <c r="N2281" s="10">
        <f t="shared" si="1894"/>
        <v>0</v>
      </c>
      <c r="O2281" s="10">
        <f t="shared" si="1895"/>
        <v>0</v>
      </c>
      <c r="P2281" s="10"/>
      <c r="Q2281" s="26"/>
      <c r="R2281" s="27">
        <v>67</v>
      </c>
    </row>
    <row r="2282" spans="1:18" ht="31.2" x14ac:dyDescent="0.3">
      <c r="A2282" s="24" t="s">
        <v>930</v>
      </c>
      <c r="B2282" s="24" t="s">
        <v>76</v>
      </c>
      <c r="C2282" s="24" t="s">
        <v>125</v>
      </c>
      <c r="D2282" s="24" t="s">
        <v>939</v>
      </c>
      <c r="E2282" s="28"/>
      <c r="F2282" s="25" t="s">
        <v>940</v>
      </c>
      <c r="G2282" s="10">
        <f t="shared" ref="G2282:L2282" si="1896">G2283</f>
        <v>0</v>
      </c>
      <c r="H2282" s="10">
        <f t="shared" si="1896"/>
        <v>20000</v>
      </c>
      <c r="I2282" s="10">
        <f t="shared" si="1896"/>
        <v>0</v>
      </c>
      <c r="J2282" s="10">
        <f t="shared" si="1896"/>
        <v>0</v>
      </c>
      <c r="K2282" s="10">
        <f t="shared" si="1896"/>
        <v>0</v>
      </c>
      <c r="L2282" s="10">
        <f t="shared" si="1896"/>
        <v>0</v>
      </c>
      <c r="M2282" s="10">
        <f t="shared" si="1893"/>
        <v>0</v>
      </c>
      <c r="N2282" s="10">
        <f t="shared" si="1894"/>
        <v>20000</v>
      </c>
      <c r="O2282" s="10">
        <f t="shared" si="1895"/>
        <v>0</v>
      </c>
      <c r="P2282" s="10">
        <f>P2283</f>
        <v>0</v>
      </c>
      <c r="Q2282" s="26"/>
      <c r="R2282" s="27"/>
    </row>
    <row r="2283" spans="1:18" ht="31.2" x14ac:dyDescent="0.3">
      <c r="A2283" s="24" t="s">
        <v>930</v>
      </c>
      <c r="B2283" s="24" t="s">
        <v>76</v>
      </c>
      <c r="C2283" s="24" t="s">
        <v>125</v>
      </c>
      <c r="D2283" s="24" t="s">
        <v>939</v>
      </c>
      <c r="E2283" s="24" t="s">
        <v>114</v>
      </c>
      <c r="F2283" s="25" t="s">
        <v>115</v>
      </c>
      <c r="G2283" s="10">
        <v>0</v>
      </c>
      <c r="H2283" s="10">
        <v>20000</v>
      </c>
      <c r="I2283" s="10">
        <v>0</v>
      </c>
      <c r="J2283" s="10"/>
      <c r="K2283" s="10"/>
      <c r="L2283" s="10"/>
      <c r="M2283" s="10">
        <f t="shared" si="1893"/>
        <v>0</v>
      </c>
      <c r="N2283" s="10">
        <f t="shared" si="1894"/>
        <v>20000</v>
      </c>
      <c r="O2283" s="10">
        <f t="shared" si="1895"/>
        <v>0</v>
      </c>
      <c r="P2283" s="10"/>
      <c r="Q2283" s="26"/>
      <c r="R2283" s="27"/>
    </row>
    <row r="2284" spans="1:18" ht="46.8" x14ac:dyDescent="0.3">
      <c r="A2284" s="24" t="s">
        <v>930</v>
      </c>
      <c r="B2284" s="24" t="s">
        <v>76</v>
      </c>
      <c r="C2284" s="24" t="s">
        <v>125</v>
      </c>
      <c r="D2284" s="24" t="s">
        <v>446</v>
      </c>
      <c r="E2284" s="28"/>
      <c r="F2284" s="25" t="s">
        <v>447</v>
      </c>
      <c r="G2284" s="10">
        <f t="shared" ref="G2284:G2285" si="1897">G2285</f>
        <v>80000</v>
      </c>
      <c r="H2284" s="10">
        <f t="shared" ref="H2284:H2285" si="1898">H2285</f>
        <v>80000</v>
      </c>
      <c r="I2284" s="10">
        <f t="shared" ref="I2284:I2285" si="1899">I2285</f>
        <v>80000</v>
      </c>
      <c r="J2284" s="10">
        <f t="shared" ref="J2284:J2285" si="1900">J2285</f>
        <v>0</v>
      </c>
      <c r="K2284" s="10">
        <f t="shared" ref="K2284:K2285" si="1901">K2285</f>
        <v>0</v>
      </c>
      <c r="L2284" s="10">
        <f t="shared" ref="L2284:L2285" si="1902">L2285</f>
        <v>0</v>
      </c>
      <c r="M2284" s="10">
        <f t="shared" si="1893"/>
        <v>80000</v>
      </c>
      <c r="N2284" s="10">
        <f t="shared" si="1894"/>
        <v>80000</v>
      </c>
      <c r="O2284" s="10">
        <f t="shared" si="1895"/>
        <v>80000</v>
      </c>
      <c r="P2284" s="10">
        <f t="shared" ref="P2284:P2285" si="1903">P2285</f>
        <v>0</v>
      </c>
      <c r="Q2284" s="26"/>
      <c r="R2284" s="27"/>
    </row>
    <row r="2285" spans="1:18" ht="93.6" x14ac:dyDescent="0.3">
      <c r="A2285" s="24" t="s">
        <v>930</v>
      </c>
      <c r="B2285" s="24" t="s">
        <v>76</v>
      </c>
      <c r="C2285" s="24" t="s">
        <v>125</v>
      </c>
      <c r="D2285" s="24" t="s">
        <v>959</v>
      </c>
      <c r="E2285" s="28"/>
      <c r="F2285" s="25" t="s">
        <v>960</v>
      </c>
      <c r="G2285" s="10">
        <f t="shared" si="1897"/>
        <v>80000</v>
      </c>
      <c r="H2285" s="10">
        <f t="shared" si="1898"/>
        <v>80000</v>
      </c>
      <c r="I2285" s="10">
        <f t="shared" si="1899"/>
        <v>80000</v>
      </c>
      <c r="J2285" s="10">
        <f t="shared" si="1900"/>
        <v>0</v>
      </c>
      <c r="K2285" s="10">
        <f t="shared" si="1901"/>
        <v>0</v>
      </c>
      <c r="L2285" s="10">
        <f t="shared" si="1902"/>
        <v>0</v>
      </c>
      <c r="M2285" s="10">
        <f t="shared" si="1893"/>
        <v>80000</v>
      </c>
      <c r="N2285" s="10">
        <f t="shared" si="1894"/>
        <v>80000</v>
      </c>
      <c r="O2285" s="10">
        <f t="shared" si="1895"/>
        <v>80000</v>
      </c>
      <c r="P2285" s="10">
        <f t="shared" si="1903"/>
        <v>0</v>
      </c>
      <c r="Q2285" s="26"/>
      <c r="R2285" s="27"/>
    </row>
    <row r="2286" spans="1:18" ht="31.2" x14ac:dyDescent="0.3">
      <c r="A2286" s="24" t="s">
        <v>930</v>
      </c>
      <c r="B2286" s="24" t="s">
        <v>76</v>
      </c>
      <c r="C2286" s="24" t="s">
        <v>125</v>
      </c>
      <c r="D2286" s="24" t="s">
        <v>959</v>
      </c>
      <c r="E2286" s="24" t="s">
        <v>114</v>
      </c>
      <c r="F2286" s="25" t="s">
        <v>115</v>
      </c>
      <c r="G2286" s="10">
        <v>80000</v>
      </c>
      <c r="H2286" s="10">
        <v>80000</v>
      </c>
      <c r="I2286" s="10">
        <v>80000</v>
      </c>
      <c r="J2286" s="10"/>
      <c r="K2286" s="10"/>
      <c r="L2286" s="10"/>
      <c r="M2286" s="10">
        <f t="shared" si="1893"/>
        <v>80000</v>
      </c>
      <c r="N2286" s="10">
        <f t="shared" si="1894"/>
        <v>80000</v>
      </c>
      <c r="O2286" s="10">
        <f t="shared" si="1895"/>
        <v>80000</v>
      </c>
      <c r="P2286" s="10"/>
      <c r="Q2286" s="26"/>
      <c r="R2286" s="27"/>
    </row>
    <row r="2287" spans="1:18" ht="31.2" x14ac:dyDescent="0.3">
      <c r="A2287" s="24" t="s">
        <v>930</v>
      </c>
      <c r="B2287" s="24" t="s">
        <v>76</v>
      </c>
      <c r="C2287" s="24" t="s">
        <v>125</v>
      </c>
      <c r="D2287" s="24" t="s">
        <v>379</v>
      </c>
      <c r="E2287" s="28"/>
      <c r="F2287" s="25" t="s">
        <v>380</v>
      </c>
      <c r="G2287" s="10">
        <f t="shared" ref="G2287:L2287" si="1904">G2288+G2290+G2292+G2294+G2296</f>
        <v>951458.7</v>
      </c>
      <c r="H2287" s="10">
        <f t="shared" si="1904"/>
        <v>973177.4</v>
      </c>
      <c r="I2287" s="10">
        <f t="shared" si="1904"/>
        <v>973177.4</v>
      </c>
      <c r="J2287" s="10">
        <f t="shared" si="1904"/>
        <v>45456</v>
      </c>
      <c r="K2287" s="10">
        <f t="shared" si="1904"/>
        <v>45732.5</v>
      </c>
      <c r="L2287" s="10">
        <f t="shared" si="1904"/>
        <v>45732.5</v>
      </c>
      <c r="M2287" s="10">
        <f t="shared" si="1893"/>
        <v>996914.7</v>
      </c>
      <c r="N2287" s="10">
        <f t="shared" si="1894"/>
        <v>1018909.9</v>
      </c>
      <c r="O2287" s="10">
        <f t="shared" si="1895"/>
        <v>1018909.9</v>
      </c>
      <c r="P2287" s="10">
        <f>P2288+P2290+P2292+P2294+P2296</f>
        <v>0</v>
      </c>
      <c r="Q2287" s="26"/>
      <c r="R2287" s="27"/>
    </row>
    <row r="2288" spans="1:18" ht="46.8" x14ac:dyDescent="0.3">
      <c r="A2288" s="24" t="s">
        <v>930</v>
      </c>
      <c r="B2288" s="24" t="s">
        <v>76</v>
      </c>
      <c r="C2288" s="24" t="s">
        <v>125</v>
      </c>
      <c r="D2288" s="24" t="s">
        <v>381</v>
      </c>
      <c r="E2288" s="28"/>
      <c r="F2288" s="25" t="s">
        <v>47</v>
      </c>
      <c r="G2288" s="10">
        <f t="shared" ref="G2288:L2288" si="1905">G2289</f>
        <v>886157.2</v>
      </c>
      <c r="H2288" s="10">
        <f t="shared" si="1905"/>
        <v>915248.9</v>
      </c>
      <c r="I2288" s="10">
        <f t="shared" si="1905"/>
        <v>915248.9</v>
      </c>
      <c r="J2288" s="10">
        <f t="shared" si="1905"/>
        <v>44562.7</v>
      </c>
      <c r="K2288" s="10">
        <f t="shared" si="1905"/>
        <v>45210.7</v>
      </c>
      <c r="L2288" s="10">
        <f t="shared" si="1905"/>
        <v>45210.7</v>
      </c>
      <c r="M2288" s="10">
        <f t="shared" si="1893"/>
        <v>930719.89999999991</v>
      </c>
      <c r="N2288" s="10">
        <f t="shared" si="1894"/>
        <v>960459.6</v>
      </c>
      <c r="O2288" s="10">
        <f t="shared" si="1895"/>
        <v>960459.6</v>
      </c>
      <c r="P2288" s="10">
        <f>P2289</f>
        <v>0</v>
      </c>
      <c r="Q2288" s="26"/>
      <c r="R2288" s="27"/>
    </row>
    <row r="2289" spans="1:18" ht="31.2" x14ac:dyDescent="0.3">
      <c r="A2289" s="24" t="s">
        <v>930</v>
      </c>
      <c r="B2289" s="24" t="s">
        <v>76</v>
      </c>
      <c r="C2289" s="24" t="s">
        <v>125</v>
      </c>
      <c r="D2289" s="24" t="s">
        <v>381</v>
      </c>
      <c r="E2289" s="24" t="s">
        <v>114</v>
      </c>
      <c r="F2289" s="25" t="s">
        <v>115</v>
      </c>
      <c r="G2289" s="10">
        <f>886157.5-0.3</f>
        <v>886157.2</v>
      </c>
      <c r="H2289" s="10">
        <f>915249-0.1</f>
        <v>915248.9</v>
      </c>
      <c r="I2289" s="10">
        <f>915249-0.1</f>
        <v>915248.9</v>
      </c>
      <c r="J2289" s="10">
        <v>44562.7</v>
      </c>
      <c r="K2289" s="10">
        <v>45210.7</v>
      </c>
      <c r="L2289" s="10">
        <v>45210.7</v>
      </c>
      <c r="M2289" s="10">
        <f t="shared" si="1893"/>
        <v>930719.89999999991</v>
      </c>
      <c r="N2289" s="10">
        <f t="shared" si="1894"/>
        <v>960459.6</v>
      </c>
      <c r="O2289" s="10">
        <f t="shared" si="1895"/>
        <v>960459.6</v>
      </c>
      <c r="P2289" s="10"/>
      <c r="Q2289" s="26"/>
      <c r="R2289" s="27">
        <v>70</v>
      </c>
    </row>
    <row r="2290" spans="1:18" ht="62.4" x14ac:dyDescent="0.3">
      <c r="A2290" s="24" t="s">
        <v>930</v>
      </c>
      <c r="B2290" s="24" t="s">
        <v>76</v>
      </c>
      <c r="C2290" s="24" t="s">
        <v>125</v>
      </c>
      <c r="D2290" s="24" t="s">
        <v>961</v>
      </c>
      <c r="E2290" s="28"/>
      <c r="F2290" s="25" t="s">
        <v>962</v>
      </c>
      <c r="G2290" s="10">
        <f t="shared" ref="G2290:L2290" si="1906">G2291</f>
        <v>38855.699999999997</v>
      </c>
      <c r="H2290" s="10">
        <f t="shared" si="1906"/>
        <v>38855.699999999997</v>
      </c>
      <c r="I2290" s="10">
        <f t="shared" si="1906"/>
        <v>38855.699999999997</v>
      </c>
      <c r="J2290" s="10">
        <f t="shared" si="1906"/>
        <v>0</v>
      </c>
      <c r="K2290" s="10">
        <f t="shared" si="1906"/>
        <v>0</v>
      </c>
      <c r="L2290" s="10">
        <f t="shared" si="1906"/>
        <v>0</v>
      </c>
      <c r="M2290" s="10">
        <f t="shared" si="1893"/>
        <v>38855.699999999997</v>
      </c>
      <c r="N2290" s="10">
        <f t="shared" si="1894"/>
        <v>38855.699999999997</v>
      </c>
      <c r="O2290" s="10">
        <f t="shared" si="1895"/>
        <v>38855.699999999997</v>
      </c>
      <c r="P2290" s="10">
        <f>P2291</f>
        <v>0</v>
      </c>
      <c r="Q2290" s="26"/>
      <c r="R2290" s="27"/>
    </row>
    <row r="2291" spans="1:18" ht="31.2" x14ac:dyDescent="0.3">
      <c r="A2291" s="24" t="s">
        <v>930</v>
      </c>
      <c r="B2291" s="24" t="s">
        <v>76</v>
      </c>
      <c r="C2291" s="24" t="s">
        <v>125</v>
      </c>
      <c r="D2291" s="24" t="s">
        <v>961</v>
      </c>
      <c r="E2291" s="24" t="s">
        <v>114</v>
      </c>
      <c r="F2291" s="25" t="s">
        <v>115</v>
      </c>
      <c r="G2291" s="10">
        <v>38855.699999999997</v>
      </c>
      <c r="H2291" s="10">
        <v>38855.699999999997</v>
      </c>
      <c r="I2291" s="10">
        <v>38855.699999999997</v>
      </c>
      <c r="J2291" s="10"/>
      <c r="K2291" s="10"/>
      <c r="L2291" s="10"/>
      <c r="M2291" s="10">
        <f t="shared" si="1893"/>
        <v>38855.699999999997</v>
      </c>
      <c r="N2291" s="10">
        <f t="shared" si="1894"/>
        <v>38855.699999999997</v>
      </c>
      <c r="O2291" s="10">
        <f t="shared" si="1895"/>
        <v>38855.699999999997</v>
      </c>
      <c r="P2291" s="10"/>
      <c r="Q2291" s="26"/>
      <c r="R2291" s="27"/>
    </row>
    <row r="2292" spans="1:18" x14ac:dyDescent="0.3">
      <c r="A2292" s="24" t="s">
        <v>930</v>
      </c>
      <c r="B2292" s="24" t="s">
        <v>76</v>
      </c>
      <c r="C2292" s="24" t="s">
        <v>125</v>
      </c>
      <c r="D2292" s="24" t="s">
        <v>382</v>
      </c>
      <c r="E2292" s="28"/>
      <c r="F2292" s="25" t="s">
        <v>199</v>
      </c>
      <c r="G2292" s="10">
        <f t="shared" ref="G2292:L2292" si="1907">G2293</f>
        <v>7373</v>
      </c>
      <c r="H2292" s="10">
        <f t="shared" si="1907"/>
        <v>0</v>
      </c>
      <c r="I2292" s="10">
        <f t="shared" si="1907"/>
        <v>0</v>
      </c>
      <c r="J2292" s="10">
        <f t="shared" si="1907"/>
        <v>371.5</v>
      </c>
      <c r="K2292" s="10">
        <f t="shared" si="1907"/>
        <v>0</v>
      </c>
      <c r="L2292" s="10">
        <f t="shared" si="1907"/>
        <v>0</v>
      </c>
      <c r="M2292" s="10">
        <f t="shared" si="1893"/>
        <v>7744.5</v>
      </c>
      <c r="N2292" s="10">
        <f t="shared" si="1894"/>
        <v>0</v>
      </c>
      <c r="O2292" s="10">
        <f t="shared" si="1895"/>
        <v>0</v>
      </c>
      <c r="P2292" s="10">
        <f>P2293</f>
        <v>0</v>
      </c>
      <c r="Q2292" s="26"/>
      <c r="R2292" s="27"/>
    </row>
    <row r="2293" spans="1:18" ht="31.2" x14ac:dyDescent="0.3">
      <c r="A2293" s="24" t="s">
        <v>930</v>
      </c>
      <c r="B2293" s="24" t="s">
        <v>76</v>
      </c>
      <c r="C2293" s="24" t="s">
        <v>125</v>
      </c>
      <c r="D2293" s="24" t="s">
        <v>382</v>
      </c>
      <c r="E2293" s="24" t="s">
        <v>114</v>
      </c>
      <c r="F2293" s="25" t="s">
        <v>115</v>
      </c>
      <c r="G2293" s="10">
        <v>7373</v>
      </c>
      <c r="H2293" s="10">
        <v>0</v>
      </c>
      <c r="I2293" s="10">
        <v>0</v>
      </c>
      <c r="J2293" s="10">
        <v>371.5</v>
      </c>
      <c r="K2293" s="10"/>
      <c r="L2293" s="10"/>
      <c r="M2293" s="10">
        <f t="shared" si="1893"/>
        <v>7744.5</v>
      </c>
      <c r="N2293" s="10">
        <f t="shared" si="1894"/>
        <v>0</v>
      </c>
      <c r="O2293" s="10">
        <f t="shared" si="1895"/>
        <v>0</v>
      </c>
      <c r="P2293" s="10"/>
      <c r="Q2293" s="26"/>
      <c r="R2293" s="27">
        <v>71</v>
      </c>
    </row>
    <row r="2294" spans="1:18" ht="31.2" x14ac:dyDescent="0.3">
      <c r="A2294" s="24" t="s">
        <v>930</v>
      </c>
      <c r="B2294" s="24" t="s">
        <v>76</v>
      </c>
      <c r="C2294" s="24" t="s">
        <v>125</v>
      </c>
      <c r="D2294" s="24" t="s">
        <v>963</v>
      </c>
      <c r="E2294" s="28"/>
      <c r="F2294" s="25" t="s">
        <v>964</v>
      </c>
      <c r="G2294" s="10">
        <f t="shared" ref="G2294:L2294" si="1908">G2295</f>
        <v>2850</v>
      </c>
      <c r="H2294" s="10">
        <f t="shared" si="1908"/>
        <v>2850</v>
      </c>
      <c r="I2294" s="10">
        <f t="shared" si="1908"/>
        <v>2850</v>
      </c>
      <c r="J2294" s="10">
        <f t="shared" si="1908"/>
        <v>0</v>
      </c>
      <c r="K2294" s="10">
        <f t="shared" si="1908"/>
        <v>0</v>
      </c>
      <c r="L2294" s="10">
        <f t="shared" si="1908"/>
        <v>0</v>
      </c>
      <c r="M2294" s="10">
        <f t="shared" si="1893"/>
        <v>2850</v>
      </c>
      <c r="N2294" s="10">
        <f t="shared" si="1894"/>
        <v>2850</v>
      </c>
      <c r="O2294" s="10">
        <f t="shared" si="1895"/>
        <v>2850</v>
      </c>
      <c r="P2294" s="10">
        <f>P2295</f>
        <v>0</v>
      </c>
      <c r="Q2294" s="26"/>
      <c r="R2294" s="27"/>
    </row>
    <row r="2295" spans="1:18" x14ac:dyDescent="0.3">
      <c r="A2295" s="24" t="s">
        <v>930</v>
      </c>
      <c r="B2295" s="24" t="s">
        <v>76</v>
      </c>
      <c r="C2295" s="24" t="s">
        <v>125</v>
      </c>
      <c r="D2295" s="24" t="s">
        <v>963</v>
      </c>
      <c r="E2295" s="24" t="s">
        <v>234</v>
      </c>
      <c r="F2295" s="25" t="s">
        <v>235</v>
      </c>
      <c r="G2295" s="10">
        <v>2850</v>
      </c>
      <c r="H2295" s="10">
        <v>2850</v>
      </c>
      <c r="I2295" s="10">
        <v>2850</v>
      </c>
      <c r="J2295" s="10"/>
      <c r="K2295" s="10"/>
      <c r="L2295" s="10"/>
      <c r="M2295" s="10">
        <f t="shared" si="1893"/>
        <v>2850</v>
      </c>
      <c r="N2295" s="10">
        <f t="shared" si="1894"/>
        <v>2850</v>
      </c>
      <c r="O2295" s="10">
        <f t="shared" si="1895"/>
        <v>2850</v>
      </c>
      <c r="P2295" s="10"/>
      <c r="Q2295" s="26"/>
      <c r="R2295" s="27"/>
    </row>
    <row r="2296" spans="1:18" ht="62.4" x14ac:dyDescent="0.3">
      <c r="A2296" s="24" t="s">
        <v>930</v>
      </c>
      <c r="B2296" s="24" t="s">
        <v>76</v>
      </c>
      <c r="C2296" s="24" t="s">
        <v>125</v>
      </c>
      <c r="D2296" s="24" t="s">
        <v>965</v>
      </c>
      <c r="E2296" s="28"/>
      <c r="F2296" s="25" t="s">
        <v>201</v>
      </c>
      <c r="G2296" s="10">
        <f t="shared" ref="G2296:L2296" si="1909">G2297</f>
        <v>16222.8</v>
      </c>
      <c r="H2296" s="10">
        <f t="shared" si="1909"/>
        <v>16222.8</v>
      </c>
      <c r="I2296" s="10">
        <f t="shared" si="1909"/>
        <v>16222.8</v>
      </c>
      <c r="J2296" s="10">
        <f t="shared" si="1909"/>
        <v>521.79999999999995</v>
      </c>
      <c r="K2296" s="10">
        <f t="shared" si="1909"/>
        <v>521.79999999999995</v>
      </c>
      <c r="L2296" s="10">
        <f t="shared" si="1909"/>
        <v>521.79999999999995</v>
      </c>
      <c r="M2296" s="10">
        <f t="shared" si="1893"/>
        <v>16744.599999999999</v>
      </c>
      <c r="N2296" s="10">
        <f t="shared" si="1894"/>
        <v>16744.599999999999</v>
      </c>
      <c r="O2296" s="10">
        <f t="shared" si="1895"/>
        <v>16744.599999999999</v>
      </c>
      <c r="P2296" s="10">
        <f>P2297</f>
        <v>0</v>
      </c>
      <c r="Q2296" s="26"/>
      <c r="R2296" s="27"/>
    </row>
    <row r="2297" spans="1:18" ht="31.2" x14ac:dyDescent="0.3">
      <c r="A2297" s="24" t="s">
        <v>930</v>
      </c>
      <c r="B2297" s="24" t="s">
        <v>76</v>
      </c>
      <c r="C2297" s="24" t="s">
        <v>125</v>
      </c>
      <c r="D2297" s="24" t="s">
        <v>965</v>
      </c>
      <c r="E2297" s="24" t="s">
        <v>114</v>
      </c>
      <c r="F2297" s="25" t="s">
        <v>115</v>
      </c>
      <c r="G2297" s="10">
        <v>16222.8</v>
      </c>
      <c r="H2297" s="10">
        <v>16222.8</v>
      </c>
      <c r="I2297" s="10">
        <v>16222.8</v>
      </c>
      <c r="J2297" s="10">
        <v>521.79999999999995</v>
      </c>
      <c r="K2297" s="10">
        <v>521.79999999999995</v>
      </c>
      <c r="L2297" s="10">
        <v>521.79999999999995</v>
      </c>
      <c r="M2297" s="10">
        <f t="shared" si="1893"/>
        <v>16744.599999999999</v>
      </c>
      <c r="N2297" s="10">
        <f t="shared" si="1894"/>
        <v>16744.599999999999</v>
      </c>
      <c r="O2297" s="10">
        <f t="shared" si="1895"/>
        <v>16744.599999999999</v>
      </c>
      <c r="P2297" s="10"/>
      <c r="Q2297" s="26"/>
      <c r="R2297" s="27">
        <v>72</v>
      </c>
    </row>
    <row r="2298" spans="1:18" s="18" customFormat="1" ht="31.2" x14ac:dyDescent="0.3">
      <c r="A2298" s="19" t="s">
        <v>930</v>
      </c>
      <c r="B2298" s="19" t="s">
        <v>76</v>
      </c>
      <c r="C2298" s="19" t="s">
        <v>131</v>
      </c>
      <c r="D2298" s="19"/>
      <c r="E2298" s="30"/>
      <c r="F2298" s="20" t="s">
        <v>966</v>
      </c>
      <c r="G2298" s="21">
        <f t="shared" ref="G2298:G2300" si="1910">G2299</f>
        <v>79877</v>
      </c>
      <c r="H2298" s="21">
        <f t="shared" ref="H2298:H2300" si="1911">H2299</f>
        <v>82108.799999999988</v>
      </c>
      <c r="I2298" s="21">
        <f t="shared" ref="I2298:I2300" si="1912">I2299</f>
        <v>82108.799999999988</v>
      </c>
      <c r="J2298" s="21">
        <f t="shared" ref="J2298:J2300" si="1913">J2299</f>
        <v>0</v>
      </c>
      <c r="K2298" s="21">
        <f t="shared" ref="K2298:K2300" si="1914">K2299</f>
        <v>0</v>
      </c>
      <c r="L2298" s="21">
        <f t="shared" ref="L2298:L2300" si="1915">L2299</f>
        <v>0</v>
      </c>
      <c r="M2298" s="21">
        <f t="shared" si="1893"/>
        <v>79877</v>
      </c>
      <c r="N2298" s="21">
        <f t="shared" si="1894"/>
        <v>82108.799999999988</v>
      </c>
      <c r="O2298" s="21">
        <f t="shared" si="1895"/>
        <v>82108.799999999988</v>
      </c>
      <c r="P2298" s="21">
        <f t="shared" ref="P2298:P2300" si="1916">P2299</f>
        <v>0</v>
      </c>
      <c r="Q2298" s="22"/>
      <c r="R2298" s="23"/>
    </row>
    <row r="2299" spans="1:18" ht="31.2" x14ac:dyDescent="0.3">
      <c r="A2299" s="24" t="s">
        <v>930</v>
      </c>
      <c r="B2299" s="24" t="s">
        <v>76</v>
      </c>
      <c r="C2299" s="24" t="s">
        <v>131</v>
      </c>
      <c r="D2299" s="24" t="s">
        <v>376</v>
      </c>
      <c r="E2299" s="28"/>
      <c r="F2299" s="25" t="s">
        <v>377</v>
      </c>
      <c r="G2299" s="10">
        <f t="shared" si="1910"/>
        <v>79877</v>
      </c>
      <c r="H2299" s="10">
        <f t="shared" si="1911"/>
        <v>82108.799999999988</v>
      </c>
      <c r="I2299" s="10">
        <f t="shared" si="1912"/>
        <v>82108.799999999988</v>
      </c>
      <c r="J2299" s="10">
        <f t="shared" si="1913"/>
        <v>0</v>
      </c>
      <c r="K2299" s="10">
        <f t="shared" si="1914"/>
        <v>0</v>
      </c>
      <c r="L2299" s="10">
        <f t="shared" si="1915"/>
        <v>0</v>
      </c>
      <c r="M2299" s="10">
        <f t="shared" si="1893"/>
        <v>79877</v>
      </c>
      <c r="N2299" s="10">
        <f t="shared" si="1894"/>
        <v>82108.799999999988</v>
      </c>
      <c r="O2299" s="10">
        <f t="shared" si="1895"/>
        <v>82108.799999999988</v>
      </c>
      <c r="P2299" s="10">
        <f t="shared" si="1916"/>
        <v>0</v>
      </c>
      <c r="Q2299" s="26"/>
      <c r="R2299" s="27"/>
    </row>
    <row r="2300" spans="1:18" x14ac:dyDescent="0.3">
      <c r="A2300" s="24" t="s">
        <v>930</v>
      </c>
      <c r="B2300" s="24" t="s">
        <v>76</v>
      </c>
      <c r="C2300" s="24" t="s">
        <v>131</v>
      </c>
      <c r="D2300" s="24" t="s">
        <v>378</v>
      </c>
      <c r="E2300" s="28"/>
      <c r="F2300" s="25" t="s">
        <v>27</v>
      </c>
      <c r="G2300" s="10">
        <f t="shared" si="1910"/>
        <v>79877</v>
      </c>
      <c r="H2300" s="10">
        <f t="shared" si="1911"/>
        <v>82108.799999999988</v>
      </c>
      <c r="I2300" s="10">
        <f t="shared" si="1912"/>
        <v>82108.799999999988</v>
      </c>
      <c r="J2300" s="10">
        <f t="shared" si="1913"/>
        <v>0</v>
      </c>
      <c r="K2300" s="10">
        <f t="shared" si="1914"/>
        <v>0</v>
      </c>
      <c r="L2300" s="10">
        <f t="shared" si="1915"/>
        <v>0</v>
      </c>
      <c r="M2300" s="10">
        <f t="shared" si="1893"/>
        <v>79877</v>
      </c>
      <c r="N2300" s="10">
        <f t="shared" si="1894"/>
        <v>82108.799999999988</v>
      </c>
      <c r="O2300" s="10">
        <f t="shared" si="1895"/>
        <v>82108.799999999988</v>
      </c>
      <c r="P2300" s="10">
        <f t="shared" si="1916"/>
        <v>0</v>
      </c>
      <c r="Q2300" s="26"/>
      <c r="R2300" s="27"/>
    </row>
    <row r="2301" spans="1:18" ht="46.8" x14ac:dyDescent="0.3">
      <c r="A2301" s="24" t="s">
        <v>930</v>
      </c>
      <c r="B2301" s="24" t="s">
        <v>76</v>
      </c>
      <c r="C2301" s="24" t="s">
        <v>131</v>
      </c>
      <c r="D2301" s="24" t="s">
        <v>967</v>
      </c>
      <c r="E2301" s="28"/>
      <c r="F2301" s="25" t="s">
        <v>968</v>
      </c>
      <c r="G2301" s="10">
        <f t="shared" ref="G2301:L2301" si="1917">G2305+G2302</f>
        <v>79877</v>
      </c>
      <c r="H2301" s="10">
        <f t="shared" si="1917"/>
        <v>82108.799999999988</v>
      </c>
      <c r="I2301" s="10">
        <f t="shared" si="1917"/>
        <v>82108.799999999988</v>
      </c>
      <c r="J2301" s="10">
        <f t="shared" si="1917"/>
        <v>0</v>
      </c>
      <c r="K2301" s="10">
        <f t="shared" si="1917"/>
        <v>0</v>
      </c>
      <c r="L2301" s="10">
        <f t="shared" si="1917"/>
        <v>0</v>
      </c>
      <c r="M2301" s="10">
        <f t="shared" si="1893"/>
        <v>79877</v>
      </c>
      <c r="N2301" s="10">
        <f t="shared" si="1894"/>
        <v>82108.799999999988</v>
      </c>
      <c r="O2301" s="10">
        <f t="shared" si="1895"/>
        <v>82108.799999999988</v>
      </c>
      <c r="P2301" s="10">
        <f>P2305+P2302</f>
        <v>0</v>
      </c>
      <c r="Q2301" s="26"/>
      <c r="R2301" s="27"/>
    </row>
    <row r="2302" spans="1:18" x14ac:dyDescent="0.3">
      <c r="A2302" s="24" t="s">
        <v>930</v>
      </c>
      <c r="B2302" s="24" t="s">
        <v>76</v>
      </c>
      <c r="C2302" s="24" t="s">
        <v>131</v>
      </c>
      <c r="D2302" s="24" t="s">
        <v>969</v>
      </c>
      <c r="E2302" s="28"/>
      <c r="F2302" s="25" t="s">
        <v>43</v>
      </c>
      <c r="G2302" s="10">
        <f t="shared" ref="G2302:L2302" si="1918">G2303+G2304</f>
        <v>18373.400000000001</v>
      </c>
      <c r="H2302" s="10">
        <f t="shared" si="1918"/>
        <v>18895.599999999999</v>
      </c>
      <c r="I2302" s="10">
        <f t="shared" si="1918"/>
        <v>18895.599999999999</v>
      </c>
      <c r="J2302" s="10">
        <f t="shared" si="1918"/>
        <v>0</v>
      </c>
      <c r="K2302" s="10">
        <f t="shared" si="1918"/>
        <v>0</v>
      </c>
      <c r="L2302" s="10">
        <f t="shared" si="1918"/>
        <v>0</v>
      </c>
      <c r="M2302" s="10">
        <f t="shared" si="1893"/>
        <v>18373.400000000001</v>
      </c>
      <c r="N2302" s="10">
        <f t="shared" si="1894"/>
        <v>18895.599999999999</v>
      </c>
      <c r="O2302" s="10">
        <f t="shared" si="1895"/>
        <v>18895.599999999999</v>
      </c>
      <c r="P2302" s="10">
        <f>P2303+P2304</f>
        <v>0</v>
      </c>
      <c r="Q2302" s="26"/>
      <c r="R2302" s="27"/>
    </row>
    <row r="2303" spans="1:18" ht="78" x14ac:dyDescent="0.3">
      <c r="A2303" s="24" t="s">
        <v>930</v>
      </c>
      <c r="B2303" s="24" t="s">
        <v>76</v>
      </c>
      <c r="C2303" s="24" t="s">
        <v>131</v>
      </c>
      <c r="D2303" s="24" t="s">
        <v>969</v>
      </c>
      <c r="E2303" s="24" t="s">
        <v>44</v>
      </c>
      <c r="F2303" s="25" t="s">
        <v>45</v>
      </c>
      <c r="G2303" s="40">
        <v>17178.400000000001</v>
      </c>
      <c r="H2303" s="10">
        <v>17700.599999999999</v>
      </c>
      <c r="I2303" s="10">
        <v>17700.599999999999</v>
      </c>
      <c r="J2303" s="10"/>
      <c r="K2303" s="10"/>
      <c r="L2303" s="10"/>
      <c r="M2303" s="10">
        <f t="shared" si="1893"/>
        <v>17178.400000000001</v>
      </c>
      <c r="N2303" s="10">
        <f t="shared" si="1894"/>
        <v>17700.599999999999</v>
      </c>
      <c r="O2303" s="10">
        <f t="shared" si="1895"/>
        <v>17700.599999999999</v>
      </c>
      <c r="P2303" s="10"/>
      <c r="Q2303" s="26"/>
      <c r="R2303" s="27"/>
    </row>
    <row r="2304" spans="1:18" ht="31.2" x14ac:dyDescent="0.3">
      <c r="A2304" s="24" t="s">
        <v>930</v>
      </c>
      <c r="B2304" s="24" t="s">
        <v>76</v>
      </c>
      <c r="C2304" s="24" t="s">
        <v>131</v>
      </c>
      <c r="D2304" s="24" t="s">
        <v>969</v>
      </c>
      <c r="E2304" s="24" t="s">
        <v>32</v>
      </c>
      <c r="F2304" s="25" t="s">
        <v>33</v>
      </c>
      <c r="G2304" s="40">
        <v>1195</v>
      </c>
      <c r="H2304" s="10">
        <v>1195</v>
      </c>
      <c r="I2304" s="10">
        <v>1195</v>
      </c>
      <c r="J2304" s="10"/>
      <c r="K2304" s="10"/>
      <c r="L2304" s="10"/>
      <c r="M2304" s="10">
        <f t="shared" si="1893"/>
        <v>1195</v>
      </c>
      <c r="N2304" s="10">
        <f t="shared" si="1894"/>
        <v>1195</v>
      </c>
      <c r="O2304" s="10">
        <f t="shared" si="1895"/>
        <v>1195</v>
      </c>
      <c r="P2304" s="10"/>
      <c r="Q2304" s="26"/>
      <c r="R2304" s="27"/>
    </row>
    <row r="2305" spans="1:18" ht="46.8" x14ac:dyDescent="0.3">
      <c r="A2305" s="24" t="s">
        <v>930</v>
      </c>
      <c r="B2305" s="24" t="s">
        <v>76</v>
      </c>
      <c r="C2305" s="24" t="s">
        <v>131</v>
      </c>
      <c r="D2305" s="24" t="s">
        <v>970</v>
      </c>
      <c r="E2305" s="28"/>
      <c r="F2305" s="25" t="s">
        <v>47</v>
      </c>
      <c r="G2305" s="10">
        <f t="shared" ref="G2305:L2305" si="1919">G2306+G2307</f>
        <v>61503.6</v>
      </c>
      <c r="H2305" s="10">
        <f t="shared" si="1919"/>
        <v>63213.2</v>
      </c>
      <c r="I2305" s="10">
        <f t="shared" si="1919"/>
        <v>63213.2</v>
      </c>
      <c r="J2305" s="10">
        <f t="shared" si="1919"/>
        <v>0</v>
      </c>
      <c r="K2305" s="10">
        <f t="shared" si="1919"/>
        <v>0</v>
      </c>
      <c r="L2305" s="10">
        <f t="shared" si="1919"/>
        <v>0</v>
      </c>
      <c r="M2305" s="10">
        <f t="shared" si="1893"/>
        <v>61503.6</v>
      </c>
      <c r="N2305" s="10">
        <f t="shared" si="1894"/>
        <v>63213.2</v>
      </c>
      <c r="O2305" s="10">
        <f t="shared" si="1895"/>
        <v>63213.2</v>
      </c>
      <c r="P2305" s="10">
        <f>P2306+P2307</f>
        <v>0</v>
      </c>
      <c r="Q2305" s="26"/>
      <c r="R2305" s="27"/>
    </row>
    <row r="2306" spans="1:18" ht="78" x14ac:dyDescent="0.3">
      <c r="A2306" s="24" t="s">
        <v>930</v>
      </c>
      <c r="B2306" s="24" t="s">
        <v>76</v>
      </c>
      <c r="C2306" s="24" t="s">
        <v>131</v>
      </c>
      <c r="D2306" s="24" t="s">
        <v>970</v>
      </c>
      <c r="E2306" s="24" t="s">
        <v>44</v>
      </c>
      <c r="F2306" s="25" t="s">
        <v>45</v>
      </c>
      <c r="G2306" s="10">
        <v>55596.6</v>
      </c>
      <c r="H2306" s="10">
        <v>57306.2</v>
      </c>
      <c r="I2306" s="10">
        <v>57306.2</v>
      </c>
      <c r="J2306" s="10"/>
      <c r="K2306" s="10"/>
      <c r="L2306" s="10"/>
      <c r="M2306" s="10">
        <f t="shared" si="1893"/>
        <v>55596.6</v>
      </c>
      <c r="N2306" s="10">
        <f t="shared" si="1894"/>
        <v>57306.2</v>
      </c>
      <c r="O2306" s="10">
        <f t="shared" si="1895"/>
        <v>57306.2</v>
      </c>
      <c r="P2306" s="10"/>
      <c r="Q2306" s="26"/>
      <c r="R2306" s="27"/>
    </row>
    <row r="2307" spans="1:18" ht="31.2" x14ac:dyDescent="0.3">
      <c r="A2307" s="24" t="s">
        <v>930</v>
      </c>
      <c r="B2307" s="24" t="s">
        <v>76</v>
      </c>
      <c r="C2307" s="24" t="s">
        <v>131</v>
      </c>
      <c r="D2307" s="24" t="s">
        <v>970</v>
      </c>
      <c r="E2307" s="24" t="s">
        <v>32</v>
      </c>
      <c r="F2307" s="25" t="s">
        <v>33</v>
      </c>
      <c r="G2307" s="10">
        <v>5907</v>
      </c>
      <c r="H2307" s="10">
        <v>5907</v>
      </c>
      <c r="I2307" s="10">
        <v>5907</v>
      </c>
      <c r="J2307" s="10"/>
      <c r="K2307" s="10"/>
      <c r="L2307" s="10"/>
      <c r="M2307" s="10">
        <f t="shared" si="1893"/>
        <v>5907</v>
      </c>
      <c r="N2307" s="10">
        <f t="shared" si="1894"/>
        <v>5907</v>
      </c>
      <c r="O2307" s="10">
        <f t="shared" si="1895"/>
        <v>5907</v>
      </c>
      <c r="P2307" s="10"/>
      <c r="Q2307" s="26"/>
      <c r="R2307" s="27"/>
    </row>
    <row r="2308" spans="1:18" s="12" customFormat="1" x14ac:dyDescent="0.3">
      <c r="A2308" s="13" t="s">
        <v>971</v>
      </c>
      <c r="B2308" s="13"/>
      <c r="C2308" s="13"/>
      <c r="D2308" s="13"/>
      <c r="E2308" s="29"/>
      <c r="F2308" s="14" t="s">
        <v>972</v>
      </c>
      <c r="G2308" s="15">
        <f t="shared" ref="G2308:G2310" si="1920">G2309</f>
        <v>73006.900000000009</v>
      </c>
      <c r="H2308" s="15">
        <f t="shared" ref="H2308:H2310" si="1921">H2309</f>
        <v>75026.100000000006</v>
      </c>
      <c r="I2308" s="15">
        <f t="shared" ref="I2308:I2310" si="1922">I2309</f>
        <v>75026.100000000006</v>
      </c>
      <c r="J2308" s="15">
        <f t="shared" ref="J2308:J2310" si="1923">J2309</f>
        <v>53.2</v>
      </c>
      <c r="K2308" s="15">
        <f t="shared" ref="K2308:K2310" si="1924">K2309</f>
        <v>53.2</v>
      </c>
      <c r="L2308" s="15">
        <f t="shared" ref="L2308:L2310" si="1925">L2309</f>
        <v>53.2</v>
      </c>
      <c r="M2308" s="15">
        <f t="shared" si="1893"/>
        <v>73060.100000000006</v>
      </c>
      <c r="N2308" s="15">
        <f t="shared" si="1894"/>
        <v>75079.3</v>
      </c>
      <c r="O2308" s="15">
        <f t="shared" si="1895"/>
        <v>75079.3</v>
      </c>
      <c r="P2308" s="15">
        <f t="shared" ref="P2308:P2310" si="1926">P2309</f>
        <v>0</v>
      </c>
      <c r="Q2308" s="16"/>
      <c r="R2308" s="17"/>
    </row>
    <row r="2309" spans="1:18" s="12" customFormat="1" x14ac:dyDescent="0.3">
      <c r="A2309" s="13" t="s">
        <v>971</v>
      </c>
      <c r="B2309" s="13" t="s">
        <v>20</v>
      </c>
      <c r="C2309" s="13"/>
      <c r="D2309" s="13"/>
      <c r="E2309" s="29"/>
      <c r="F2309" s="14" t="s">
        <v>21</v>
      </c>
      <c r="G2309" s="15">
        <f t="shared" si="1920"/>
        <v>73006.900000000009</v>
      </c>
      <c r="H2309" s="15">
        <f t="shared" si="1921"/>
        <v>75026.100000000006</v>
      </c>
      <c r="I2309" s="15">
        <f t="shared" si="1922"/>
        <v>75026.100000000006</v>
      </c>
      <c r="J2309" s="15">
        <f t="shared" si="1923"/>
        <v>53.2</v>
      </c>
      <c r="K2309" s="15">
        <f t="shared" si="1924"/>
        <v>53.2</v>
      </c>
      <c r="L2309" s="15">
        <f t="shared" si="1925"/>
        <v>53.2</v>
      </c>
      <c r="M2309" s="15">
        <f t="shared" si="1893"/>
        <v>73060.100000000006</v>
      </c>
      <c r="N2309" s="15">
        <f t="shared" si="1894"/>
        <v>75079.3</v>
      </c>
      <c r="O2309" s="15">
        <f t="shared" si="1895"/>
        <v>75079.3</v>
      </c>
      <c r="P2309" s="15">
        <f t="shared" si="1926"/>
        <v>0</v>
      </c>
      <c r="Q2309" s="16"/>
      <c r="R2309" s="17"/>
    </row>
    <row r="2310" spans="1:18" s="18" customFormat="1" ht="46.8" x14ac:dyDescent="0.3">
      <c r="A2310" s="19" t="s">
        <v>971</v>
      </c>
      <c r="B2310" s="19" t="s">
        <v>20</v>
      </c>
      <c r="C2310" s="19" t="s">
        <v>69</v>
      </c>
      <c r="D2310" s="19"/>
      <c r="E2310" s="30"/>
      <c r="F2310" s="20" t="s">
        <v>70</v>
      </c>
      <c r="G2310" s="21">
        <f t="shared" si="1920"/>
        <v>73006.900000000009</v>
      </c>
      <c r="H2310" s="21">
        <f t="shared" si="1921"/>
        <v>75026.100000000006</v>
      </c>
      <c r="I2310" s="21">
        <f t="shared" si="1922"/>
        <v>75026.100000000006</v>
      </c>
      <c r="J2310" s="21">
        <f t="shared" si="1923"/>
        <v>53.2</v>
      </c>
      <c r="K2310" s="21">
        <f t="shared" si="1924"/>
        <v>53.2</v>
      </c>
      <c r="L2310" s="21">
        <f t="shared" si="1925"/>
        <v>53.2</v>
      </c>
      <c r="M2310" s="21">
        <f t="shared" si="1893"/>
        <v>73060.100000000006</v>
      </c>
      <c r="N2310" s="21">
        <f t="shared" si="1894"/>
        <v>75079.3</v>
      </c>
      <c r="O2310" s="21">
        <f t="shared" si="1895"/>
        <v>75079.3</v>
      </c>
      <c r="P2310" s="21">
        <f t="shared" si="1926"/>
        <v>0</v>
      </c>
      <c r="Q2310" s="22"/>
      <c r="R2310" s="23"/>
    </row>
    <row r="2311" spans="1:18" ht="31.2" x14ac:dyDescent="0.3">
      <c r="A2311" s="24" t="s">
        <v>971</v>
      </c>
      <c r="B2311" s="24" t="s">
        <v>20</v>
      </c>
      <c r="C2311" s="24" t="s">
        <v>69</v>
      </c>
      <c r="D2311" s="24" t="s">
        <v>973</v>
      </c>
      <c r="E2311" s="28"/>
      <c r="F2311" s="25" t="s">
        <v>974</v>
      </c>
      <c r="G2311" s="10">
        <f t="shared" ref="G2311:L2311" si="1927">G2312+G2315</f>
        <v>73006.900000000009</v>
      </c>
      <c r="H2311" s="10">
        <f t="shared" si="1927"/>
        <v>75026.100000000006</v>
      </c>
      <c r="I2311" s="10">
        <f t="shared" si="1927"/>
        <v>75026.100000000006</v>
      </c>
      <c r="J2311" s="10">
        <f t="shared" si="1927"/>
        <v>53.2</v>
      </c>
      <c r="K2311" s="10">
        <f t="shared" si="1927"/>
        <v>53.2</v>
      </c>
      <c r="L2311" s="10">
        <f t="shared" si="1927"/>
        <v>53.2</v>
      </c>
      <c r="M2311" s="10">
        <f t="shared" si="1893"/>
        <v>73060.100000000006</v>
      </c>
      <c r="N2311" s="10">
        <f t="shared" si="1894"/>
        <v>75079.3</v>
      </c>
      <c r="O2311" s="10">
        <f t="shared" si="1895"/>
        <v>75079.3</v>
      </c>
      <c r="P2311" s="10">
        <f>P2312+P2315</f>
        <v>0</v>
      </c>
      <c r="Q2311" s="26"/>
      <c r="R2311" s="27"/>
    </row>
    <row r="2312" spans="1:18" ht="31.2" x14ac:dyDescent="0.3">
      <c r="A2312" s="24" t="s">
        <v>971</v>
      </c>
      <c r="B2312" s="24" t="s">
        <v>20</v>
      </c>
      <c r="C2312" s="24" t="s">
        <v>69</v>
      </c>
      <c r="D2312" s="24" t="s">
        <v>975</v>
      </c>
      <c r="E2312" s="28"/>
      <c r="F2312" s="25" t="s">
        <v>976</v>
      </c>
      <c r="G2312" s="10">
        <f t="shared" ref="G2312:G2315" si="1928">G2313</f>
        <v>32468.600000000002</v>
      </c>
      <c r="H2312" s="10">
        <f t="shared" ref="H2312:H2315" si="1929">H2313</f>
        <v>32803.9</v>
      </c>
      <c r="I2312" s="10">
        <f t="shared" ref="I2312:I2315" si="1930">I2313</f>
        <v>32803.9</v>
      </c>
      <c r="J2312" s="10">
        <f t="shared" ref="J2312:J2315" si="1931">J2313</f>
        <v>0</v>
      </c>
      <c r="K2312" s="10">
        <f t="shared" ref="K2312:K2315" si="1932">K2313</f>
        <v>0</v>
      </c>
      <c r="L2312" s="10">
        <f t="shared" ref="L2312:L2315" si="1933">L2313</f>
        <v>0</v>
      </c>
      <c r="M2312" s="10">
        <f t="shared" si="1893"/>
        <v>32468.600000000002</v>
      </c>
      <c r="N2312" s="10">
        <f t="shared" si="1894"/>
        <v>32803.9</v>
      </c>
      <c r="O2312" s="10">
        <f t="shared" si="1895"/>
        <v>32803.9</v>
      </c>
      <c r="P2312" s="10">
        <f t="shared" ref="P2312:P2315" si="1934">P2313</f>
        <v>0</v>
      </c>
      <c r="Q2312" s="26"/>
      <c r="R2312" s="27"/>
    </row>
    <row r="2313" spans="1:18" x14ac:dyDescent="0.3">
      <c r="A2313" s="24" t="s">
        <v>971</v>
      </c>
      <c r="B2313" s="24" t="s">
        <v>20</v>
      </c>
      <c r="C2313" s="24" t="s">
        <v>69</v>
      </c>
      <c r="D2313" s="24" t="s">
        <v>977</v>
      </c>
      <c r="E2313" s="28"/>
      <c r="F2313" s="25" t="s">
        <v>43</v>
      </c>
      <c r="G2313" s="10">
        <f t="shared" si="1928"/>
        <v>32468.600000000002</v>
      </c>
      <c r="H2313" s="10">
        <f t="shared" si="1929"/>
        <v>32803.9</v>
      </c>
      <c r="I2313" s="10">
        <f t="shared" si="1930"/>
        <v>32803.9</v>
      </c>
      <c r="J2313" s="10">
        <f t="shared" si="1931"/>
        <v>0</v>
      </c>
      <c r="K2313" s="10">
        <f t="shared" si="1932"/>
        <v>0</v>
      </c>
      <c r="L2313" s="10">
        <f t="shared" si="1933"/>
        <v>0</v>
      </c>
      <c r="M2313" s="10">
        <f t="shared" si="1893"/>
        <v>32468.600000000002</v>
      </c>
      <c r="N2313" s="10">
        <f t="shared" si="1894"/>
        <v>32803.9</v>
      </c>
      <c r="O2313" s="10">
        <f t="shared" si="1895"/>
        <v>32803.9</v>
      </c>
      <c r="P2313" s="10">
        <f t="shared" si="1934"/>
        <v>0</v>
      </c>
      <c r="Q2313" s="26"/>
      <c r="R2313" s="27"/>
    </row>
    <row r="2314" spans="1:18" ht="78" x14ac:dyDescent="0.3">
      <c r="A2314" s="24" t="s">
        <v>971</v>
      </c>
      <c r="B2314" s="24" t="s">
        <v>20</v>
      </c>
      <c r="C2314" s="24" t="s">
        <v>69</v>
      </c>
      <c r="D2314" s="24" t="s">
        <v>977</v>
      </c>
      <c r="E2314" s="24" t="s">
        <v>44</v>
      </c>
      <c r="F2314" s="25" t="s">
        <v>45</v>
      </c>
      <c r="G2314" s="10">
        <v>32468.600000000002</v>
      </c>
      <c r="H2314" s="10">
        <v>32803.9</v>
      </c>
      <c r="I2314" s="10">
        <v>32803.9</v>
      </c>
      <c r="J2314" s="10"/>
      <c r="K2314" s="10"/>
      <c r="L2314" s="10"/>
      <c r="M2314" s="10">
        <f t="shared" si="1893"/>
        <v>32468.600000000002</v>
      </c>
      <c r="N2314" s="10">
        <f t="shared" si="1894"/>
        <v>32803.9</v>
      </c>
      <c r="O2314" s="10">
        <f t="shared" si="1895"/>
        <v>32803.9</v>
      </c>
      <c r="P2314" s="10"/>
      <c r="Q2314" s="26"/>
      <c r="R2314" s="27"/>
    </row>
    <row r="2315" spans="1:18" x14ac:dyDescent="0.3">
      <c r="A2315" s="24" t="s">
        <v>971</v>
      </c>
      <c r="B2315" s="24" t="s">
        <v>20</v>
      </c>
      <c r="C2315" s="24" t="s">
        <v>69</v>
      </c>
      <c r="D2315" s="24" t="s">
        <v>978</v>
      </c>
      <c r="E2315" s="28"/>
      <c r="F2315" s="25" t="s">
        <v>877</v>
      </c>
      <c r="G2315" s="10">
        <f t="shared" si="1928"/>
        <v>40538.30000000001</v>
      </c>
      <c r="H2315" s="10">
        <f t="shared" si="1929"/>
        <v>42222.200000000012</v>
      </c>
      <c r="I2315" s="10">
        <f t="shared" si="1930"/>
        <v>42222.200000000012</v>
      </c>
      <c r="J2315" s="10">
        <f t="shared" si="1931"/>
        <v>53.2</v>
      </c>
      <c r="K2315" s="10">
        <f t="shared" si="1932"/>
        <v>53.2</v>
      </c>
      <c r="L2315" s="10">
        <f t="shared" si="1933"/>
        <v>53.2</v>
      </c>
      <c r="M2315" s="10">
        <f t="shared" si="1893"/>
        <v>40591.500000000007</v>
      </c>
      <c r="N2315" s="10">
        <f t="shared" si="1894"/>
        <v>42275.400000000009</v>
      </c>
      <c r="O2315" s="10">
        <f t="shared" si="1895"/>
        <v>42275.400000000009</v>
      </c>
      <c r="P2315" s="10">
        <f t="shared" si="1934"/>
        <v>0</v>
      </c>
      <c r="Q2315" s="26"/>
      <c r="R2315" s="27"/>
    </row>
    <row r="2316" spans="1:18" x14ac:dyDescent="0.3">
      <c r="A2316" s="24" t="s">
        <v>971</v>
      </c>
      <c r="B2316" s="24" t="s">
        <v>20</v>
      </c>
      <c r="C2316" s="24" t="s">
        <v>69</v>
      </c>
      <c r="D2316" s="24" t="s">
        <v>979</v>
      </c>
      <c r="E2316" s="28"/>
      <c r="F2316" s="25" t="s">
        <v>43</v>
      </c>
      <c r="G2316" s="10">
        <f t="shared" ref="G2316:L2316" si="1935">G2317+G2318+G2319</f>
        <v>40538.30000000001</v>
      </c>
      <c r="H2316" s="10">
        <f t="shared" si="1935"/>
        <v>42222.200000000012</v>
      </c>
      <c r="I2316" s="10">
        <f t="shared" si="1935"/>
        <v>42222.200000000012</v>
      </c>
      <c r="J2316" s="10">
        <f t="shared" si="1935"/>
        <v>53.2</v>
      </c>
      <c r="K2316" s="10">
        <f t="shared" si="1935"/>
        <v>53.2</v>
      </c>
      <c r="L2316" s="10">
        <f t="shared" si="1935"/>
        <v>53.2</v>
      </c>
      <c r="M2316" s="10">
        <f t="shared" si="1893"/>
        <v>40591.500000000007</v>
      </c>
      <c r="N2316" s="10">
        <f t="shared" si="1894"/>
        <v>42275.400000000009</v>
      </c>
      <c r="O2316" s="10">
        <f t="shared" si="1895"/>
        <v>42275.400000000009</v>
      </c>
      <c r="P2316" s="10">
        <f>P2317+P2318+P2319</f>
        <v>0</v>
      </c>
      <c r="Q2316" s="26"/>
      <c r="R2316" s="27"/>
    </row>
    <row r="2317" spans="1:18" ht="78" x14ac:dyDescent="0.3">
      <c r="A2317" s="24" t="s">
        <v>971</v>
      </c>
      <c r="B2317" s="24" t="s">
        <v>20</v>
      </c>
      <c r="C2317" s="24" t="s">
        <v>69</v>
      </c>
      <c r="D2317" s="24" t="s">
        <v>979</v>
      </c>
      <c r="E2317" s="24" t="s">
        <v>44</v>
      </c>
      <c r="F2317" s="25" t="s">
        <v>45</v>
      </c>
      <c r="G2317" s="10">
        <v>33720.700000000004</v>
      </c>
      <c r="H2317" s="10">
        <v>35404.600000000006</v>
      </c>
      <c r="I2317" s="10">
        <v>35404.600000000006</v>
      </c>
      <c r="J2317" s="10"/>
      <c r="K2317" s="10"/>
      <c r="L2317" s="10"/>
      <c r="M2317" s="10">
        <f t="shared" si="1893"/>
        <v>33720.700000000004</v>
      </c>
      <c r="N2317" s="10">
        <f t="shared" si="1894"/>
        <v>35404.600000000006</v>
      </c>
      <c r="O2317" s="10">
        <f t="shared" si="1895"/>
        <v>35404.600000000006</v>
      </c>
      <c r="P2317" s="10"/>
      <c r="Q2317" s="26"/>
      <c r="R2317" s="27"/>
    </row>
    <row r="2318" spans="1:18" ht="31.2" x14ac:dyDescent="0.3">
      <c r="A2318" s="24" t="s">
        <v>971</v>
      </c>
      <c r="B2318" s="24" t="s">
        <v>20</v>
      </c>
      <c r="C2318" s="24" t="s">
        <v>69</v>
      </c>
      <c r="D2318" s="24" t="s">
        <v>979</v>
      </c>
      <c r="E2318" s="24" t="s">
        <v>32</v>
      </c>
      <c r="F2318" s="25" t="s">
        <v>33</v>
      </c>
      <c r="G2318" s="10">
        <v>6751.3</v>
      </c>
      <c r="H2318" s="10">
        <v>6751.3</v>
      </c>
      <c r="I2318" s="10">
        <v>6751.3</v>
      </c>
      <c r="J2318" s="10">
        <v>53.2</v>
      </c>
      <c r="K2318" s="10">
        <v>53.2</v>
      </c>
      <c r="L2318" s="10">
        <v>53.2</v>
      </c>
      <c r="M2318" s="10">
        <f t="shared" si="1893"/>
        <v>6804.5</v>
      </c>
      <c r="N2318" s="10">
        <f t="shared" si="1894"/>
        <v>6804.5</v>
      </c>
      <c r="O2318" s="10">
        <f t="shared" si="1895"/>
        <v>6804.5</v>
      </c>
      <c r="P2318" s="10"/>
      <c r="Q2318" s="26"/>
      <c r="R2318" s="27">
        <v>40</v>
      </c>
    </row>
    <row r="2319" spans="1:18" x14ac:dyDescent="0.3">
      <c r="A2319" s="24" t="s">
        <v>971</v>
      </c>
      <c r="B2319" s="24" t="s">
        <v>20</v>
      </c>
      <c r="C2319" s="24" t="s">
        <v>69</v>
      </c>
      <c r="D2319" s="24" t="s">
        <v>979</v>
      </c>
      <c r="E2319" s="24" t="s">
        <v>34</v>
      </c>
      <c r="F2319" s="25" t="s">
        <v>35</v>
      </c>
      <c r="G2319" s="10">
        <v>66.3</v>
      </c>
      <c r="H2319" s="10">
        <v>66.3</v>
      </c>
      <c r="I2319" s="10">
        <v>66.3</v>
      </c>
      <c r="J2319" s="10"/>
      <c r="K2319" s="10"/>
      <c r="L2319" s="10"/>
      <c r="M2319" s="10">
        <f t="shared" si="1893"/>
        <v>66.3</v>
      </c>
      <c r="N2319" s="10">
        <f t="shared" si="1894"/>
        <v>66.3</v>
      </c>
      <c r="O2319" s="10">
        <f t="shared" si="1895"/>
        <v>66.3</v>
      </c>
      <c r="P2319" s="10"/>
      <c r="Q2319" s="26"/>
      <c r="R2319" s="27"/>
    </row>
    <row r="2320" spans="1:18" s="12" customFormat="1" x14ac:dyDescent="0.3">
      <c r="A2320" s="13" t="s">
        <v>980</v>
      </c>
      <c r="B2320" s="13"/>
      <c r="C2320" s="13"/>
      <c r="D2320" s="13"/>
      <c r="E2320" s="29"/>
      <c r="F2320" s="14" t="s">
        <v>981</v>
      </c>
      <c r="G2320" s="15">
        <f t="shared" ref="G2320:L2320" si="1936">G2321</f>
        <v>278660.2</v>
      </c>
      <c r="H2320" s="15">
        <f t="shared" si="1936"/>
        <v>285024.39999999997</v>
      </c>
      <c r="I2320" s="15">
        <f t="shared" si="1936"/>
        <v>285024.39999999997</v>
      </c>
      <c r="J2320" s="15">
        <f t="shared" si="1936"/>
        <v>148.19999999999999</v>
      </c>
      <c r="K2320" s="15">
        <f t="shared" si="1936"/>
        <v>148.19999999999999</v>
      </c>
      <c r="L2320" s="15">
        <f t="shared" si="1936"/>
        <v>148.19999999999999</v>
      </c>
      <c r="M2320" s="15">
        <f t="shared" si="1893"/>
        <v>278808.40000000002</v>
      </c>
      <c r="N2320" s="15">
        <f t="shared" si="1894"/>
        <v>285172.59999999998</v>
      </c>
      <c r="O2320" s="15">
        <f t="shared" si="1895"/>
        <v>285172.59999999998</v>
      </c>
      <c r="P2320" s="15">
        <f>P2321</f>
        <v>0</v>
      </c>
      <c r="Q2320" s="16"/>
      <c r="R2320" s="17"/>
    </row>
    <row r="2321" spans="1:18" s="12" customFormat="1" x14ac:dyDescent="0.3">
      <c r="A2321" s="13" t="s">
        <v>980</v>
      </c>
      <c r="B2321" s="13" t="s">
        <v>20</v>
      </c>
      <c r="C2321" s="13"/>
      <c r="D2321" s="13"/>
      <c r="E2321" s="29"/>
      <c r="F2321" s="14" t="s">
        <v>21</v>
      </c>
      <c r="G2321" s="15">
        <f t="shared" ref="G2321:L2321" si="1937">G2322+G2331</f>
        <v>278660.2</v>
      </c>
      <c r="H2321" s="15">
        <f t="shared" si="1937"/>
        <v>285024.39999999997</v>
      </c>
      <c r="I2321" s="15">
        <f t="shared" si="1937"/>
        <v>285024.39999999997</v>
      </c>
      <c r="J2321" s="15">
        <f t="shared" si="1937"/>
        <v>148.19999999999999</v>
      </c>
      <c r="K2321" s="15">
        <f t="shared" si="1937"/>
        <v>148.19999999999999</v>
      </c>
      <c r="L2321" s="15">
        <f t="shared" si="1937"/>
        <v>148.19999999999999</v>
      </c>
      <c r="M2321" s="15">
        <f t="shared" si="1893"/>
        <v>278808.40000000002</v>
      </c>
      <c r="N2321" s="15">
        <f t="shared" si="1894"/>
        <v>285172.59999999998</v>
      </c>
      <c r="O2321" s="15">
        <f t="shared" si="1895"/>
        <v>285172.59999999998</v>
      </c>
      <c r="P2321" s="15">
        <f>P2322+P2331</f>
        <v>0</v>
      </c>
      <c r="Q2321" s="16"/>
      <c r="R2321" s="17"/>
    </row>
    <row r="2322" spans="1:18" s="18" customFormat="1" ht="62.4" x14ac:dyDescent="0.3">
      <c r="A2322" s="19" t="s">
        <v>980</v>
      </c>
      <c r="B2322" s="19" t="s">
        <v>20</v>
      </c>
      <c r="C2322" s="19" t="s">
        <v>125</v>
      </c>
      <c r="D2322" s="19"/>
      <c r="E2322" s="30"/>
      <c r="F2322" s="20" t="s">
        <v>982</v>
      </c>
      <c r="G2322" s="21">
        <f t="shared" ref="G2322:L2322" si="1938">G2323</f>
        <v>231293.2</v>
      </c>
      <c r="H2322" s="21">
        <f t="shared" si="1938"/>
        <v>237455.8</v>
      </c>
      <c r="I2322" s="21">
        <f t="shared" si="1938"/>
        <v>237455.8</v>
      </c>
      <c r="J2322" s="21">
        <f t="shared" si="1938"/>
        <v>148.19999999999999</v>
      </c>
      <c r="K2322" s="21">
        <f t="shared" si="1938"/>
        <v>148.19999999999999</v>
      </c>
      <c r="L2322" s="21">
        <f t="shared" si="1938"/>
        <v>148.19999999999999</v>
      </c>
      <c r="M2322" s="21">
        <f t="shared" si="1893"/>
        <v>231441.40000000002</v>
      </c>
      <c r="N2322" s="21">
        <f t="shared" si="1894"/>
        <v>237604</v>
      </c>
      <c r="O2322" s="21">
        <f t="shared" si="1895"/>
        <v>237604</v>
      </c>
      <c r="P2322" s="21">
        <f>P2323</f>
        <v>0</v>
      </c>
      <c r="Q2322" s="22"/>
      <c r="R2322" s="23"/>
    </row>
    <row r="2323" spans="1:18" ht="31.2" x14ac:dyDescent="0.3">
      <c r="A2323" s="24" t="s">
        <v>980</v>
      </c>
      <c r="B2323" s="24" t="s">
        <v>20</v>
      </c>
      <c r="C2323" s="24" t="s">
        <v>125</v>
      </c>
      <c r="D2323" s="24" t="s">
        <v>983</v>
      </c>
      <c r="E2323" s="28"/>
      <c r="F2323" s="25" t="s">
        <v>984</v>
      </c>
      <c r="G2323" s="10">
        <f t="shared" ref="G2323:L2323" si="1939">G2324+G2327</f>
        <v>231293.2</v>
      </c>
      <c r="H2323" s="10">
        <f t="shared" si="1939"/>
        <v>237455.8</v>
      </c>
      <c r="I2323" s="10">
        <f t="shared" si="1939"/>
        <v>237455.8</v>
      </c>
      <c r="J2323" s="10">
        <f t="shared" si="1939"/>
        <v>148.19999999999999</v>
      </c>
      <c r="K2323" s="10">
        <f t="shared" si="1939"/>
        <v>148.19999999999999</v>
      </c>
      <c r="L2323" s="10">
        <f t="shared" si="1939"/>
        <v>148.19999999999999</v>
      </c>
      <c r="M2323" s="10">
        <f t="shared" si="1893"/>
        <v>231441.40000000002</v>
      </c>
      <c r="N2323" s="10">
        <f t="shared" si="1894"/>
        <v>237604</v>
      </c>
      <c r="O2323" s="10">
        <f t="shared" si="1895"/>
        <v>237604</v>
      </c>
      <c r="P2323" s="10">
        <f>P2324+P2327</f>
        <v>0</v>
      </c>
      <c r="Q2323" s="26"/>
      <c r="R2323" s="27"/>
    </row>
    <row r="2324" spans="1:18" x14ac:dyDescent="0.3">
      <c r="A2324" s="24" t="s">
        <v>980</v>
      </c>
      <c r="B2324" s="24" t="s">
        <v>20</v>
      </c>
      <c r="C2324" s="24" t="s">
        <v>125</v>
      </c>
      <c r="D2324" s="24" t="s">
        <v>985</v>
      </c>
      <c r="E2324" s="28"/>
      <c r="F2324" s="25" t="s">
        <v>986</v>
      </c>
      <c r="G2324" s="10">
        <f t="shared" ref="G2324:G2327" si="1940">G2325</f>
        <v>76421.900000000009</v>
      </c>
      <c r="H2324" s="10">
        <f t="shared" ref="H2324:H2327" si="1941">H2325</f>
        <v>78771.700000000012</v>
      </c>
      <c r="I2324" s="10">
        <f t="shared" ref="I2324:I2327" si="1942">I2325</f>
        <v>78771.700000000012</v>
      </c>
      <c r="J2324" s="10">
        <f t="shared" ref="J2324:J2327" si="1943">J2325</f>
        <v>0</v>
      </c>
      <c r="K2324" s="10">
        <f t="shared" ref="K2324:K2327" si="1944">K2325</f>
        <v>0</v>
      </c>
      <c r="L2324" s="10">
        <f t="shared" ref="L2324:L2327" si="1945">L2325</f>
        <v>0</v>
      </c>
      <c r="M2324" s="10">
        <f t="shared" si="1893"/>
        <v>76421.900000000009</v>
      </c>
      <c r="N2324" s="10">
        <f t="shared" si="1894"/>
        <v>78771.700000000012</v>
      </c>
      <c r="O2324" s="10">
        <f t="shared" si="1895"/>
        <v>78771.700000000012</v>
      </c>
      <c r="P2324" s="10">
        <f t="shared" ref="P2324:P2327" si="1946">P2325</f>
        <v>0</v>
      </c>
      <c r="Q2324" s="26"/>
      <c r="R2324" s="27"/>
    </row>
    <row r="2325" spans="1:18" x14ac:dyDescent="0.3">
      <c r="A2325" s="24" t="s">
        <v>980</v>
      </c>
      <c r="B2325" s="24" t="s">
        <v>20</v>
      </c>
      <c r="C2325" s="24" t="s">
        <v>125</v>
      </c>
      <c r="D2325" s="24" t="s">
        <v>987</v>
      </c>
      <c r="E2325" s="28"/>
      <c r="F2325" s="25" t="s">
        <v>43</v>
      </c>
      <c r="G2325" s="10">
        <f t="shared" si="1940"/>
        <v>76421.900000000009</v>
      </c>
      <c r="H2325" s="10">
        <f t="shared" si="1941"/>
        <v>78771.700000000012</v>
      </c>
      <c r="I2325" s="10">
        <f t="shared" si="1942"/>
        <v>78771.700000000012</v>
      </c>
      <c r="J2325" s="10">
        <f t="shared" si="1943"/>
        <v>0</v>
      </c>
      <c r="K2325" s="10">
        <f t="shared" si="1944"/>
        <v>0</v>
      </c>
      <c r="L2325" s="10">
        <f t="shared" si="1945"/>
        <v>0</v>
      </c>
      <c r="M2325" s="10">
        <f t="shared" si="1893"/>
        <v>76421.900000000009</v>
      </c>
      <c r="N2325" s="10">
        <f t="shared" si="1894"/>
        <v>78771.700000000012</v>
      </c>
      <c r="O2325" s="10">
        <f t="shared" si="1895"/>
        <v>78771.700000000012</v>
      </c>
      <c r="P2325" s="10">
        <f t="shared" si="1946"/>
        <v>0</v>
      </c>
      <c r="Q2325" s="26"/>
      <c r="R2325" s="27"/>
    </row>
    <row r="2326" spans="1:18" ht="78" x14ac:dyDescent="0.3">
      <c r="A2326" s="24" t="s">
        <v>980</v>
      </c>
      <c r="B2326" s="24" t="s">
        <v>20</v>
      </c>
      <c r="C2326" s="24" t="s">
        <v>125</v>
      </c>
      <c r="D2326" s="24" t="s">
        <v>987</v>
      </c>
      <c r="E2326" s="24" t="s">
        <v>44</v>
      </c>
      <c r="F2326" s="25" t="s">
        <v>45</v>
      </c>
      <c r="G2326" s="10">
        <v>76421.900000000009</v>
      </c>
      <c r="H2326" s="10">
        <v>78771.700000000012</v>
      </c>
      <c r="I2326" s="10">
        <v>78771.700000000012</v>
      </c>
      <c r="J2326" s="10"/>
      <c r="K2326" s="10"/>
      <c r="L2326" s="10"/>
      <c r="M2326" s="10">
        <f t="shared" si="1893"/>
        <v>76421.900000000009</v>
      </c>
      <c r="N2326" s="10">
        <f t="shared" si="1894"/>
        <v>78771.700000000012</v>
      </c>
      <c r="O2326" s="10">
        <f t="shared" si="1895"/>
        <v>78771.700000000012</v>
      </c>
      <c r="P2326" s="10"/>
      <c r="Q2326" s="26"/>
      <c r="R2326" s="27"/>
    </row>
    <row r="2327" spans="1:18" x14ac:dyDescent="0.3">
      <c r="A2327" s="24" t="s">
        <v>980</v>
      </c>
      <c r="B2327" s="24" t="s">
        <v>20</v>
      </c>
      <c r="C2327" s="24" t="s">
        <v>125</v>
      </c>
      <c r="D2327" s="24" t="s">
        <v>988</v>
      </c>
      <c r="E2327" s="28"/>
      <c r="F2327" s="25" t="s">
        <v>877</v>
      </c>
      <c r="G2327" s="10">
        <f t="shared" si="1940"/>
        <v>154871.30000000002</v>
      </c>
      <c r="H2327" s="10">
        <f t="shared" si="1941"/>
        <v>158684.09999999998</v>
      </c>
      <c r="I2327" s="10">
        <f t="shared" si="1942"/>
        <v>158684.09999999998</v>
      </c>
      <c r="J2327" s="10">
        <f t="shared" si="1943"/>
        <v>148.19999999999999</v>
      </c>
      <c r="K2327" s="10">
        <f t="shared" si="1944"/>
        <v>148.19999999999999</v>
      </c>
      <c r="L2327" s="10">
        <f t="shared" si="1945"/>
        <v>148.19999999999999</v>
      </c>
      <c r="M2327" s="10">
        <f t="shared" si="1893"/>
        <v>155019.50000000003</v>
      </c>
      <c r="N2327" s="10">
        <f t="shared" si="1894"/>
        <v>158832.29999999999</v>
      </c>
      <c r="O2327" s="10">
        <f t="shared" si="1895"/>
        <v>158832.29999999999</v>
      </c>
      <c r="P2327" s="10">
        <f t="shared" si="1946"/>
        <v>0</v>
      </c>
      <c r="Q2327" s="26"/>
      <c r="R2327" s="27"/>
    </row>
    <row r="2328" spans="1:18" x14ac:dyDescent="0.3">
      <c r="A2328" s="24" t="s">
        <v>980</v>
      </c>
      <c r="B2328" s="24" t="s">
        <v>20</v>
      </c>
      <c r="C2328" s="24" t="s">
        <v>125</v>
      </c>
      <c r="D2328" s="24" t="s">
        <v>989</v>
      </c>
      <c r="E2328" s="28"/>
      <c r="F2328" s="25" t="s">
        <v>43</v>
      </c>
      <c r="G2328" s="10">
        <f t="shared" ref="G2328:L2328" si="1947">G2329+G2330</f>
        <v>154871.30000000002</v>
      </c>
      <c r="H2328" s="10">
        <f t="shared" si="1947"/>
        <v>158684.09999999998</v>
      </c>
      <c r="I2328" s="10">
        <f t="shared" si="1947"/>
        <v>158684.09999999998</v>
      </c>
      <c r="J2328" s="10">
        <f t="shared" si="1947"/>
        <v>148.19999999999999</v>
      </c>
      <c r="K2328" s="10">
        <f t="shared" si="1947"/>
        <v>148.19999999999999</v>
      </c>
      <c r="L2328" s="10">
        <f t="shared" si="1947"/>
        <v>148.19999999999999</v>
      </c>
      <c r="M2328" s="10">
        <f t="shared" si="1893"/>
        <v>155019.50000000003</v>
      </c>
      <c r="N2328" s="10">
        <f t="shared" si="1894"/>
        <v>158832.29999999999</v>
      </c>
      <c r="O2328" s="10">
        <f t="shared" si="1895"/>
        <v>158832.29999999999</v>
      </c>
      <c r="P2328" s="10">
        <f>P2329+P2330</f>
        <v>0</v>
      </c>
      <c r="Q2328" s="26"/>
      <c r="R2328" s="27"/>
    </row>
    <row r="2329" spans="1:18" ht="78" x14ac:dyDescent="0.3">
      <c r="A2329" s="24" t="s">
        <v>980</v>
      </c>
      <c r="B2329" s="24" t="s">
        <v>20</v>
      </c>
      <c r="C2329" s="24" t="s">
        <v>125</v>
      </c>
      <c r="D2329" s="24" t="s">
        <v>989</v>
      </c>
      <c r="E2329" s="24" t="s">
        <v>44</v>
      </c>
      <c r="F2329" s="25" t="s">
        <v>45</v>
      </c>
      <c r="G2329" s="10">
        <v>125786.1</v>
      </c>
      <c r="H2329" s="10">
        <v>129628.09999999999</v>
      </c>
      <c r="I2329" s="10">
        <v>129628.09999999999</v>
      </c>
      <c r="J2329" s="10"/>
      <c r="K2329" s="10"/>
      <c r="L2329" s="10"/>
      <c r="M2329" s="10">
        <f t="shared" si="1893"/>
        <v>125786.1</v>
      </c>
      <c r="N2329" s="10">
        <f t="shared" si="1894"/>
        <v>129628.09999999999</v>
      </c>
      <c r="O2329" s="10">
        <f t="shared" si="1895"/>
        <v>129628.09999999999</v>
      </c>
      <c r="P2329" s="10"/>
      <c r="Q2329" s="26"/>
      <c r="R2329" s="27"/>
    </row>
    <row r="2330" spans="1:18" ht="31.2" x14ac:dyDescent="0.3">
      <c r="A2330" s="24" t="s">
        <v>980</v>
      </c>
      <c r="B2330" s="24" t="s">
        <v>20</v>
      </c>
      <c r="C2330" s="24" t="s">
        <v>125</v>
      </c>
      <c r="D2330" s="24" t="s">
        <v>989</v>
      </c>
      <c r="E2330" s="24" t="s">
        <v>32</v>
      </c>
      <c r="F2330" s="25" t="s">
        <v>33</v>
      </c>
      <c r="G2330" s="10">
        <v>29085.200000000001</v>
      </c>
      <c r="H2330" s="10">
        <v>29056</v>
      </c>
      <c r="I2330" s="10">
        <v>29056</v>
      </c>
      <c r="J2330" s="10">
        <v>148.19999999999999</v>
      </c>
      <c r="K2330" s="10">
        <v>148.19999999999999</v>
      </c>
      <c r="L2330" s="10">
        <v>148.19999999999999</v>
      </c>
      <c r="M2330" s="10">
        <f t="shared" si="1893"/>
        <v>29233.4</v>
      </c>
      <c r="N2330" s="10">
        <f t="shared" si="1894"/>
        <v>29204.2</v>
      </c>
      <c r="O2330" s="10">
        <f t="shared" si="1895"/>
        <v>29204.2</v>
      </c>
      <c r="P2330" s="10"/>
      <c r="Q2330" s="26"/>
      <c r="R2330" s="27">
        <v>41</v>
      </c>
    </row>
    <row r="2331" spans="1:18" s="18" customFormat="1" x14ac:dyDescent="0.3">
      <c r="A2331" s="19" t="s">
        <v>980</v>
      </c>
      <c r="B2331" s="19" t="s">
        <v>20</v>
      </c>
      <c r="C2331" s="19" t="s">
        <v>22</v>
      </c>
      <c r="D2331" s="19"/>
      <c r="E2331" s="30"/>
      <c r="F2331" s="20" t="s">
        <v>23</v>
      </c>
      <c r="G2331" s="21">
        <f t="shared" ref="G2331:G2332" si="1948">G2332</f>
        <v>47367</v>
      </c>
      <c r="H2331" s="21">
        <f t="shared" ref="H2331:H2332" si="1949">H2332</f>
        <v>47568.6</v>
      </c>
      <c r="I2331" s="21">
        <f t="shared" ref="I2331:I2332" si="1950">I2332</f>
        <v>47568.6</v>
      </c>
      <c r="J2331" s="21">
        <f t="shared" ref="J2331:J2332" si="1951">J2332</f>
        <v>0</v>
      </c>
      <c r="K2331" s="21">
        <f t="shared" ref="K2331:K2332" si="1952">K2332</f>
        <v>0</v>
      </c>
      <c r="L2331" s="21">
        <f t="shared" ref="L2331:L2332" si="1953">L2332</f>
        <v>0</v>
      </c>
      <c r="M2331" s="21">
        <f t="shared" si="1893"/>
        <v>47367</v>
      </c>
      <c r="N2331" s="21">
        <f t="shared" si="1894"/>
        <v>47568.6</v>
      </c>
      <c r="O2331" s="21">
        <f t="shared" si="1895"/>
        <v>47568.6</v>
      </c>
      <c r="P2331" s="21">
        <f t="shared" ref="P2331:P2332" si="1954">P2332</f>
        <v>0</v>
      </c>
      <c r="Q2331" s="22"/>
      <c r="R2331" s="23"/>
    </row>
    <row r="2332" spans="1:18" ht="31.2" x14ac:dyDescent="0.3">
      <c r="A2332" s="24" t="s">
        <v>980</v>
      </c>
      <c r="B2332" s="24" t="s">
        <v>20</v>
      </c>
      <c r="C2332" s="24" t="s">
        <v>22</v>
      </c>
      <c r="D2332" s="24" t="s">
        <v>48</v>
      </c>
      <c r="E2332" s="28"/>
      <c r="F2332" s="25" t="s">
        <v>49</v>
      </c>
      <c r="G2332" s="10">
        <f t="shared" si="1948"/>
        <v>47367</v>
      </c>
      <c r="H2332" s="10">
        <f t="shared" si="1949"/>
        <v>47568.6</v>
      </c>
      <c r="I2332" s="10">
        <f t="shared" si="1950"/>
        <v>47568.6</v>
      </c>
      <c r="J2332" s="10">
        <f t="shared" si="1951"/>
        <v>0</v>
      </c>
      <c r="K2332" s="10">
        <f t="shared" si="1952"/>
        <v>0</v>
      </c>
      <c r="L2332" s="10">
        <f t="shared" si="1953"/>
        <v>0</v>
      </c>
      <c r="M2332" s="10">
        <f t="shared" si="1893"/>
        <v>47367</v>
      </c>
      <c r="N2332" s="10">
        <f t="shared" si="1894"/>
        <v>47568.6</v>
      </c>
      <c r="O2332" s="10">
        <f t="shared" si="1895"/>
        <v>47568.6</v>
      </c>
      <c r="P2332" s="10">
        <f t="shared" si="1954"/>
        <v>0</v>
      </c>
      <c r="Q2332" s="26"/>
      <c r="R2332" s="27"/>
    </row>
    <row r="2333" spans="1:18" x14ac:dyDescent="0.3">
      <c r="A2333" s="24" t="s">
        <v>980</v>
      </c>
      <c r="B2333" s="24" t="s">
        <v>20</v>
      </c>
      <c r="C2333" s="24" t="s">
        <v>22</v>
      </c>
      <c r="D2333" s="24" t="s">
        <v>50</v>
      </c>
      <c r="E2333" s="28"/>
      <c r="F2333" s="25" t="s">
        <v>51</v>
      </c>
      <c r="G2333" s="10">
        <f t="shared" ref="G2333:L2333" si="1955">G2334+G2336+G2338</f>
        <v>47367</v>
      </c>
      <c r="H2333" s="10">
        <f t="shared" si="1955"/>
        <v>47568.6</v>
      </c>
      <c r="I2333" s="10">
        <f t="shared" si="1955"/>
        <v>47568.6</v>
      </c>
      <c r="J2333" s="10">
        <f t="shared" si="1955"/>
        <v>0</v>
      </c>
      <c r="K2333" s="10">
        <f t="shared" si="1955"/>
        <v>0</v>
      </c>
      <c r="L2333" s="10">
        <f t="shared" si="1955"/>
        <v>0</v>
      </c>
      <c r="M2333" s="10">
        <f t="shared" si="1893"/>
        <v>47367</v>
      </c>
      <c r="N2333" s="10">
        <f t="shared" si="1894"/>
        <v>47568.6</v>
      </c>
      <c r="O2333" s="10">
        <f t="shared" si="1895"/>
        <v>47568.6</v>
      </c>
      <c r="P2333" s="10">
        <f>P2334+P2336+P2338</f>
        <v>0</v>
      </c>
      <c r="Q2333" s="26"/>
      <c r="R2333" s="27"/>
    </row>
    <row r="2334" spans="1:18" ht="31.2" x14ac:dyDescent="0.3">
      <c r="A2334" s="24" t="s">
        <v>980</v>
      </c>
      <c r="B2334" s="24" t="s">
        <v>20</v>
      </c>
      <c r="C2334" s="24" t="s">
        <v>22</v>
      </c>
      <c r="D2334" s="24" t="s">
        <v>906</v>
      </c>
      <c r="E2334" s="28"/>
      <c r="F2334" s="25" t="s">
        <v>907</v>
      </c>
      <c r="G2334" s="10">
        <f t="shared" ref="G2334:L2334" si="1956">G2335</f>
        <v>47165.4</v>
      </c>
      <c r="H2334" s="10">
        <f t="shared" si="1956"/>
        <v>47165.4</v>
      </c>
      <c r="I2334" s="10">
        <f t="shared" si="1956"/>
        <v>47165.4</v>
      </c>
      <c r="J2334" s="10">
        <f t="shared" si="1956"/>
        <v>0</v>
      </c>
      <c r="K2334" s="10">
        <f t="shared" si="1956"/>
        <v>0</v>
      </c>
      <c r="L2334" s="10">
        <f t="shared" si="1956"/>
        <v>0</v>
      </c>
      <c r="M2334" s="10">
        <f t="shared" si="1893"/>
        <v>47165.4</v>
      </c>
      <c r="N2334" s="10">
        <f t="shared" si="1894"/>
        <v>47165.4</v>
      </c>
      <c r="O2334" s="10">
        <f t="shared" si="1895"/>
        <v>47165.4</v>
      </c>
      <c r="P2334" s="10">
        <f>P2335</f>
        <v>0</v>
      </c>
      <c r="Q2334" s="26"/>
      <c r="R2334" s="27"/>
    </row>
    <row r="2335" spans="1:18" ht="31.2" x14ac:dyDescent="0.3">
      <c r="A2335" s="24" t="s">
        <v>980</v>
      </c>
      <c r="B2335" s="24" t="s">
        <v>20</v>
      </c>
      <c r="C2335" s="24" t="s">
        <v>22</v>
      </c>
      <c r="D2335" s="24" t="s">
        <v>906</v>
      </c>
      <c r="E2335" s="24" t="s">
        <v>32</v>
      </c>
      <c r="F2335" s="25" t="s">
        <v>33</v>
      </c>
      <c r="G2335" s="10">
        <v>47165.4</v>
      </c>
      <c r="H2335" s="10">
        <v>47165.4</v>
      </c>
      <c r="I2335" s="10">
        <v>47165.4</v>
      </c>
      <c r="J2335" s="10"/>
      <c r="K2335" s="10"/>
      <c r="L2335" s="10"/>
      <c r="M2335" s="10">
        <f t="shared" si="1893"/>
        <v>47165.4</v>
      </c>
      <c r="N2335" s="10">
        <f t="shared" si="1894"/>
        <v>47165.4</v>
      </c>
      <c r="O2335" s="10">
        <f t="shared" si="1895"/>
        <v>47165.4</v>
      </c>
      <c r="P2335" s="10"/>
      <c r="Q2335" s="26"/>
      <c r="R2335" s="27"/>
    </row>
    <row r="2336" spans="1:18" ht="46.8" x14ac:dyDescent="0.3">
      <c r="A2336" s="24" t="s">
        <v>980</v>
      </c>
      <c r="B2336" s="24" t="s">
        <v>20</v>
      </c>
      <c r="C2336" s="24" t="s">
        <v>22</v>
      </c>
      <c r="D2336" s="24" t="s">
        <v>990</v>
      </c>
      <c r="E2336" s="28"/>
      <c r="F2336" s="25" t="s">
        <v>991</v>
      </c>
      <c r="G2336" s="10">
        <f t="shared" ref="G2336:L2336" si="1957">G2337</f>
        <v>29.1</v>
      </c>
      <c r="H2336" s="10">
        <f t="shared" si="1957"/>
        <v>58.2</v>
      </c>
      <c r="I2336" s="10">
        <f t="shared" si="1957"/>
        <v>58.2</v>
      </c>
      <c r="J2336" s="10">
        <f t="shared" si="1957"/>
        <v>0</v>
      </c>
      <c r="K2336" s="10">
        <f t="shared" si="1957"/>
        <v>0</v>
      </c>
      <c r="L2336" s="10">
        <f t="shared" si="1957"/>
        <v>0</v>
      </c>
      <c r="M2336" s="10">
        <f t="shared" si="1893"/>
        <v>29.1</v>
      </c>
      <c r="N2336" s="10">
        <f t="shared" si="1894"/>
        <v>58.2</v>
      </c>
      <c r="O2336" s="10">
        <f t="shared" si="1895"/>
        <v>58.2</v>
      </c>
      <c r="P2336" s="10">
        <f>P2337</f>
        <v>0</v>
      </c>
      <c r="Q2336" s="26"/>
      <c r="R2336" s="27"/>
    </row>
    <row r="2337" spans="1:18" ht="31.2" x14ac:dyDescent="0.3">
      <c r="A2337" s="24" t="s">
        <v>980</v>
      </c>
      <c r="B2337" s="24" t="s">
        <v>20</v>
      </c>
      <c r="C2337" s="24" t="s">
        <v>22</v>
      </c>
      <c r="D2337" s="24" t="s">
        <v>990</v>
      </c>
      <c r="E2337" s="24" t="s">
        <v>32</v>
      </c>
      <c r="F2337" s="25" t="s">
        <v>33</v>
      </c>
      <c r="G2337" s="10">
        <v>29.1</v>
      </c>
      <c r="H2337" s="10">
        <v>58.2</v>
      </c>
      <c r="I2337" s="10">
        <v>58.2</v>
      </c>
      <c r="J2337" s="10"/>
      <c r="K2337" s="10"/>
      <c r="L2337" s="10"/>
      <c r="M2337" s="10">
        <f t="shared" si="1893"/>
        <v>29.1</v>
      </c>
      <c r="N2337" s="10">
        <f t="shared" si="1894"/>
        <v>58.2</v>
      </c>
      <c r="O2337" s="10">
        <f t="shared" si="1895"/>
        <v>58.2</v>
      </c>
      <c r="P2337" s="10"/>
      <c r="Q2337" s="26"/>
      <c r="R2337" s="27"/>
    </row>
    <row r="2338" spans="1:18" ht="62.4" x14ac:dyDescent="0.3">
      <c r="A2338" s="24" t="s">
        <v>980</v>
      </c>
      <c r="B2338" s="24" t="s">
        <v>20</v>
      </c>
      <c r="C2338" s="24" t="s">
        <v>22</v>
      </c>
      <c r="D2338" s="24" t="s">
        <v>992</v>
      </c>
      <c r="E2338" s="28"/>
      <c r="F2338" s="25" t="s">
        <v>993</v>
      </c>
      <c r="G2338" s="10">
        <f t="shared" ref="G2338:L2338" si="1958">G2339</f>
        <v>172.5</v>
      </c>
      <c r="H2338" s="10">
        <f t="shared" si="1958"/>
        <v>345</v>
      </c>
      <c r="I2338" s="10">
        <f t="shared" si="1958"/>
        <v>345</v>
      </c>
      <c r="J2338" s="10">
        <f t="shared" si="1958"/>
        <v>0</v>
      </c>
      <c r="K2338" s="10">
        <f t="shared" si="1958"/>
        <v>0</v>
      </c>
      <c r="L2338" s="10">
        <f t="shared" si="1958"/>
        <v>0</v>
      </c>
      <c r="M2338" s="10">
        <f t="shared" si="1893"/>
        <v>172.5</v>
      </c>
      <c r="N2338" s="10">
        <f t="shared" si="1894"/>
        <v>345</v>
      </c>
      <c r="O2338" s="10">
        <f t="shared" si="1895"/>
        <v>345</v>
      </c>
      <c r="P2338" s="10">
        <f>P2339</f>
        <v>0</v>
      </c>
      <c r="Q2338" s="26"/>
      <c r="R2338" s="27"/>
    </row>
    <row r="2339" spans="1:18" x14ac:dyDescent="0.3">
      <c r="A2339" s="24" t="s">
        <v>980</v>
      </c>
      <c r="B2339" s="24" t="s">
        <v>20</v>
      </c>
      <c r="C2339" s="24" t="s">
        <v>22</v>
      </c>
      <c r="D2339" s="24" t="s">
        <v>992</v>
      </c>
      <c r="E2339" s="24" t="s">
        <v>234</v>
      </c>
      <c r="F2339" s="25" t="s">
        <v>235</v>
      </c>
      <c r="G2339" s="10">
        <v>172.5</v>
      </c>
      <c r="H2339" s="10">
        <v>345</v>
      </c>
      <c r="I2339" s="10">
        <v>345</v>
      </c>
      <c r="J2339" s="10"/>
      <c r="K2339" s="10"/>
      <c r="L2339" s="10"/>
      <c r="M2339" s="10">
        <f t="shared" si="1893"/>
        <v>172.5</v>
      </c>
      <c r="N2339" s="10">
        <f t="shared" si="1894"/>
        <v>345</v>
      </c>
      <c r="O2339" s="10">
        <f t="shared" si="1895"/>
        <v>345</v>
      </c>
      <c r="P2339" s="10"/>
      <c r="Q2339" s="26"/>
      <c r="R2339" s="27"/>
    </row>
    <row r="2340" spans="1:18" s="12" customFormat="1" ht="31.2" x14ac:dyDescent="0.3">
      <c r="A2340" s="13" t="s">
        <v>994</v>
      </c>
      <c r="B2340" s="13"/>
      <c r="C2340" s="13"/>
      <c r="D2340" s="13"/>
      <c r="E2340" s="13"/>
      <c r="F2340" s="14" t="s">
        <v>995</v>
      </c>
      <c r="G2340" s="15">
        <f t="shared" ref="G2340:L2340" si="1959">G2347+G2380+G2341</f>
        <v>1779728.2000000002</v>
      </c>
      <c r="H2340" s="15">
        <f t="shared" si="1959"/>
        <v>1747546.8</v>
      </c>
      <c r="I2340" s="15">
        <f t="shared" si="1959"/>
        <v>1867693.3</v>
      </c>
      <c r="J2340" s="15">
        <f t="shared" si="1959"/>
        <v>0</v>
      </c>
      <c r="K2340" s="15">
        <f t="shared" si="1959"/>
        <v>0</v>
      </c>
      <c r="L2340" s="15">
        <f t="shared" si="1959"/>
        <v>0</v>
      </c>
      <c r="M2340" s="15">
        <f t="shared" si="1893"/>
        <v>1779728.2000000002</v>
      </c>
      <c r="N2340" s="15">
        <f t="shared" si="1894"/>
        <v>1747546.8</v>
      </c>
      <c r="O2340" s="15">
        <f t="shared" si="1895"/>
        <v>1867693.3</v>
      </c>
      <c r="P2340" s="15">
        <f>P2347+P2380+P2341</f>
        <v>0</v>
      </c>
      <c r="Q2340" s="16"/>
      <c r="R2340" s="17"/>
    </row>
    <row r="2341" spans="1:18" s="12" customFormat="1" x14ac:dyDescent="0.3">
      <c r="A2341" s="13" t="s">
        <v>994</v>
      </c>
      <c r="B2341" s="13" t="s">
        <v>20</v>
      </c>
      <c r="C2341" s="13"/>
      <c r="D2341" s="13"/>
      <c r="E2341" s="13"/>
      <c r="F2341" s="14" t="s">
        <v>21</v>
      </c>
      <c r="G2341" s="15">
        <f t="shared" ref="G2341:G2345" si="1960">G2342</f>
        <v>4.0999999999999996</v>
      </c>
      <c r="H2341" s="15">
        <f t="shared" ref="H2341:H2345" si="1961">H2342</f>
        <v>4.2</v>
      </c>
      <c r="I2341" s="15">
        <f t="shared" ref="I2341:I2345" si="1962">I2342</f>
        <v>4.2</v>
      </c>
      <c r="J2341" s="15">
        <f t="shared" ref="J2341:J2345" si="1963">J2342</f>
        <v>0</v>
      </c>
      <c r="K2341" s="15">
        <f t="shared" ref="K2341:K2345" si="1964">K2342</f>
        <v>0</v>
      </c>
      <c r="L2341" s="15">
        <f t="shared" ref="L2341:L2345" si="1965">L2342</f>
        <v>0</v>
      </c>
      <c r="M2341" s="15">
        <f t="shared" si="1893"/>
        <v>4.0999999999999996</v>
      </c>
      <c r="N2341" s="15">
        <f t="shared" si="1894"/>
        <v>4.2</v>
      </c>
      <c r="O2341" s="15">
        <f t="shared" si="1895"/>
        <v>4.2</v>
      </c>
      <c r="P2341" s="15">
        <f t="shared" ref="P2341:P2345" si="1966">P2342</f>
        <v>0</v>
      </c>
      <c r="Q2341" s="16"/>
      <c r="R2341" s="17"/>
    </row>
    <row r="2342" spans="1:18" s="18" customFormat="1" x14ac:dyDescent="0.3">
      <c r="A2342" s="19" t="s">
        <v>994</v>
      </c>
      <c r="B2342" s="19" t="s">
        <v>20</v>
      </c>
      <c r="C2342" s="19" t="s">
        <v>22</v>
      </c>
      <c r="D2342" s="19"/>
      <c r="E2342" s="19"/>
      <c r="F2342" s="20" t="s">
        <v>23</v>
      </c>
      <c r="G2342" s="21">
        <f t="shared" si="1960"/>
        <v>4.0999999999999996</v>
      </c>
      <c r="H2342" s="21">
        <f t="shared" si="1961"/>
        <v>4.2</v>
      </c>
      <c r="I2342" s="21">
        <f t="shared" si="1962"/>
        <v>4.2</v>
      </c>
      <c r="J2342" s="21">
        <f t="shared" si="1963"/>
        <v>0</v>
      </c>
      <c r="K2342" s="21">
        <f t="shared" si="1964"/>
        <v>0</v>
      </c>
      <c r="L2342" s="21">
        <f t="shared" si="1965"/>
        <v>0</v>
      </c>
      <c r="M2342" s="21">
        <f t="shared" si="1893"/>
        <v>4.0999999999999996</v>
      </c>
      <c r="N2342" s="21">
        <f t="shared" si="1894"/>
        <v>4.2</v>
      </c>
      <c r="O2342" s="21">
        <f t="shared" si="1895"/>
        <v>4.2</v>
      </c>
      <c r="P2342" s="21">
        <f t="shared" si="1966"/>
        <v>0</v>
      </c>
      <c r="Q2342" s="22"/>
      <c r="R2342" s="23"/>
    </row>
    <row r="2343" spans="1:18" s="12" customFormat="1" ht="31.2" x14ac:dyDescent="0.3">
      <c r="A2343" s="24" t="s">
        <v>994</v>
      </c>
      <c r="B2343" s="24" t="s">
        <v>20</v>
      </c>
      <c r="C2343" s="24" t="s">
        <v>22</v>
      </c>
      <c r="D2343" s="24" t="s">
        <v>48</v>
      </c>
      <c r="E2343" s="28"/>
      <c r="F2343" s="25" t="s">
        <v>49</v>
      </c>
      <c r="G2343" s="10">
        <f t="shared" si="1960"/>
        <v>4.0999999999999996</v>
      </c>
      <c r="H2343" s="10">
        <f t="shared" si="1961"/>
        <v>4.2</v>
      </c>
      <c r="I2343" s="10">
        <f t="shared" si="1962"/>
        <v>4.2</v>
      </c>
      <c r="J2343" s="10">
        <f t="shared" si="1963"/>
        <v>0</v>
      </c>
      <c r="K2343" s="10">
        <f t="shared" si="1964"/>
        <v>0</v>
      </c>
      <c r="L2343" s="10">
        <f t="shared" si="1965"/>
        <v>0</v>
      </c>
      <c r="M2343" s="10">
        <f t="shared" si="1893"/>
        <v>4.0999999999999996</v>
      </c>
      <c r="N2343" s="10">
        <f t="shared" si="1894"/>
        <v>4.2</v>
      </c>
      <c r="O2343" s="10">
        <f t="shared" si="1895"/>
        <v>4.2</v>
      </c>
      <c r="P2343" s="10">
        <f t="shared" si="1966"/>
        <v>0</v>
      </c>
      <c r="Q2343" s="26"/>
      <c r="R2343" s="27"/>
    </row>
    <row r="2344" spans="1:18" s="12" customFormat="1" x14ac:dyDescent="0.3">
      <c r="A2344" s="24" t="s">
        <v>994</v>
      </c>
      <c r="B2344" s="24" t="s">
        <v>20</v>
      </c>
      <c r="C2344" s="24" t="s">
        <v>22</v>
      </c>
      <c r="D2344" s="24" t="s">
        <v>50</v>
      </c>
      <c r="E2344" s="28"/>
      <c r="F2344" s="25" t="s">
        <v>51</v>
      </c>
      <c r="G2344" s="10">
        <f t="shared" si="1960"/>
        <v>4.0999999999999996</v>
      </c>
      <c r="H2344" s="10">
        <f t="shared" si="1961"/>
        <v>4.2</v>
      </c>
      <c r="I2344" s="10">
        <f t="shared" si="1962"/>
        <v>4.2</v>
      </c>
      <c r="J2344" s="10">
        <f t="shared" si="1963"/>
        <v>0</v>
      </c>
      <c r="K2344" s="10">
        <f t="shared" si="1964"/>
        <v>0</v>
      </c>
      <c r="L2344" s="10">
        <f t="shared" si="1965"/>
        <v>0</v>
      </c>
      <c r="M2344" s="10">
        <f t="shared" ref="M2344:M2407" si="1967">G2344+J2344</f>
        <v>4.0999999999999996</v>
      </c>
      <c r="N2344" s="10">
        <f t="shared" ref="N2344:N2407" si="1968">H2344+K2344</f>
        <v>4.2</v>
      </c>
      <c r="O2344" s="10">
        <f t="shared" ref="O2344:O2407" si="1969">I2344+L2344</f>
        <v>4.2</v>
      </c>
      <c r="P2344" s="10">
        <f t="shared" si="1966"/>
        <v>0</v>
      </c>
      <c r="Q2344" s="26"/>
      <c r="R2344" s="27"/>
    </row>
    <row r="2345" spans="1:18" s="12" customFormat="1" ht="78" x14ac:dyDescent="0.3">
      <c r="A2345" s="24" t="s">
        <v>994</v>
      </c>
      <c r="B2345" s="24" t="s">
        <v>20</v>
      </c>
      <c r="C2345" s="24" t="s">
        <v>22</v>
      </c>
      <c r="D2345" s="24" t="s">
        <v>996</v>
      </c>
      <c r="E2345" s="28"/>
      <c r="F2345" s="25" t="s">
        <v>997</v>
      </c>
      <c r="G2345" s="10">
        <f t="shared" si="1960"/>
        <v>4.0999999999999996</v>
      </c>
      <c r="H2345" s="10">
        <f t="shared" si="1961"/>
        <v>4.2</v>
      </c>
      <c r="I2345" s="10">
        <f t="shared" si="1962"/>
        <v>4.2</v>
      </c>
      <c r="J2345" s="10">
        <f t="shared" si="1963"/>
        <v>0</v>
      </c>
      <c r="K2345" s="10">
        <f t="shared" si="1964"/>
        <v>0</v>
      </c>
      <c r="L2345" s="10">
        <f t="shared" si="1965"/>
        <v>0</v>
      </c>
      <c r="M2345" s="10">
        <f t="shared" si="1967"/>
        <v>4.0999999999999996</v>
      </c>
      <c r="N2345" s="10">
        <f t="shared" si="1968"/>
        <v>4.2</v>
      </c>
      <c r="O2345" s="10">
        <f t="shared" si="1969"/>
        <v>4.2</v>
      </c>
      <c r="P2345" s="10">
        <f t="shared" si="1966"/>
        <v>0</v>
      </c>
      <c r="Q2345" s="26"/>
      <c r="R2345" s="27"/>
    </row>
    <row r="2346" spans="1:18" s="12" customFormat="1" ht="31.2" x14ac:dyDescent="0.3">
      <c r="A2346" s="24" t="s">
        <v>994</v>
      </c>
      <c r="B2346" s="24" t="s">
        <v>20</v>
      </c>
      <c r="C2346" s="24" t="s">
        <v>22</v>
      </c>
      <c r="D2346" s="24" t="s">
        <v>996</v>
      </c>
      <c r="E2346" s="24" t="s">
        <v>32</v>
      </c>
      <c r="F2346" s="25" t="s">
        <v>33</v>
      </c>
      <c r="G2346" s="10">
        <v>4.0999999999999996</v>
      </c>
      <c r="H2346" s="10">
        <v>4.2</v>
      </c>
      <c r="I2346" s="10">
        <v>4.2</v>
      </c>
      <c r="J2346" s="10"/>
      <c r="K2346" s="10"/>
      <c r="L2346" s="10"/>
      <c r="M2346" s="10">
        <f t="shared" si="1967"/>
        <v>4.0999999999999996</v>
      </c>
      <c r="N2346" s="10">
        <f t="shared" si="1968"/>
        <v>4.2</v>
      </c>
      <c r="O2346" s="10">
        <f t="shared" si="1969"/>
        <v>4.2</v>
      </c>
      <c r="P2346" s="10"/>
      <c r="Q2346" s="26"/>
      <c r="R2346" s="27"/>
    </row>
    <row r="2347" spans="1:18" s="12" customFormat="1" x14ac:dyDescent="0.3">
      <c r="A2347" s="13" t="s">
        <v>994</v>
      </c>
      <c r="B2347" s="13" t="s">
        <v>131</v>
      </c>
      <c r="C2347" s="13"/>
      <c r="D2347" s="13"/>
      <c r="E2347" s="13"/>
      <c r="F2347" s="14" t="s">
        <v>150</v>
      </c>
      <c r="G2347" s="15">
        <f t="shared" ref="G2347:L2347" si="1970">G2348+G2369</f>
        <v>1131537.2</v>
      </c>
      <c r="H2347" s="15">
        <f t="shared" si="1970"/>
        <v>1033028.6</v>
      </c>
      <c r="I2347" s="15">
        <f t="shared" si="1970"/>
        <v>1063028.6000000001</v>
      </c>
      <c r="J2347" s="15">
        <f t="shared" si="1970"/>
        <v>0</v>
      </c>
      <c r="K2347" s="15">
        <f t="shared" si="1970"/>
        <v>0</v>
      </c>
      <c r="L2347" s="15">
        <f t="shared" si="1970"/>
        <v>0</v>
      </c>
      <c r="M2347" s="15">
        <f t="shared" si="1967"/>
        <v>1131537.2</v>
      </c>
      <c r="N2347" s="15">
        <f t="shared" si="1968"/>
        <v>1033028.6</v>
      </c>
      <c r="O2347" s="15">
        <f t="shared" si="1969"/>
        <v>1063028.6000000001</v>
      </c>
      <c r="P2347" s="15">
        <f>P2348+P2369</f>
        <v>0</v>
      </c>
      <c r="Q2347" s="16"/>
      <c r="R2347" s="17"/>
    </row>
    <row r="2348" spans="1:18" s="18" customFormat="1" x14ac:dyDescent="0.3">
      <c r="A2348" s="19" t="s">
        <v>994</v>
      </c>
      <c r="B2348" s="19" t="s">
        <v>131</v>
      </c>
      <c r="C2348" s="19" t="s">
        <v>20</v>
      </c>
      <c r="D2348" s="19"/>
      <c r="E2348" s="19"/>
      <c r="F2348" s="20" t="s">
        <v>485</v>
      </c>
      <c r="G2348" s="21">
        <f t="shared" ref="G2348:L2348" si="1971">G2349</f>
        <v>967140.29999999993</v>
      </c>
      <c r="H2348" s="21">
        <f t="shared" si="1971"/>
        <v>868903</v>
      </c>
      <c r="I2348" s="21">
        <f t="shared" si="1971"/>
        <v>898903</v>
      </c>
      <c r="J2348" s="21">
        <f t="shared" si="1971"/>
        <v>0</v>
      </c>
      <c r="K2348" s="21">
        <f t="shared" si="1971"/>
        <v>0</v>
      </c>
      <c r="L2348" s="21">
        <f t="shared" si="1971"/>
        <v>0</v>
      </c>
      <c r="M2348" s="21">
        <f t="shared" si="1967"/>
        <v>967140.29999999993</v>
      </c>
      <c r="N2348" s="21">
        <f t="shared" si="1968"/>
        <v>868903</v>
      </c>
      <c r="O2348" s="21">
        <f t="shared" si="1969"/>
        <v>898903</v>
      </c>
      <c r="P2348" s="21">
        <f>P2349</f>
        <v>0</v>
      </c>
      <c r="Q2348" s="22"/>
      <c r="R2348" s="23"/>
    </row>
    <row r="2349" spans="1:18" ht="31.2" x14ac:dyDescent="0.3">
      <c r="A2349" s="24" t="s">
        <v>994</v>
      </c>
      <c r="B2349" s="24" t="s">
        <v>131</v>
      </c>
      <c r="C2349" s="24" t="s">
        <v>20</v>
      </c>
      <c r="D2349" s="24" t="s">
        <v>528</v>
      </c>
      <c r="E2349" s="28"/>
      <c r="F2349" s="25" t="s">
        <v>529</v>
      </c>
      <c r="G2349" s="10">
        <f t="shared" ref="G2349:L2349" si="1972">G2350+G2358+G2362+G2354</f>
        <v>967140.29999999993</v>
      </c>
      <c r="H2349" s="10">
        <f t="shared" si="1972"/>
        <v>868903</v>
      </c>
      <c r="I2349" s="10">
        <f t="shared" si="1972"/>
        <v>898903</v>
      </c>
      <c r="J2349" s="10">
        <f t="shared" si="1972"/>
        <v>0</v>
      </c>
      <c r="K2349" s="10">
        <f t="shared" si="1972"/>
        <v>0</v>
      </c>
      <c r="L2349" s="10">
        <f t="shared" si="1972"/>
        <v>0</v>
      </c>
      <c r="M2349" s="10">
        <f t="shared" si="1967"/>
        <v>967140.29999999993</v>
      </c>
      <c r="N2349" s="10">
        <f t="shared" si="1968"/>
        <v>868903</v>
      </c>
      <c r="O2349" s="10">
        <f t="shared" si="1969"/>
        <v>898903</v>
      </c>
      <c r="P2349" s="10">
        <f>P2350+P2358+P2362+P2354</f>
        <v>0</v>
      </c>
      <c r="Q2349" s="26"/>
      <c r="R2349" s="27"/>
    </row>
    <row r="2350" spans="1:18" ht="31.2" x14ac:dyDescent="0.3">
      <c r="A2350" s="24" t="s">
        <v>994</v>
      </c>
      <c r="B2350" s="24" t="s">
        <v>131</v>
      </c>
      <c r="C2350" s="24" t="s">
        <v>20</v>
      </c>
      <c r="D2350" s="24" t="s">
        <v>590</v>
      </c>
      <c r="E2350" s="28"/>
      <c r="F2350" s="25" t="s">
        <v>304</v>
      </c>
      <c r="G2350" s="10">
        <f t="shared" ref="G2350:G2362" si="1973">G2351</f>
        <v>295059.20000000001</v>
      </c>
      <c r="H2350" s="10">
        <f t="shared" ref="H2350:H2362" si="1974">H2351</f>
        <v>0</v>
      </c>
      <c r="I2350" s="10">
        <f t="shared" ref="I2350:I2362" si="1975">I2351</f>
        <v>0</v>
      </c>
      <c r="J2350" s="10">
        <f t="shared" ref="J2350:J2362" si="1976">J2351</f>
        <v>0</v>
      </c>
      <c r="K2350" s="10">
        <f t="shared" ref="K2350:K2362" si="1977">K2351</f>
        <v>0</v>
      </c>
      <c r="L2350" s="10">
        <f t="shared" ref="L2350:L2362" si="1978">L2351</f>
        <v>0</v>
      </c>
      <c r="M2350" s="10">
        <f t="shared" si="1967"/>
        <v>295059.20000000001</v>
      </c>
      <c r="N2350" s="10">
        <f t="shared" si="1968"/>
        <v>0</v>
      </c>
      <c r="O2350" s="10">
        <f t="shared" si="1969"/>
        <v>0</v>
      </c>
      <c r="P2350" s="10">
        <f t="shared" ref="P2350:P2362" si="1979">P2351</f>
        <v>0</v>
      </c>
      <c r="Q2350" s="26"/>
      <c r="R2350" s="27"/>
    </row>
    <row r="2351" spans="1:18" ht="46.8" x14ac:dyDescent="0.3">
      <c r="A2351" s="24" t="s">
        <v>994</v>
      </c>
      <c r="B2351" s="24" t="s">
        <v>131</v>
      </c>
      <c r="C2351" s="24" t="s">
        <v>20</v>
      </c>
      <c r="D2351" s="24" t="s">
        <v>591</v>
      </c>
      <c r="E2351" s="28"/>
      <c r="F2351" s="25" t="s">
        <v>592</v>
      </c>
      <c r="G2351" s="10">
        <f t="shared" si="1973"/>
        <v>295059.20000000001</v>
      </c>
      <c r="H2351" s="10">
        <f t="shared" si="1974"/>
        <v>0</v>
      </c>
      <c r="I2351" s="10">
        <f t="shared" si="1975"/>
        <v>0</v>
      </c>
      <c r="J2351" s="10">
        <f t="shared" si="1976"/>
        <v>0</v>
      </c>
      <c r="K2351" s="10">
        <f t="shared" si="1977"/>
        <v>0</v>
      </c>
      <c r="L2351" s="10">
        <f t="shared" si="1978"/>
        <v>0</v>
      </c>
      <c r="M2351" s="10">
        <f t="shared" si="1967"/>
        <v>295059.20000000001</v>
      </c>
      <c r="N2351" s="10">
        <f t="shared" si="1968"/>
        <v>0</v>
      </c>
      <c r="O2351" s="10">
        <f t="shared" si="1969"/>
        <v>0</v>
      </c>
      <c r="P2351" s="10">
        <f t="shared" si="1979"/>
        <v>0</v>
      </c>
      <c r="Q2351" s="26"/>
      <c r="R2351" s="27"/>
    </row>
    <row r="2352" spans="1:18" ht="46.8" x14ac:dyDescent="0.3">
      <c r="A2352" s="24" t="s">
        <v>994</v>
      </c>
      <c r="B2352" s="24" t="s">
        <v>131</v>
      </c>
      <c r="C2352" s="24" t="s">
        <v>20</v>
      </c>
      <c r="D2352" s="24" t="s">
        <v>593</v>
      </c>
      <c r="E2352" s="28"/>
      <c r="F2352" s="25" t="s">
        <v>594</v>
      </c>
      <c r="G2352" s="10">
        <f t="shared" si="1973"/>
        <v>295059.20000000001</v>
      </c>
      <c r="H2352" s="10">
        <f t="shared" si="1974"/>
        <v>0</v>
      </c>
      <c r="I2352" s="10">
        <f t="shared" si="1975"/>
        <v>0</v>
      </c>
      <c r="J2352" s="10">
        <f t="shared" si="1976"/>
        <v>0</v>
      </c>
      <c r="K2352" s="10">
        <f t="shared" si="1977"/>
        <v>0</v>
      </c>
      <c r="L2352" s="10">
        <f t="shared" si="1978"/>
        <v>0</v>
      </c>
      <c r="M2352" s="10">
        <f t="shared" si="1967"/>
        <v>295059.20000000001</v>
      </c>
      <c r="N2352" s="10">
        <f t="shared" si="1968"/>
        <v>0</v>
      </c>
      <c r="O2352" s="10">
        <f t="shared" si="1969"/>
        <v>0</v>
      </c>
      <c r="P2352" s="10">
        <f t="shared" si="1979"/>
        <v>0</v>
      </c>
      <c r="Q2352" s="26"/>
      <c r="R2352" s="27"/>
    </row>
    <row r="2353" spans="1:18" ht="31.2" x14ac:dyDescent="0.3">
      <c r="A2353" s="24" t="s">
        <v>994</v>
      </c>
      <c r="B2353" s="24" t="s">
        <v>131</v>
      </c>
      <c r="C2353" s="24" t="s">
        <v>20</v>
      </c>
      <c r="D2353" s="24" t="s">
        <v>593</v>
      </c>
      <c r="E2353" s="24" t="s">
        <v>65</v>
      </c>
      <c r="F2353" s="25" t="s">
        <v>66</v>
      </c>
      <c r="G2353" s="10">
        <v>295059.20000000001</v>
      </c>
      <c r="H2353" s="10">
        <v>0</v>
      </c>
      <c r="I2353" s="10">
        <v>0</v>
      </c>
      <c r="J2353" s="10"/>
      <c r="K2353" s="10"/>
      <c r="L2353" s="10"/>
      <c r="M2353" s="10">
        <f t="shared" si="1967"/>
        <v>295059.20000000001</v>
      </c>
      <c r="N2353" s="10">
        <f t="shared" si="1968"/>
        <v>0</v>
      </c>
      <c r="O2353" s="10">
        <f t="shared" si="1969"/>
        <v>0</v>
      </c>
      <c r="P2353" s="10"/>
      <c r="Q2353" s="26"/>
      <c r="R2353" s="27"/>
    </row>
    <row r="2354" spans="1:18" ht="31.2" x14ac:dyDescent="0.3">
      <c r="A2354" s="24" t="s">
        <v>994</v>
      </c>
      <c r="B2354" s="24" t="s">
        <v>131</v>
      </c>
      <c r="C2354" s="24" t="s">
        <v>20</v>
      </c>
      <c r="D2354" s="24" t="s">
        <v>998</v>
      </c>
      <c r="E2354" s="28"/>
      <c r="F2354" s="25" t="s">
        <v>153</v>
      </c>
      <c r="G2354" s="10">
        <f t="shared" si="1973"/>
        <v>0</v>
      </c>
      <c r="H2354" s="10">
        <f t="shared" si="1974"/>
        <v>583791</v>
      </c>
      <c r="I2354" s="10">
        <f t="shared" si="1975"/>
        <v>0</v>
      </c>
      <c r="J2354" s="10">
        <f t="shared" si="1976"/>
        <v>0</v>
      </c>
      <c r="K2354" s="10">
        <f t="shared" si="1977"/>
        <v>0</v>
      </c>
      <c r="L2354" s="10">
        <f t="shared" si="1978"/>
        <v>0</v>
      </c>
      <c r="M2354" s="10">
        <f t="shared" si="1967"/>
        <v>0</v>
      </c>
      <c r="N2354" s="10">
        <f t="shared" si="1968"/>
        <v>583791</v>
      </c>
      <c r="O2354" s="10">
        <f t="shared" si="1969"/>
        <v>0</v>
      </c>
      <c r="P2354" s="10">
        <f t="shared" si="1979"/>
        <v>0</v>
      </c>
      <c r="Q2354" s="26"/>
      <c r="R2354" s="27"/>
    </row>
    <row r="2355" spans="1:18" ht="31.2" x14ac:dyDescent="0.3">
      <c r="A2355" s="24" t="s">
        <v>994</v>
      </c>
      <c r="B2355" s="24" t="s">
        <v>131</v>
      </c>
      <c r="C2355" s="24" t="s">
        <v>20</v>
      </c>
      <c r="D2355" s="24" t="s">
        <v>999</v>
      </c>
      <c r="E2355" s="28"/>
      <c r="F2355" s="25" t="s">
        <v>1000</v>
      </c>
      <c r="G2355" s="10">
        <f t="shared" si="1973"/>
        <v>0</v>
      </c>
      <c r="H2355" s="10">
        <f t="shared" si="1974"/>
        <v>583791</v>
      </c>
      <c r="I2355" s="10">
        <f t="shared" si="1975"/>
        <v>0</v>
      </c>
      <c r="J2355" s="10">
        <f t="shared" si="1976"/>
        <v>0</v>
      </c>
      <c r="K2355" s="10">
        <f t="shared" si="1977"/>
        <v>0</v>
      </c>
      <c r="L2355" s="10">
        <f t="shared" si="1978"/>
        <v>0</v>
      </c>
      <c r="M2355" s="10">
        <f t="shared" si="1967"/>
        <v>0</v>
      </c>
      <c r="N2355" s="10">
        <f t="shared" si="1968"/>
        <v>583791</v>
      </c>
      <c r="O2355" s="10">
        <f t="shared" si="1969"/>
        <v>0</v>
      </c>
      <c r="P2355" s="10">
        <f t="shared" si="1979"/>
        <v>0</v>
      </c>
      <c r="Q2355" s="26"/>
      <c r="R2355" s="27"/>
    </row>
    <row r="2356" spans="1:18" ht="62.4" x14ac:dyDescent="0.3">
      <c r="A2356" s="24" t="s">
        <v>994</v>
      </c>
      <c r="B2356" s="24" t="s">
        <v>131</v>
      </c>
      <c r="C2356" s="24" t="s">
        <v>20</v>
      </c>
      <c r="D2356" s="24" t="s">
        <v>1001</v>
      </c>
      <c r="E2356" s="28"/>
      <c r="F2356" s="25" t="s">
        <v>1002</v>
      </c>
      <c r="G2356" s="10">
        <f t="shared" si="1973"/>
        <v>0</v>
      </c>
      <c r="H2356" s="10">
        <f t="shared" si="1974"/>
        <v>583791</v>
      </c>
      <c r="I2356" s="10">
        <f t="shared" si="1975"/>
        <v>0</v>
      </c>
      <c r="J2356" s="10">
        <f t="shared" si="1976"/>
        <v>0</v>
      </c>
      <c r="K2356" s="10">
        <f t="shared" si="1977"/>
        <v>0</v>
      </c>
      <c r="L2356" s="10">
        <f t="shared" si="1978"/>
        <v>0</v>
      </c>
      <c r="M2356" s="10">
        <f t="shared" si="1967"/>
        <v>0</v>
      </c>
      <c r="N2356" s="10">
        <f t="shared" si="1968"/>
        <v>583791</v>
      </c>
      <c r="O2356" s="10">
        <f t="shared" si="1969"/>
        <v>0</v>
      </c>
      <c r="P2356" s="10">
        <f t="shared" si="1979"/>
        <v>0</v>
      </c>
      <c r="Q2356" s="26"/>
      <c r="R2356" s="27"/>
    </row>
    <row r="2357" spans="1:18" ht="31.2" x14ac:dyDescent="0.3">
      <c r="A2357" s="24" t="s">
        <v>994</v>
      </c>
      <c r="B2357" s="24" t="s">
        <v>131</v>
      </c>
      <c r="C2357" s="24" t="s">
        <v>20</v>
      </c>
      <c r="D2357" s="24" t="s">
        <v>1001</v>
      </c>
      <c r="E2357" s="24" t="s">
        <v>65</v>
      </c>
      <c r="F2357" s="25" t="s">
        <v>66</v>
      </c>
      <c r="G2357" s="10">
        <v>0</v>
      </c>
      <c r="H2357" s="10">
        <v>583791</v>
      </c>
      <c r="I2357" s="10">
        <v>0</v>
      </c>
      <c r="J2357" s="10"/>
      <c r="K2357" s="10"/>
      <c r="L2357" s="10"/>
      <c r="M2357" s="10">
        <f t="shared" si="1967"/>
        <v>0</v>
      </c>
      <c r="N2357" s="10">
        <f t="shared" si="1968"/>
        <v>583791</v>
      </c>
      <c r="O2357" s="10">
        <f t="shared" si="1969"/>
        <v>0</v>
      </c>
      <c r="P2357" s="10"/>
      <c r="Q2357" s="26"/>
      <c r="R2357" s="27"/>
    </row>
    <row r="2358" spans="1:18" x14ac:dyDescent="0.3">
      <c r="A2358" s="24" t="s">
        <v>994</v>
      </c>
      <c r="B2358" s="24" t="s">
        <v>131</v>
      </c>
      <c r="C2358" s="24" t="s">
        <v>20</v>
      </c>
      <c r="D2358" s="24" t="s">
        <v>530</v>
      </c>
      <c r="E2358" s="28"/>
      <c r="F2358" s="25" t="s">
        <v>60</v>
      </c>
      <c r="G2358" s="10">
        <f t="shared" si="1973"/>
        <v>600000</v>
      </c>
      <c r="H2358" s="10">
        <f t="shared" si="1974"/>
        <v>216209</v>
      </c>
      <c r="I2358" s="10">
        <f t="shared" si="1975"/>
        <v>800000</v>
      </c>
      <c r="J2358" s="10">
        <f t="shared" si="1976"/>
        <v>0</v>
      </c>
      <c r="K2358" s="10">
        <f t="shared" si="1977"/>
        <v>0</v>
      </c>
      <c r="L2358" s="10">
        <f t="shared" si="1978"/>
        <v>0</v>
      </c>
      <c r="M2358" s="10">
        <f t="shared" si="1967"/>
        <v>600000</v>
      </c>
      <c r="N2358" s="10">
        <f t="shared" si="1968"/>
        <v>216209</v>
      </c>
      <c r="O2358" s="10">
        <f t="shared" si="1969"/>
        <v>800000</v>
      </c>
      <c r="P2358" s="10">
        <f t="shared" si="1979"/>
        <v>0</v>
      </c>
      <c r="Q2358" s="26"/>
      <c r="R2358" s="27"/>
    </row>
    <row r="2359" spans="1:18" ht="46.8" x14ac:dyDescent="0.3">
      <c r="A2359" s="24" t="s">
        <v>994</v>
      </c>
      <c r="B2359" s="24" t="s">
        <v>131</v>
      </c>
      <c r="C2359" s="24" t="s">
        <v>20</v>
      </c>
      <c r="D2359" s="24" t="s">
        <v>1003</v>
      </c>
      <c r="E2359" s="28"/>
      <c r="F2359" s="25" t="s">
        <v>1004</v>
      </c>
      <c r="G2359" s="10">
        <f t="shared" si="1973"/>
        <v>600000</v>
      </c>
      <c r="H2359" s="10">
        <f t="shared" si="1974"/>
        <v>216209</v>
      </c>
      <c r="I2359" s="10">
        <f t="shared" si="1975"/>
        <v>800000</v>
      </c>
      <c r="J2359" s="10">
        <f t="shared" si="1976"/>
        <v>0</v>
      </c>
      <c r="K2359" s="10">
        <f t="shared" si="1977"/>
        <v>0</v>
      </c>
      <c r="L2359" s="10">
        <f t="shared" si="1978"/>
        <v>0</v>
      </c>
      <c r="M2359" s="10">
        <f t="shared" si="1967"/>
        <v>600000</v>
      </c>
      <c r="N2359" s="10">
        <f t="shared" si="1968"/>
        <v>216209</v>
      </c>
      <c r="O2359" s="10">
        <f t="shared" si="1969"/>
        <v>800000</v>
      </c>
      <c r="P2359" s="10">
        <f t="shared" si="1979"/>
        <v>0</v>
      </c>
      <c r="Q2359" s="26"/>
      <c r="R2359" s="27"/>
    </row>
    <row r="2360" spans="1:18" ht="31.2" x14ac:dyDescent="0.3">
      <c r="A2360" s="24" t="s">
        <v>994</v>
      </c>
      <c r="B2360" s="24" t="s">
        <v>131</v>
      </c>
      <c r="C2360" s="24" t="s">
        <v>20</v>
      </c>
      <c r="D2360" s="24" t="s">
        <v>1005</v>
      </c>
      <c r="E2360" s="28"/>
      <c r="F2360" s="25" t="s">
        <v>1006</v>
      </c>
      <c r="G2360" s="10">
        <f t="shared" si="1973"/>
        <v>600000</v>
      </c>
      <c r="H2360" s="10">
        <f t="shared" si="1974"/>
        <v>216209</v>
      </c>
      <c r="I2360" s="10">
        <f t="shared" si="1975"/>
        <v>800000</v>
      </c>
      <c r="J2360" s="10">
        <f t="shared" si="1976"/>
        <v>0</v>
      </c>
      <c r="K2360" s="10">
        <f t="shared" si="1977"/>
        <v>0</v>
      </c>
      <c r="L2360" s="10">
        <f t="shared" si="1978"/>
        <v>0</v>
      </c>
      <c r="M2360" s="10">
        <f t="shared" si="1967"/>
        <v>600000</v>
      </c>
      <c r="N2360" s="10">
        <f t="shared" si="1968"/>
        <v>216209</v>
      </c>
      <c r="O2360" s="10">
        <f t="shared" si="1969"/>
        <v>800000</v>
      </c>
      <c r="P2360" s="10">
        <f t="shared" si="1979"/>
        <v>0</v>
      </c>
      <c r="Q2360" s="26"/>
      <c r="R2360" s="27"/>
    </row>
    <row r="2361" spans="1:18" ht="31.2" x14ac:dyDescent="0.3">
      <c r="A2361" s="24" t="s">
        <v>994</v>
      </c>
      <c r="B2361" s="24" t="s">
        <v>131</v>
      </c>
      <c r="C2361" s="24" t="s">
        <v>20</v>
      </c>
      <c r="D2361" s="24" t="s">
        <v>1005</v>
      </c>
      <c r="E2361" s="24" t="s">
        <v>65</v>
      </c>
      <c r="F2361" s="25" t="s">
        <v>66</v>
      </c>
      <c r="G2361" s="10">
        <v>600000</v>
      </c>
      <c r="H2361" s="10">
        <f>800000-583791</f>
        <v>216209</v>
      </c>
      <c r="I2361" s="10">
        <v>800000</v>
      </c>
      <c r="J2361" s="10"/>
      <c r="K2361" s="10"/>
      <c r="L2361" s="10"/>
      <c r="M2361" s="10">
        <f t="shared" si="1967"/>
        <v>600000</v>
      </c>
      <c r="N2361" s="10">
        <f t="shared" si="1968"/>
        <v>216209</v>
      </c>
      <c r="O2361" s="10">
        <f t="shared" si="1969"/>
        <v>800000</v>
      </c>
      <c r="P2361" s="10"/>
      <c r="Q2361" s="26"/>
      <c r="R2361" s="27"/>
    </row>
    <row r="2362" spans="1:18" x14ac:dyDescent="0.3">
      <c r="A2362" s="24" t="s">
        <v>994</v>
      </c>
      <c r="B2362" s="24" t="s">
        <v>131</v>
      </c>
      <c r="C2362" s="24" t="s">
        <v>20</v>
      </c>
      <c r="D2362" s="24" t="s">
        <v>837</v>
      </c>
      <c r="E2362" s="28"/>
      <c r="F2362" s="25" t="s">
        <v>27</v>
      </c>
      <c r="G2362" s="10">
        <f t="shared" si="1973"/>
        <v>72081.100000000006</v>
      </c>
      <c r="H2362" s="10">
        <f t="shared" si="1974"/>
        <v>68903</v>
      </c>
      <c r="I2362" s="10">
        <f t="shared" si="1975"/>
        <v>98903.000000000015</v>
      </c>
      <c r="J2362" s="10">
        <f t="shared" si="1976"/>
        <v>0</v>
      </c>
      <c r="K2362" s="10">
        <f t="shared" si="1977"/>
        <v>0</v>
      </c>
      <c r="L2362" s="10">
        <f t="shared" si="1978"/>
        <v>0</v>
      </c>
      <c r="M2362" s="10">
        <f t="shared" si="1967"/>
        <v>72081.100000000006</v>
      </c>
      <c r="N2362" s="10">
        <f t="shared" si="1968"/>
        <v>68903</v>
      </c>
      <c r="O2362" s="10">
        <f t="shared" si="1969"/>
        <v>98903.000000000015</v>
      </c>
      <c r="P2362" s="10">
        <f t="shared" si="1979"/>
        <v>0</v>
      </c>
      <c r="Q2362" s="26"/>
      <c r="R2362" s="27"/>
    </row>
    <row r="2363" spans="1:18" ht="31.2" x14ac:dyDescent="0.3">
      <c r="A2363" s="24" t="s">
        <v>994</v>
      </c>
      <c r="B2363" s="24" t="s">
        <v>131</v>
      </c>
      <c r="C2363" s="24" t="s">
        <v>20</v>
      </c>
      <c r="D2363" s="24" t="s">
        <v>922</v>
      </c>
      <c r="E2363" s="28"/>
      <c r="F2363" s="25" t="s">
        <v>923</v>
      </c>
      <c r="G2363" s="10">
        <f t="shared" ref="G2363:L2363" si="1980">G2364+G2367</f>
        <v>72081.100000000006</v>
      </c>
      <c r="H2363" s="10">
        <f t="shared" si="1980"/>
        <v>68903</v>
      </c>
      <c r="I2363" s="10">
        <f t="shared" si="1980"/>
        <v>98903.000000000015</v>
      </c>
      <c r="J2363" s="10">
        <f t="shared" si="1980"/>
        <v>0</v>
      </c>
      <c r="K2363" s="10">
        <f t="shared" si="1980"/>
        <v>0</v>
      </c>
      <c r="L2363" s="10">
        <f t="shared" si="1980"/>
        <v>0</v>
      </c>
      <c r="M2363" s="10">
        <f t="shared" si="1967"/>
        <v>72081.100000000006</v>
      </c>
      <c r="N2363" s="10">
        <f t="shared" si="1968"/>
        <v>68903</v>
      </c>
      <c r="O2363" s="10">
        <f t="shared" si="1969"/>
        <v>98903.000000000015</v>
      </c>
      <c r="P2363" s="10">
        <f>P2364+P2367</f>
        <v>0</v>
      </c>
      <c r="Q2363" s="26"/>
      <c r="R2363" s="27"/>
    </row>
    <row r="2364" spans="1:18" ht="31.2" x14ac:dyDescent="0.3">
      <c r="A2364" s="24" t="s">
        <v>994</v>
      </c>
      <c r="B2364" s="24" t="s">
        <v>131</v>
      </c>
      <c r="C2364" s="24" t="s">
        <v>20</v>
      </c>
      <c r="D2364" s="24" t="s">
        <v>1007</v>
      </c>
      <c r="E2364" s="28"/>
      <c r="F2364" s="25" t="s">
        <v>1008</v>
      </c>
      <c r="G2364" s="10">
        <f t="shared" ref="G2364:L2364" si="1981">G2365+G2366</f>
        <v>65745.3</v>
      </c>
      <c r="H2364" s="10">
        <f t="shared" si="1981"/>
        <v>65745.3</v>
      </c>
      <c r="I2364" s="10">
        <f t="shared" si="1981"/>
        <v>95745.300000000017</v>
      </c>
      <c r="J2364" s="10">
        <f t="shared" si="1981"/>
        <v>0</v>
      </c>
      <c r="K2364" s="10">
        <f t="shared" si="1981"/>
        <v>0</v>
      </c>
      <c r="L2364" s="10">
        <f t="shared" si="1981"/>
        <v>0</v>
      </c>
      <c r="M2364" s="10">
        <f t="shared" si="1967"/>
        <v>65745.3</v>
      </c>
      <c r="N2364" s="10">
        <f t="shared" si="1968"/>
        <v>65745.3</v>
      </c>
      <c r="O2364" s="10">
        <f t="shared" si="1969"/>
        <v>95745.300000000017</v>
      </c>
      <c r="P2364" s="10">
        <f>P2365+P2366</f>
        <v>0</v>
      </c>
      <c r="Q2364" s="26"/>
      <c r="R2364" s="27"/>
    </row>
    <row r="2365" spans="1:18" ht="31.2" x14ac:dyDescent="0.3">
      <c r="A2365" s="24" t="s">
        <v>994</v>
      </c>
      <c r="B2365" s="24" t="s">
        <v>131</v>
      </c>
      <c r="C2365" s="24" t="s">
        <v>20</v>
      </c>
      <c r="D2365" s="24" t="s">
        <v>1007</v>
      </c>
      <c r="E2365" s="24" t="s">
        <v>32</v>
      </c>
      <c r="F2365" s="25" t="s">
        <v>33</v>
      </c>
      <c r="G2365" s="10">
        <v>65433.3</v>
      </c>
      <c r="H2365" s="10">
        <v>65219.200000000004</v>
      </c>
      <c r="I2365" s="10">
        <v>95219.200000000012</v>
      </c>
      <c r="J2365" s="10"/>
      <c r="K2365" s="10"/>
      <c r="L2365" s="10"/>
      <c r="M2365" s="10">
        <f t="shared" si="1967"/>
        <v>65433.3</v>
      </c>
      <c r="N2365" s="10">
        <f t="shared" si="1968"/>
        <v>65219.200000000004</v>
      </c>
      <c r="O2365" s="10">
        <f t="shared" si="1969"/>
        <v>95219.200000000012</v>
      </c>
      <c r="P2365" s="10"/>
      <c r="Q2365" s="26"/>
      <c r="R2365" s="27"/>
    </row>
    <row r="2366" spans="1:18" x14ac:dyDescent="0.3">
      <c r="A2366" s="24" t="s">
        <v>994</v>
      </c>
      <c r="B2366" s="24" t="s">
        <v>131</v>
      </c>
      <c r="C2366" s="24" t="s">
        <v>20</v>
      </c>
      <c r="D2366" s="24" t="s">
        <v>1007</v>
      </c>
      <c r="E2366" s="24" t="s">
        <v>34</v>
      </c>
      <c r="F2366" s="25" t="s">
        <v>35</v>
      </c>
      <c r="G2366" s="10">
        <v>312</v>
      </c>
      <c r="H2366" s="10">
        <v>526.1</v>
      </c>
      <c r="I2366" s="10">
        <v>526.1</v>
      </c>
      <c r="J2366" s="10"/>
      <c r="K2366" s="10"/>
      <c r="L2366" s="10"/>
      <c r="M2366" s="10">
        <f t="shared" si="1967"/>
        <v>312</v>
      </c>
      <c r="N2366" s="10">
        <f t="shared" si="1968"/>
        <v>526.1</v>
      </c>
      <c r="O2366" s="10">
        <f t="shared" si="1969"/>
        <v>526.1</v>
      </c>
      <c r="P2366" s="10"/>
      <c r="Q2366" s="26"/>
      <c r="R2366" s="27"/>
    </row>
    <row r="2367" spans="1:18" x14ac:dyDescent="0.3">
      <c r="A2367" s="24" t="s">
        <v>994</v>
      </c>
      <c r="B2367" s="24" t="s">
        <v>131</v>
      </c>
      <c r="C2367" s="24" t="s">
        <v>20</v>
      </c>
      <c r="D2367" s="8" t="s">
        <v>924</v>
      </c>
      <c r="E2367" s="28"/>
      <c r="F2367" s="25" t="s">
        <v>925</v>
      </c>
      <c r="G2367" s="10">
        <f t="shared" ref="G2367:L2367" si="1982">G2368</f>
        <v>6335.8</v>
      </c>
      <c r="H2367" s="10">
        <f t="shared" si="1982"/>
        <v>3157.7</v>
      </c>
      <c r="I2367" s="10">
        <f t="shared" si="1982"/>
        <v>3157.7</v>
      </c>
      <c r="J2367" s="10">
        <f t="shared" si="1982"/>
        <v>0</v>
      </c>
      <c r="K2367" s="10">
        <f t="shared" si="1982"/>
        <v>0</v>
      </c>
      <c r="L2367" s="10">
        <f t="shared" si="1982"/>
        <v>0</v>
      </c>
      <c r="M2367" s="10">
        <f t="shared" si="1967"/>
        <v>6335.8</v>
      </c>
      <c r="N2367" s="10">
        <f t="shared" si="1968"/>
        <v>3157.7</v>
      </c>
      <c r="O2367" s="10">
        <f t="shared" si="1969"/>
        <v>3157.7</v>
      </c>
      <c r="P2367" s="10">
        <f>P2368</f>
        <v>0</v>
      </c>
      <c r="Q2367" s="26"/>
      <c r="R2367" s="27"/>
    </row>
    <row r="2368" spans="1:18" ht="31.2" x14ac:dyDescent="0.3">
      <c r="A2368" s="24" t="s">
        <v>994</v>
      </c>
      <c r="B2368" s="24" t="s">
        <v>131</v>
      </c>
      <c r="C2368" s="24" t="s">
        <v>20</v>
      </c>
      <c r="D2368" s="8" t="s">
        <v>924</v>
      </c>
      <c r="E2368" s="24" t="s">
        <v>32</v>
      </c>
      <c r="F2368" s="25" t="s">
        <v>33</v>
      </c>
      <c r="G2368" s="10">
        <v>6335.8</v>
      </c>
      <c r="H2368" s="10">
        <v>3157.7</v>
      </c>
      <c r="I2368" s="10">
        <v>3157.7</v>
      </c>
      <c r="J2368" s="10"/>
      <c r="K2368" s="10"/>
      <c r="L2368" s="10"/>
      <c r="M2368" s="10">
        <f t="shared" si="1967"/>
        <v>6335.8</v>
      </c>
      <c r="N2368" s="10">
        <f t="shared" si="1968"/>
        <v>3157.7</v>
      </c>
      <c r="O2368" s="10">
        <f t="shared" si="1969"/>
        <v>3157.7</v>
      </c>
      <c r="P2368" s="10"/>
      <c r="Q2368" s="26"/>
      <c r="R2368" s="27"/>
    </row>
    <row r="2369" spans="1:18" s="18" customFormat="1" ht="31.2" x14ac:dyDescent="0.3">
      <c r="A2369" s="19" t="s">
        <v>994</v>
      </c>
      <c r="B2369" s="19" t="s">
        <v>131</v>
      </c>
      <c r="C2369" s="19" t="s">
        <v>131</v>
      </c>
      <c r="D2369" s="19"/>
      <c r="E2369" s="19"/>
      <c r="F2369" s="20" t="s">
        <v>170</v>
      </c>
      <c r="G2369" s="21">
        <f t="shared" ref="G2369:G2371" si="1983">G2370</f>
        <v>164396.90000000002</v>
      </c>
      <c r="H2369" s="21">
        <f t="shared" ref="H2369:H2371" si="1984">H2370</f>
        <v>164125.59999999998</v>
      </c>
      <c r="I2369" s="21">
        <f t="shared" ref="I2369:I2371" si="1985">I2370</f>
        <v>164125.59999999998</v>
      </c>
      <c r="J2369" s="21">
        <f t="shared" ref="J2369:J2371" si="1986">J2370</f>
        <v>0</v>
      </c>
      <c r="K2369" s="21">
        <f t="shared" ref="K2369:K2371" si="1987">K2370</f>
        <v>0</v>
      </c>
      <c r="L2369" s="21">
        <f t="shared" ref="L2369:L2371" si="1988">L2370</f>
        <v>0</v>
      </c>
      <c r="M2369" s="21">
        <f t="shared" si="1967"/>
        <v>164396.90000000002</v>
      </c>
      <c r="N2369" s="21">
        <f t="shared" si="1968"/>
        <v>164125.59999999998</v>
      </c>
      <c r="O2369" s="21">
        <f t="shared" si="1969"/>
        <v>164125.59999999998</v>
      </c>
      <c r="P2369" s="21">
        <f t="shared" ref="P2369:P2371" si="1989">P2370</f>
        <v>0</v>
      </c>
      <c r="Q2369" s="22"/>
      <c r="R2369" s="23"/>
    </row>
    <row r="2370" spans="1:18" ht="31.2" x14ac:dyDescent="0.3">
      <c r="A2370" s="24" t="s">
        <v>994</v>
      </c>
      <c r="B2370" s="24" t="s">
        <v>131</v>
      </c>
      <c r="C2370" s="24" t="s">
        <v>131</v>
      </c>
      <c r="D2370" s="24" t="s">
        <v>528</v>
      </c>
      <c r="E2370" s="28"/>
      <c r="F2370" s="25" t="s">
        <v>529</v>
      </c>
      <c r="G2370" s="10">
        <f t="shared" si="1983"/>
        <v>164396.90000000002</v>
      </c>
      <c r="H2370" s="10">
        <f t="shared" si="1984"/>
        <v>164125.59999999998</v>
      </c>
      <c r="I2370" s="10">
        <f t="shared" si="1985"/>
        <v>164125.59999999998</v>
      </c>
      <c r="J2370" s="10">
        <f t="shared" si="1986"/>
        <v>0</v>
      </c>
      <c r="K2370" s="10">
        <f t="shared" si="1987"/>
        <v>0</v>
      </c>
      <c r="L2370" s="10">
        <f t="shared" si="1988"/>
        <v>0</v>
      </c>
      <c r="M2370" s="10">
        <f t="shared" si="1967"/>
        <v>164396.90000000002</v>
      </c>
      <c r="N2370" s="10">
        <f t="shared" si="1968"/>
        <v>164125.59999999998</v>
      </c>
      <c r="O2370" s="10">
        <f t="shared" si="1969"/>
        <v>164125.59999999998</v>
      </c>
      <c r="P2370" s="10">
        <f t="shared" si="1989"/>
        <v>0</v>
      </c>
      <c r="Q2370" s="26"/>
      <c r="R2370" s="27"/>
    </row>
    <row r="2371" spans="1:18" x14ac:dyDescent="0.3">
      <c r="A2371" s="24" t="s">
        <v>994</v>
      </c>
      <c r="B2371" s="24" t="s">
        <v>131</v>
      </c>
      <c r="C2371" s="24" t="s">
        <v>131</v>
      </c>
      <c r="D2371" s="24" t="s">
        <v>837</v>
      </c>
      <c r="E2371" s="28"/>
      <c r="F2371" s="25" t="s">
        <v>27</v>
      </c>
      <c r="G2371" s="10">
        <f t="shared" si="1983"/>
        <v>164396.90000000002</v>
      </c>
      <c r="H2371" s="10">
        <f t="shared" si="1984"/>
        <v>164125.59999999998</v>
      </c>
      <c r="I2371" s="10">
        <f t="shared" si="1985"/>
        <v>164125.59999999998</v>
      </c>
      <c r="J2371" s="10">
        <f t="shared" si="1986"/>
        <v>0</v>
      </c>
      <c r="K2371" s="10">
        <f t="shared" si="1987"/>
        <v>0</v>
      </c>
      <c r="L2371" s="10">
        <f t="shared" si="1988"/>
        <v>0</v>
      </c>
      <c r="M2371" s="10">
        <f t="shared" si="1967"/>
        <v>164396.90000000002</v>
      </c>
      <c r="N2371" s="10">
        <f t="shared" si="1968"/>
        <v>164125.59999999998</v>
      </c>
      <c r="O2371" s="10">
        <f t="shared" si="1969"/>
        <v>164125.59999999998</v>
      </c>
      <c r="P2371" s="10">
        <f t="shared" si="1989"/>
        <v>0</v>
      </c>
      <c r="Q2371" s="26"/>
      <c r="R2371" s="27"/>
    </row>
    <row r="2372" spans="1:18" ht="62.4" x14ac:dyDescent="0.3">
      <c r="A2372" s="24" t="s">
        <v>994</v>
      </c>
      <c r="B2372" s="24" t="s">
        <v>131</v>
      </c>
      <c r="C2372" s="24" t="s">
        <v>131</v>
      </c>
      <c r="D2372" s="24" t="s">
        <v>1009</v>
      </c>
      <c r="E2372" s="28"/>
      <c r="F2372" s="25" t="s">
        <v>1010</v>
      </c>
      <c r="G2372" s="10">
        <f t="shared" ref="G2372:L2372" si="1990">G2376+G2373</f>
        <v>164396.90000000002</v>
      </c>
      <c r="H2372" s="10">
        <f t="shared" si="1990"/>
        <v>164125.59999999998</v>
      </c>
      <c r="I2372" s="10">
        <f t="shared" si="1990"/>
        <v>164125.59999999998</v>
      </c>
      <c r="J2372" s="10">
        <f t="shared" si="1990"/>
        <v>0</v>
      </c>
      <c r="K2372" s="10">
        <f t="shared" si="1990"/>
        <v>0</v>
      </c>
      <c r="L2372" s="10">
        <f t="shared" si="1990"/>
        <v>0</v>
      </c>
      <c r="M2372" s="10">
        <f t="shared" si="1967"/>
        <v>164396.90000000002</v>
      </c>
      <c r="N2372" s="10">
        <f t="shared" si="1968"/>
        <v>164125.59999999998</v>
      </c>
      <c r="O2372" s="10">
        <f t="shared" si="1969"/>
        <v>164125.59999999998</v>
      </c>
      <c r="P2372" s="10">
        <f>P2376+P2373</f>
        <v>0</v>
      </c>
      <c r="Q2372" s="26"/>
      <c r="R2372" s="27"/>
    </row>
    <row r="2373" spans="1:18" x14ac:dyDescent="0.3">
      <c r="A2373" s="24" t="s">
        <v>994</v>
      </c>
      <c r="B2373" s="24" t="s">
        <v>131</v>
      </c>
      <c r="C2373" s="24" t="s">
        <v>131</v>
      </c>
      <c r="D2373" s="24" t="s">
        <v>1011</v>
      </c>
      <c r="E2373" s="24"/>
      <c r="F2373" s="25" t="s">
        <v>43</v>
      </c>
      <c r="G2373" s="10">
        <f t="shared" ref="G2373:L2373" si="1991">G2374+G2375</f>
        <v>84718.700000000012</v>
      </c>
      <c r="H2373" s="10">
        <f t="shared" si="1991"/>
        <v>87133</v>
      </c>
      <c r="I2373" s="10">
        <f t="shared" si="1991"/>
        <v>87133</v>
      </c>
      <c r="J2373" s="10">
        <f t="shared" si="1991"/>
        <v>0</v>
      </c>
      <c r="K2373" s="10">
        <f t="shared" si="1991"/>
        <v>0</v>
      </c>
      <c r="L2373" s="10">
        <f t="shared" si="1991"/>
        <v>0</v>
      </c>
      <c r="M2373" s="10">
        <f t="shared" si="1967"/>
        <v>84718.700000000012</v>
      </c>
      <c r="N2373" s="10">
        <f t="shared" si="1968"/>
        <v>87133</v>
      </c>
      <c r="O2373" s="10">
        <f t="shared" si="1969"/>
        <v>87133</v>
      </c>
      <c r="P2373" s="10">
        <f>P2374+P2375</f>
        <v>0</v>
      </c>
      <c r="Q2373" s="26"/>
      <c r="R2373" s="27"/>
    </row>
    <row r="2374" spans="1:18" ht="78" x14ac:dyDescent="0.3">
      <c r="A2374" s="24" t="s">
        <v>994</v>
      </c>
      <c r="B2374" s="24" t="s">
        <v>131</v>
      </c>
      <c r="C2374" s="24" t="s">
        <v>131</v>
      </c>
      <c r="D2374" s="24" t="s">
        <v>1011</v>
      </c>
      <c r="E2374" s="24" t="s">
        <v>44</v>
      </c>
      <c r="F2374" s="25" t="s">
        <v>45</v>
      </c>
      <c r="G2374" s="10">
        <v>78497.100000000006</v>
      </c>
      <c r="H2374" s="10">
        <v>80911.399999999994</v>
      </c>
      <c r="I2374" s="10">
        <v>80911.399999999994</v>
      </c>
      <c r="J2374" s="10"/>
      <c r="K2374" s="10"/>
      <c r="L2374" s="10"/>
      <c r="M2374" s="10">
        <f t="shared" si="1967"/>
        <v>78497.100000000006</v>
      </c>
      <c r="N2374" s="10">
        <f t="shared" si="1968"/>
        <v>80911.399999999994</v>
      </c>
      <c r="O2374" s="10">
        <f t="shared" si="1969"/>
        <v>80911.399999999994</v>
      </c>
      <c r="P2374" s="10"/>
      <c r="Q2374" s="26"/>
      <c r="R2374" s="27"/>
    </row>
    <row r="2375" spans="1:18" ht="31.2" x14ac:dyDescent="0.3">
      <c r="A2375" s="24" t="s">
        <v>994</v>
      </c>
      <c r="B2375" s="24" t="s">
        <v>131</v>
      </c>
      <c r="C2375" s="24" t="s">
        <v>131</v>
      </c>
      <c r="D2375" s="24" t="s">
        <v>1011</v>
      </c>
      <c r="E2375" s="24" t="s">
        <v>32</v>
      </c>
      <c r="F2375" s="25" t="s">
        <v>33</v>
      </c>
      <c r="G2375" s="10">
        <v>6221.6</v>
      </c>
      <c r="H2375" s="10">
        <v>6221.6</v>
      </c>
      <c r="I2375" s="10">
        <v>6221.6</v>
      </c>
      <c r="J2375" s="10"/>
      <c r="K2375" s="10"/>
      <c r="L2375" s="10"/>
      <c r="M2375" s="10">
        <f t="shared" si="1967"/>
        <v>6221.6</v>
      </c>
      <c r="N2375" s="10">
        <f t="shared" si="1968"/>
        <v>6221.6</v>
      </c>
      <c r="O2375" s="10">
        <f t="shared" si="1969"/>
        <v>6221.6</v>
      </c>
      <c r="P2375" s="10"/>
      <c r="Q2375" s="26"/>
      <c r="R2375" s="27"/>
    </row>
    <row r="2376" spans="1:18" ht="46.8" x14ac:dyDescent="0.3">
      <c r="A2376" s="24" t="s">
        <v>994</v>
      </c>
      <c r="B2376" s="24" t="s">
        <v>131</v>
      </c>
      <c r="C2376" s="24" t="s">
        <v>131</v>
      </c>
      <c r="D2376" s="24" t="s">
        <v>1012</v>
      </c>
      <c r="E2376" s="28"/>
      <c r="F2376" s="25" t="s">
        <v>47</v>
      </c>
      <c r="G2376" s="10">
        <f t="shared" ref="G2376:L2376" si="1992">G2377+G2378+G2379</f>
        <v>79678.2</v>
      </c>
      <c r="H2376" s="10">
        <f t="shared" si="1992"/>
        <v>76992.599999999991</v>
      </c>
      <c r="I2376" s="10">
        <f t="shared" si="1992"/>
        <v>76992.599999999991</v>
      </c>
      <c r="J2376" s="10">
        <f t="shared" si="1992"/>
        <v>0</v>
      </c>
      <c r="K2376" s="10">
        <f t="shared" si="1992"/>
        <v>0</v>
      </c>
      <c r="L2376" s="10">
        <f t="shared" si="1992"/>
        <v>0</v>
      </c>
      <c r="M2376" s="10">
        <f t="shared" si="1967"/>
        <v>79678.2</v>
      </c>
      <c r="N2376" s="10">
        <f t="shared" si="1968"/>
        <v>76992.599999999991</v>
      </c>
      <c r="O2376" s="10">
        <f t="shared" si="1969"/>
        <v>76992.599999999991</v>
      </c>
      <c r="P2376" s="10">
        <f>P2377+P2378+P2379</f>
        <v>0</v>
      </c>
      <c r="Q2376" s="26"/>
      <c r="R2376" s="27"/>
    </row>
    <row r="2377" spans="1:18" ht="78" x14ac:dyDescent="0.3">
      <c r="A2377" s="24" t="s">
        <v>994</v>
      </c>
      <c r="B2377" s="24" t="s">
        <v>131</v>
      </c>
      <c r="C2377" s="24" t="s">
        <v>131</v>
      </c>
      <c r="D2377" s="24" t="s">
        <v>1012</v>
      </c>
      <c r="E2377" s="24" t="s">
        <v>44</v>
      </c>
      <c r="F2377" s="25" t="s">
        <v>45</v>
      </c>
      <c r="G2377" s="10">
        <v>67145.3</v>
      </c>
      <c r="H2377" s="10">
        <v>69209.7</v>
      </c>
      <c r="I2377" s="10">
        <v>69209.7</v>
      </c>
      <c r="J2377" s="10"/>
      <c r="K2377" s="10"/>
      <c r="L2377" s="10"/>
      <c r="M2377" s="10">
        <f t="shared" si="1967"/>
        <v>67145.3</v>
      </c>
      <c r="N2377" s="10">
        <f t="shared" si="1968"/>
        <v>69209.7</v>
      </c>
      <c r="O2377" s="10">
        <f t="shared" si="1969"/>
        <v>69209.7</v>
      </c>
      <c r="P2377" s="10"/>
      <c r="Q2377" s="26"/>
      <c r="R2377" s="27"/>
    </row>
    <row r="2378" spans="1:18" ht="31.2" x14ac:dyDescent="0.3">
      <c r="A2378" s="24" t="s">
        <v>994</v>
      </c>
      <c r="B2378" s="24" t="s">
        <v>131</v>
      </c>
      <c r="C2378" s="24" t="s">
        <v>131</v>
      </c>
      <c r="D2378" s="24" t="s">
        <v>1012</v>
      </c>
      <c r="E2378" s="24" t="s">
        <v>32</v>
      </c>
      <c r="F2378" s="25" t="s">
        <v>33</v>
      </c>
      <c r="G2378" s="10">
        <v>12516.7</v>
      </c>
      <c r="H2378" s="10">
        <v>7766.7</v>
      </c>
      <c r="I2378" s="10">
        <v>7766.7</v>
      </c>
      <c r="J2378" s="10"/>
      <c r="K2378" s="10"/>
      <c r="L2378" s="10"/>
      <c r="M2378" s="10">
        <f t="shared" si="1967"/>
        <v>12516.7</v>
      </c>
      <c r="N2378" s="10">
        <f t="shared" si="1968"/>
        <v>7766.7</v>
      </c>
      <c r="O2378" s="10">
        <f t="shared" si="1969"/>
        <v>7766.7</v>
      </c>
      <c r="P2378" s="10"/>
      <c r="Q2378" s="26"/>
      <c r="R2378" s="27"/>
    </row>
    <row r="2379" spans="1:18" x14ac:dyDescent="0.3">
      <c r="A2379" s="24" t="s">
        <v>994</v>
      </c>
      <c r="B2379" s="24" t="s">
        <v>131</v>
      </c>
      <c r="C2379" s="24" t="s">
        <v>131</v>
      </c>
      <c r="D2379" s="24" t="s">
        <v>1012</v>
      </c>
      <c r="E2379" s="24" t="s">
        <v>34</v>
      </c>
      <c r="F2379" s="25" t="s">
        <v>35</v>
      </c>
      <c r="G2379" s="10">
        <v>16.2</v>
      </c>
      <c r="H2379" s="10">
        <v>16.2</v>
      </c>
      <c r="I2379" s="10">
        <v>16.2</v>
      </c>
      <c r="J2379" s="10"/>
      <c r="K2379" s="10"/>
      <c r="L2379" s="10"/>
      <c r="M2379" s="10">
        <f t="shared" si="1967"/>
        <v>16.2</v>
      </c>
      <c r="N2379" s="10">
        <f t="shared" si="1968"/>
        <v>16.2</v>
      </c>
      <c r="O2379" s="10">
        <f t="shared" si="1969"/>
        <v>16.2</v>
      </c>
      <c r="P2379" s="10"/>
      <c r="Q2379" s="26"/>
      <c r="R2379" s="27"/>
    </row>
    <row r="2380" spans="1:18" s="12" customFormat="1" x14ac:dyDescent="0.3">
      <c r="A2380" s="13" t="s">
        <v>994</v>
      </c>
      <c r="B2380" s="13" t="s">
        <v>273</v>
      </c>
      <c r="C2380" s="13"/>
      <c r="D2380" s="13"/>
      <c r="E2380" s="13"/>
      <c r="F2380" s="14" t="s">
        <v>274</v>
      </c>
      <c r="G2380" s="15">
        <f t="shared" ref="G2380:L2380" si="1993">G2381+G2389</f>
        <v>648186.9</v>
      </c>
      <c r="H2380" s="15">
        <f t="shared" si="1993"/>
        <v>714514</v>
      </c>
      <c r="I2380" s="15">
        <f t="shared" si="1993"/>
        <v>804660.5</v>
      </c>
      <c r="J2380" s="15">
        <f t="shared" si="1993"/>
        <v>0</v>
      </c>
      <c r="K2380" s="15">
        <f t="shared" si="1993"/>
        <v>0</v>
      </c>
      <c r="L2380" s="15">
        <f t="shared" si="1993"/>
        <v>0</v>
      </c>
      <c r="M2380" s="15">
        <f t="shared" si="1967"/>
        <v>648186.9</v>
      </c>
      <c r="N2380" s="15">
        <f t="shared" si="1968"/>
        <v>714514</v>
      </c>
      <c r="O2380" s="15">
        <f t="shared" si="1969"/>
        <v>804660.5</v>
      </c>
      <c r="P2380" s="15">
        <f>P2381+P2389</f>
        <v>0</v>
      </c>
      <c r="Q2380" s="16"/>
      <c r="R2380" s="17"/>
    </row>
    <row r="2381" spans="1:18" s="18" customFormat="1" x14ac:dyDescent="0.3">
      <c r="A2381" s="19" t="s">
        <v>994</v>
      </c>
      <c r="B2381" s="19" t="s">
        <v>273</v>
      </c>
      <c r="C2381" s="19" t="s">
        <v>101</v>
      </c>
      <c r="D2381" s="19"/>
      <c r="E2381" s="19"/>
      <c r="F2381" s="20" t="s">
        <v>362</v>
      </c>
      <c r="G2381" s="21">
        <f t="shared" ref="G2381:G2383" si="1994">G2382</f>
        <v>604873.4</v>
      </c>
      <c r="H2381" s="21">
        <f t="shared" ref="H2381:H2383" si="1995">H2382</f>
        <v>671214.4</v>
      </c>
      <c r="I2381" s="21">
        <f t="shared" ref="I2381:I2383" si="1996">I2382</f>
        <v>760969.8</v>
      </c>
      <c r="J2381" s="21">
        <f t="shared" ref="J2381:J2383" si="1997">J2382</f>
        <v>0</v>
      </c>
      <c r="K2381" s="21">
        <f t="shared" ref="K2381:K2383" si="1998">K2382</f>
        <v>0</v>
      </c>
      <c r="L2381" s="21">
        <f t="shared" ref="L2381:L2383" si="1999">L2382</f>
        <v>0</v>
      </c>
      <c r="M2381" s="21">
        <f t="shared" si="1967"/>
        <v>604873.4</v>
      </c>
      <c r="N2381" s="21">
        <f t="shared" si="1968"/>
        <v>671214.4</v>
      </c>
      <c r="O2381" s="21">
        <f t="shared" si="1969"/>
        <v>760969.8</v>
      </c>
      <c r="P2381" s="21">
        <f t="shared" ref="P2381:P2383" si="2000">P2382</f>
        <v>0</v>
      </c>
      <c r="Q2381" s="22"/>
      <c r="R2381" s="23"/>
    </row>
    <row r="2382" spans="1:18" ht="31.2" x14ac:dyDescent="0.3">
      <c r="A2382" s="24" t="s">
        <v>994</v>
      </c>
      <c r="B2382" s="24" t="s">
        <v>273</v>
      </c>
      <c r="C2382" s="24" t="s">
        <v>101</v>
      </c>
      <c r="D2382" s="24" t="s">
        <v>528</v>
      </c>
      <c r="E2382" s="28"/>
      <c r="F2382" s="25" t="s">
        <v>529</v>
      </c>
      <c r="G2382" s="10">
        <f t="shared" si="1994"/>
        <v>604873.4</v>
      </c>
      <c r="H2382" s="10">
        <f t="shared" si="1995"/>
        <v>671214.4</v>
      </c>
      <c r="I2382" s="10">
        <f t="shared" si="1996"/>
        <v>760969.8</v>
      </c>
      <c r="J2382" s="10">
        <f t="shared" si="1997"/>
        <v>0</v>
      </c>
      <c r="K2382" s="10">
        <f t="shared" si="1998"/>
        <v>0</v>
      </c>
      <c r="L2382" s="10">
        <f t="shared" si="1999"/>
        <v>0</v>
      </c>
      <c r="M2382" s="10">
        <f t="shared" si="1967"/>
        <v>604873.4</v>
      </c>
      <c r="N2382" s="10">
        <f t="shared" si="1968"/>
        <v>671214.4</v>
      </c>
      <c r="O2382" s="10">
        <f t="shared" si="1969"/>
        <v>760969.8</v>
      </c>
      <c r="P2382" s="10">
        <f t="shared" si="2000"/>
        <v>0</v>
      </c>
      <c r="Q2382" s="26"/>
      <c r="R2382" s="27"/>
    </row>
    <row r="2383" spans="1:18" x14ac:dyDescent="0.3">
      <c r="A2383" s="24" t="s">
        <v>994</v>
      </c>
      <c r="B2383" s="24" t="s">
        <v>273</v>
      </c>
      <c r="C2383" s="24" t="s">
        <v>101</v>
      </c>
      <c r="D2383" s="24" t="s">
        <v>530</v>
      </c>
      <c r="E2383" s="28"/>
      <c r="F2383" s="25" t="s">
        <v>60</v>
      </c>
      <c r="G2383" s="10">
        <f t="shared" si="1994"/>
        <v>604873.4</v>
      </c>
      <c r="H2383" s="10">
        <f t="shared" si="1995"/>
        <v>671214.4</v>
      </c>
      <c r="I2383" s="10">
        <f t="shared" si="1996"/>
        <v>760969.8</v>
      </c>
      <c r="J2383" s="10">
        <f t="shared" si="1997"/>
        <v>0</v>
      </c>
      <c r="K2383" s="10">
        <f t="shared" si="1998"/>
        <v>0</v>
      </c>
      <c r="L2383" s="10">
        <f t="shared" si="1999"/>
        <v>0</v>
      </c>
      <c r="M2383" s="10">
        <f t="shared" si="1967"/>
        <v>604873.4</v>
      </c>
      <c r="N2383" s="10">
        <f t="shared" si="1968"/>
        <v>671214.4</v>
      </c>
      <c r="O2383" s="10">
        <f t="shared" si="1969"/>
        <v>760969.8</v>
      </c>
      <c r="P2383" s="10">
        <f t="shared" si="2000"/>
        <v>0</v>
      </c>
      <c r="Q2383" s="26"/>
      <c r="R2383" s="27"/>
    </row>
    <row r="2384" spans="1:18" ht="46.8" x14ac:dyDescent="0.3">
      <c r="A2384" s="24" t="s">
        <v>994</v>
      </c>
      <c r="B2384" s="24" t="s">
        <v>273</v>
      </c>
      <c r="C2384" s="24" t="s">
        <v>101</v>
      </c>
      <c r="D2384" s="24" t="s">
        <v>531</v>
      </c>
      <c r="E2384" s="28"/>
      <c r="F2384" s="25" t="s">
        <v>532</v>
      </c>
      <c r="G2384" s="10">
        <f t="shared" ref="G2384:L2384" si="2001">G2385+G2387</f>
        <v>604873.4</v>
      </c>
      <c r="H2384" s="10">
        <f t="shared" si="2001"/>
        <v>671214.4</v>
      </c>
      <c r="I2384" s="10">
        <f t="shared" si="2001"/>
        <v>760969.8</v>
      </c>
      <c r="J2384" s="10">
        <f t="shared" si="2001"/>
        <v>0</v>
      </c>
      <c r="K2384" s="10">
        <f t="shared" si="2001"/>
        <v>0</v>
      </c>
      <c r="L2384" s="10">
        <f t="shared" si="2001"/>
        <v>0</v>
      </c>
      <c r="M2384" s="10">
        <f t="shared" si="1967"/>
        <v>604873.4</v>
      </c>
      <c r="N2384" s="10">
        <f t="shared" si="1968"/>
        <v>671214.4</v>
      </c>
      <c r="O2384" s="10">
        <f t="shared" si="1969"/>
        <v>760969.8</v>
      </c>
      <c r="P2384" s="10">
        <f>P2385+P2387</f>
        <v>0</v>
      </c>
      <c r="Q2384" s="26"/>
      <c r="R2384" s="27"/>
    </row>
    <row r="2385" spans="1:18" ht="109.2" x14ac:dyDescent="0.3">
      <c r="A2385" s="24" t="s">
        <v>994</v>
      </c>
      <c r="B2385" s="24" t="s">
        <v>273</v>
      </c>
      <c r="C2385" s="24" t="s">
        <v>101</v>
      </c>
      <c r="D2385" s="24" t="s">
        <v>1013</v>
      </c>
      <c r="E2385" s="28"/>
      <c r="F2385" s="25" t="s">
        <v>1014</v>
      </c>
      <c r="G2385" s="10">
        <f t="shared" ref="G2385:L2385" si="2002">G2386</f>
        <v>314478.40000000002</v>
      </c>
      <c r="H2385" s="10">
        <f t="shared" si="2002"/>
        <v>379275.5</v>
      </c>
      <c r="I2385" s="10">
        <f t="shared" si="2002"/>
        <v>469030.9</v>
      </c>
      <c r="J2385" s="10">
        <f t="shared" si="2002"/>
        <v>0</v>
      </c>
      <c r="K2385" s="10">
        <f t="shared" si="2002"/>
        <v>0</v>
      </c>
      <c r="L2385" s="10">
        <f t="shared" si="2002"/>
        <v>0</v>
      </c>
      <c r="M2385" s="10">
        <f t="shared" si="1967"/>
        <v>314478.40000000002</v>
      </c>
      <c r="N2385" s="10">
        <f t="shared" si="1968"/>
        <v>379275.5</v>
      </c>
      <c r="O2385" s="10">
        <f t="shared" si="1969"/>
        <v>469030.9</v>
      </c>
      <c r="P2385" s="10">
        <f>P2386</f>
        <v>0</v>
      </c>
      <c r="Q2385" s="26"/>
      <c r="R2385" s="27"/>
    </row>
    <row r="2386" spans="1:18" ht="31.2" x14ac:dyDescent="0.3">
      <c r="A2386" s="24" t="s">
        <v>994</v>
      </c>
      <c r="B2386" s="24" t="s">
        <v>273</v>
      </c>
      <c r="C2386" s="24" t="s">
        <v>101</v>
      </c>
      <c r="D2386" s="24" t="s">
        <v>1013</v>
      </c>
      <c r="E2386" s="24" t="s">
        <v>65</v>
      </c>
      <c r="F2386" s="25" t="s">
        <v>66</v>
      </c>
      <c r="G2386" s="10">
        <v>314478.40000000002</v>
      </c>
      <c r="H2386" s="10">
        <v>379275.5</v>
      </c>
      <c r="I2386" s="10">
        <v>469030.9</v>
      </c>
      <c r="J2386" s="10"/>
      <c r="K2386" s="10"/>
      <c r="L2386" s="10"/>
      <c r="M2386" s="10">
        <f t="shared" si="1967"/>
        <v>314478.40000000002</v>
      </c>
      <c r="N2386" s="10">
        <f t="shared" si="1968"/>
        <v>379275.5</v>
      </c>
      <c r="O2386" s="10">
        <f t="shared" si="1969"/>
        <v>469030.9</v>
      </c>
      <c r="P2386" s="10"/>
      <c r="Q2386" s="26"/>
      <c r="R2386" s="27"/>
    </row>
    <row r="2387" spans="1:18" ht="62.4" x14ac:dyDescent="0.3">
      <c r="A2387" s="24" t="s">
        <v>994</v>
      </c>
      <c r="B2387" s="24" t="s">
        <v>273</v>
      </c>
      <c r="C2387" s="24" t="s">
        <v>101</v>
      </c>
      <c r="D2387" s="24" t="s">
        <v>1015</v>
      </c>
      <c r="E2387" s="28"/>
      <c r="F2387" s="25" t="s">
        <v>1016</v>
      </c>
      <c r="G2387" s="10">
        <f t="shared" ref="G2387:L2387" si="2003">G2388</f>
        <v>290395</v>
      </c>
      <c r="H2387" s="10">
        <f t="shared" si="2003"/>
        <v>291938.90000000002</v>
      </c>
      <c r="I2387" s="10">
        <f t="shared" si="2003"/>
        <v>291938.90000000002</v>
      </c>
      <c r="J2387" s="10">
        <f t="shared" si="2003"/>
        <v>0</v>
      </c>
      <c r="K2387" s="10">
        <f t="shared" si="2003"/>
        <v>0</v>
      </c>
      <c r="L2387" s="10">
        <f t="shared" si="2003"/>
        <v>0</v>
      </c>
      <c r="M2387" s="10">
        <f t="shared" si="1967"/>
        <v>290395</v>
      </c>
      <c r="N2387" s="10">
        <f t="shared" si="1968"/>
        <v>291938.90000000002</v>
      </c>
      <c r="O2387" s="10">
        <f t="shared" si="1969"/>
        <v>291938.90000000002</v>
      </c>
      <c r="P2387" s="10">
        <f>P2388</f>
        <v>0</v>
      </c>
      <c r="Q2387" s="26"/>
      <c r="R2387" s="27"/>
    </row>
    <row r="2388" spans="1:18" ht="31.2" x14ac:dyDescent="0.3">
      <c r="A2388" s="24" t="s">
        <v>994</v>
      </c>
      <c r="B2388" s="24" t="s">
        <v>273</v>
      </c>
      <c r="C2388" s="24" t="s">
        <v>101</v>
      </c>
      <c r="D2388" s="24" t="s">
        <v>1015</v>
      </c>
      <c r="E2388" s="24" t="s">
        <v>65</v>
      </c>
      <c r="F2388" s="25" t="s">
        <v>66</v>
      </c>
      <c r="G2388" s="10">
        <v>290395</v>
      </c>
      <c r="H2388" s="10">
        <v>291938.90000000002</v>
      </c>
      <c r="I2388" s="10">
        <v>291938.90000000002</v>
      </c>
      <c r="J2388" s="10"/>
      <c r="K2388" s="10"/>
      <c r="L2388" s="10"/>
      <c r="M2388" s="10">
        <f t="shared" si="1967"/>
        <v>290395</v>
      </c>
      <c r="N2388" s="10">
        <f t="shared" si="1968"/>
        <v>291938.90000000002</v>
      </c>
      <c r="O2388" s="10">
        <f t="shared" si="1969"/>
        <v>291938.90000000002</v>
      </c>
      <c r="P2388" s="10"/>
      <c r="Q2388" s="26"/>
      <c r="R2388" s="27"/>
    </row>
    <row r="2389" spans="1:18" s="18" customFormat="1" x14ac:dyDescent="0.3">
      <c r="A2389" s="19" t="s">
        <v>994</v>
      </c>
      <c r="B2389" s="19" t="s">
        <v>273</v>
      </c>
      <c r="C2389" s="19" t="s">
        <v>69</v>
      </c>
      <c r="D2389" s="19"/>
      <c r="E2389" s="30"/>
      <c r="F2389" s="20" t="s">
        <v>363</v>
      </c>
      <c r="G2389" s="21">
        <f t="shared" ref="G2389:L2389" si="2004">G2395+G2390</f>
        <v>43313.5</v>
      </c>
      <c r="H2389" s="21">
        <f t="shared" si="2004"/>
        <v>43299.6</v>
      </c>
      <c r="I2389" s="21">
        <f t="shared" si="2004"/>
        <v>43690.7</v>
      </c>
      <c r="J2389" s="21">
        <f t="shared" si="2004"/>
        <v>0</v>
      </c>
      <c r="K2389" s="21">
        <f t="shared" si="2004"/>
        <v>0</v>
      </c>
      <c r="L2389" s="21">
        <f t="shared" si="2004"/>
        <v>0</v>
      </c>
      <c r="M2389" s="21">
        <f t="shared" si="1967"/>
        <v>43313.5</v>
      </c>
      <c r="N2389" s="21">
        <f t="shared" si="1968"/>
        <v>43299.6</v>
      </c>
      <c r="O2389" s="21">
        <f t="shared" si="1969"/>
        <v>43690.7</v>
      </c>
      <c r="P2389" s="21">
        <f>P2395+P2390</f>
        <v>0</v>
      </c>
      <c r="Q2389" s="22"/>
      <c r="R2389" s="23"/>
    </row>
    <row r="2390" spans="1:18" ht="31.2" x14ac:dyDescent="0.3">
      <c r="A2390" s="24" t="s">
        <v>994</v>
      </c>
      <c r="B2390" s="24" t="s">
        <v>273</v>
      </c>
      <c r="C2390" s="24" t="s">
        <v>69</v>
      </c>
      <c r="D2390" s="24" t="s">
        <v>419</v>
      </c>
      <c r="E2390" s="28"/>
      <c r="F2390" s="25" t="s">
        <v>420</v>
      </c>
      <c r="G2390" s="10">
        <f t="shared" ref="G2390:G2396" si="2005">G2391</f>
        <v>38810.6</v>
      </c>
      <c r="H2390" s="10">
        <f t="shared" ref="H2390:H2396" si="2006">H2391</f>
        <v>38810.6</v>
      </c>
      <c r="I2390" s="10">
        <f t="shared" ref="I2390:I2396" si="2007">I2391</f>
        <v>38810.6</v>
      </c>
      <c r="J2390" s="10">
        <f t="shared" ref="J2390:J2396" si="2008">J2391</f>
        <v>0</v>
      </c>
      <c r="K2390" s="10">
        <f t="shared" ref="K2390:K2396" si="2009">K2391</f>
        <v>0</v>
      </c>
      <c r="L2390" s="10">
        <f t="shared" ref="L2390:L2396" si="2010">L2391</f>
        <v>0</v>
      </c>
      <c r="M2390" s="10">
        <f t="shared" si="1967"/>
        <v>38810.6</v>
      </c>
      <c r="N2390" s="10">
        <f t="shared" si="1968"/>
        <v>38810.6</v>
      </c>
      <c r="O2390" s="10">
        <f t="shared" si="1969"/>
        <v>38810.6</v>
      </c>
      <c r="P2390" s="10">
        <f t="shared" ref="P2390:P2396" si="2011">P2391</f>
        <v>0</v>
      </c>
      <c r="Q2390" s="26"/>
      <c r="R2390" s="27"/>
    </row>
    <row r="2391" spans="1:18" x14ac:dyDescent="0.3">
      <c r="A2391" s="24" t="s">
        <v>994</v>
      </c>
      <c r="B2391" s="24" t="s">
        <v>273</v>
      </c>
      <c r="C2391" s="24" t="s">
        <v>69</v>
      </c>
      <c r="D2391" s="24" t="s">
        <v>434</v>
      </c>
      <c r="E2391" s="28"/>
      <c r="F2391" s="25" t="s">
        <v>27</v>
      </c>
      <c r="G2391" s="10">
        <f t="shared" si="2005"/>
        <v>38810.6</v>
      </c>
      <c r="H2391" s="10">
        <f t="shared" si="2006"/>
        <v>38810.6</v>
      </c>
      <c r="I2391" s="10">
        <f t="shared" si="2007"/>
        <v>38810.6</v>
      </c>
      <c r="J2391" s="10">
        <f t="shared" si="2008"/>
        <v>0</v>
      </c>
      <c r="K2391" s="10">
        <f t="shared" si="2009"/>
        <v>0</v>
      </c>
      <c r="L2391" s="10">
        <f t="shared" si="2010"/>
        <v>0</v>
      </c>
      <c r="M2391" s="10">
        <f t="shared" si="1967"/>
        <v>38810.6</v>
      </c>
      <c r="N2391" s="10">
        <f t="shared" si="1968"/>
        <v>38810.6</v>
      </c>
      <c r="O2391" s="10">
        <f t="shared" si="1969"/>
        <v>38810.6</v>
      </c>
      <c r="P2391" s="10">
        <f t="shared" si="2011"/>
        <v>0</v>
      </c>
      <c r="Q2391" s="26"/>
      <c r="R2391" s="27"/>
    </row>
    <row r="2392" spans="1:18" ht="46.8" x14ac:dyDescent="0.3">
      <c r="A2392" s="24" t="s">
        <v>994</v>
      </c>
      <c r="B2392" s="24" t="s">
        <v>273</v>
      </c>
      <c r="C2392" s="24" t="s">
        <v>69</v>
      </c>
      <c r="D2392" s="24" t="s">
        <v>498</v>
      </c>
      <c r="E2392" s="28"/>
      <c r="F2392" s="25" t="s">
        <v>499</v>
      </c>
      <c r="G2392" s="10">
        <f t="shared" si="2005"/>
        <v>38810.6</v>
      </c>
      <c r="H2392" s="10">
        <f t="shared" si="2006"/>
        <v>38810.6</v>
      </c>
      <c r="I2392" s="10">
        <f t="shared" si="2007"/>
        <v>38810.6</v>
      </c>
      <c r="J2392" s="10">
        <f t="shared" si="2008"/>
        <v>0</v>
      </c>
      <c r="K2392" s="10">
        <f t="shared" si="2009"/>
        <v>0</v>
      </c>
      <c r="L2392" s="10">
        <f t="shared" si="2010"/>
        <v>0</v>
      </c>
      <c r="M2392" s="10">
        <f t="shared" si="1967"/>
        <v>38810.6</v>
      </c>
      <c r="N2392" s="10">
        <f t="shared" si="1968"/>
        <v>38810.6</v>
      </c>
      <c r="O2392" s="10">
        <f t="shared" si="1969"/>
        <v>38810.6</v>
      </c>
      <c r="P2392" s="10">
        <f t="shared" si="2011"/>
        <v>0</v>
      </c>
      <c r="Q2392" s="26"/>
      <c r="R2392" s="27"/>
    </row>
    <row r="2393" spans="1:18" ht="46.8" x14ac:dyDescent="0.3">
      <c r="A2393" s="24" t="s">
        <v>994</v>
      </c>
      <c r="B2393" s="24" t="s">
        <v>273</v>
      </c>
      <c r="C2393" s="24" t="s">
        <v>69</v>
      </c>
      <c r="D2393" s="24" t="s">
        <v>1017</v>
      </c>
      <c r="E2393" s="28"/>
      <c r="F2393" s="25" t="s">
        <v>1018</v>
      </c>
      <c r="G2393" s="10">
        <f t="shared" si="2005"/>
        <v>38810.6</v>
      </c>
      <c r="H2393" s="10">
        <f t="shared" si="2006"/>
        <v>38810.6</v>
      </c>
      <c r="I2393" s="10">
        <f t="shared" si="2007"/>
        <v>38810.6</v>
      </c>
      <c r="J2393" s="10">
        <f t="shared" si="2008"/>
        <v>0</v>
      </c>
      <c r="K2393" s="10">
        <f t="shared" si="2009"/>
        <v>0</v>
      </c>
      <c r="L2393" s="10">
        <f t="shared" si="2010"/>
        <v>0</v>
      </c>
      <c r="M2393" s="10">
        <f t="shared" si="1967"/>
        <v>38810.6</v>
      </c>
      <c r="N2393" s="10">
        <f t="shared" si="1968"/>
        <v>38810.6</v>
      </c>
      <c r="O2393" s="10">
        <f t="shared" si="1969"/>
        <v>38810.6</v>
      </c>
      <c r="P2393" s="10">
        <f t="shared" si="2011"/>
        <v>0</v>
      </c>
      <c r="Q2393" s="26"/>
      <c r="R2393" s="27"/>
    </row>
    <row r="2394" spans="1:18" x14ac:dyDescent="0.3">
      <c r="A2394" s="24" t="s">
        <v>994</v>
      </c>
      <c r="B2394" s="24" t="s">
        <v>273</v>
      </c>
      <c r="C2394" s="24" t="s">
        <v>69</v>
      </c>
      <c r="D2394" s="24" t="s">
        <v>1017</v>
      </c>
      <c r="E2394" s="24" t="s">
        <v>34</v>
      </c>
      <c r="F2394" s="25" t="s">
        <v>35</v>
      </c>
      <c r="G2394" s="10">
        <v>38810.6</v>
      </c>
      <c r="H2394" s="10">
        <v>38810.6</v>
      </c>
      <c r="I2394" s="10">
        <v>38810.6</v>
      </c>
      <c r="J2394" s="10"/>
      <c r="K2394" s="10"/>
      <c r="L2394" s="10"/>
      <c r="M2394" s="10">
        <f t="shared" si="1967"/>
        <v>38810.6</v>
      </c>
      <c r="N2394" s="10">
        <f t="shared" si="1968"/>
        <v>38810.6</v>
      </c>
      <c r="O2394" s="10">
        <f t="shared" si="1969"/>
        <v>38810.6</v>
      </c>
      <c r="P2394" s="10"/>
      <c r="Q2394" s="26"/>
      <c r="R2394" s="27"/>
    </row>
    <row r="2395" spans="1:18" ht="31.2" x14ac:dyDescent="0.3">
      <c r="A2395" s="24" t="s">
        <v>994</v>
      </c>
      <c r="B2395" s="24" t="s">
        <v>273</v>
      </c>
      <c r="C2395" s="24" t="s">
        <v>69</v>
      </c>
      <c r="D2395" s="24" t="s">
        <v>528</v>
      </c>
      <c r="E2395" s="28"/>
      <c r="F2395" s="25" t="s">
        <v>529</v>
      </c>
      <c r="G2395" s="10">
        <f t="shared" si="2005"/>
        <v>4502.9000000000005</v>
      </c>
      <c r="H2395" s="10">
        <f t="shared" si="2006"/>
        <v>4489</v>
      </c>
      <c r="I2395" s="10">
        <f t="shared" si="2007"/>
        <v>4880.1000000000004</v>
      </c>
      <c r="J2395" s="10">
        <f t="shared" si="2008"/>
        <v>0</v>
      </c>
      <c r="K2395" s="10">
        <f t="shared" si="2009"/>
        <v>0</v>
      </c>
      <c r="L2395" s="10">
        <f t="shared" si="2010"/>
        <v>0</v>
      </c>
      <c r="M2395" s="10">
        <f t="shared" si="1967"/>
        <v>4502.9000000000005</v>
      </c>
      <c r="N2395" s="10">
        <f t="shared" si="1968"/>
        <v>4489</v>
      </c>
      <c r="O2395" s="10">
        <f t="shared" si="1969"/>
        <v>4880.1000000000004</v>
      </c>
      <c r="P2395" s="10">
        <f t="shared" si="2011"/>
        <v>0</v>
      </c>
      <c r="Q2395" s="26"/>
      <c r="R2395" s="27"/>
    </row>
    <row r="2396" spans="1:18" x14ac:dyDescent="0.3">
      <c r="A2396" s="24" t="s">
        <v>994</v>
      </c>
      <c r="B2396" s="24" t="s">
        <v>273</v>
      </c>
      <c r="C2396" s="24" t="s">
        <v>69</v>
      </c>
      <c r="D2396" s="24" t="s">
        <v>530</v>
      </c>
      <c r="E2396" s="28"/>
      <c r="F2396" s="25" t="s">
        <v>60</v>
      </c>
      <c r="G2396" s="10">
        <f t="shared" si="2005"/>
        <v>4502.9000000000005</v>
      </c>
      <c r="H2396" s="10">
        <f t="shared" si="2006"/>
        <v>4489</v>
      </c>
      <c r="I2396" s="10">
        <f t="shared" si="2007"/>
        <v>4880.1000000000004</v>
      </c>
      <c r="J2396" s="10">
        <f t="shared" si="2008"/>
        <v>0</v>
      </c>
      <c r="K2396" s="10">
        <f t="shared" si="2009"/>
        <v>0</v>
      </c>
      <c r="L2396" s="10">
        <f t="shared" si="2010"/>
        <v>0</v>
      </c>
      <c r="M2396" s="10">
        <f t="shared" si="1967"/>
        <v>4502.9000000000005</v>
      </c>
      <c r="N2396" s="10">
        <f t="shared" si="1968"/>
        <v>4489</v>
      </c>
      <c r="O2396" s="10">
        <f t="shared" si="1969"/>
        <v>4880.1000000000004</v>
      </c>
      <c r="P2396" s="10">
        <f t="shared" si="2011"/>
        <v>0</v>
      </c>
      <c r="Q2396" s="26"/>
      <c r="R2396" s="27"/>
    </row>
    <row r="2397" spans="1:18" ht="46.8" x14ac:dyDescent="0.3">
      <c r="A2397" s="24" t="s">
        <v>994</v>
      </c>
      <c r="B2397" s="24" t="s">
        <v>273</v>
      </c>
      <c r="C2397" s="24" t="s">
        <v>69</v>
      </c>
      <c r="D2397" s="24" t="s">
        <v>531</v>
      </c>
      <c r="E2397" s="28"/>
      <c r="F2397" s="25" t="s">
        <v>532</v>
      </c>
      <c r="G2397" s="10">
        <f t="shared" ref="G2397:L2397" si="2012">G2398+G2400</f>
        <v>4502.9000000000005</v>
      </c>
      <c r="H2397" s="10">
        <f t="shared" si="2012"/>
        <v>4489</v>
      </c>
      <c r="I2397" s="10">
        <f t="shared" si="2012"/>
        <v>4880.1000000000004</v>
      </c>
      <c r="J2397" s="10">
        <f t="shared" si="2012"/>
        <v>0</v>
      </c>
      <c r="K2397" s="10">
        <f t="shared" si="2012"/>
        <v>0</v>
      </c>
      <c r="L2397" s="10">
        <f t="shared" si="2012"/>
        <v>0</v>
      </c>
      <c r="M2397" s="10">
        <f t="shared" si="1967"/>
        <v>4502.9000000000005</v>
      </c>
      <c r="N2397" s="10">
        <f t="shared" si="1968"/>
        <v>4489</v>
      </c>
      <c r="O2397" s="10">
        <f t="shared" si="1969"/>
        <v>4880.1000000000004</v>
      </c>
      <c r="P2397" s="10">
        <f>P2398+P2400</f>
        <v>0</v>
      </c>
      <c r="Q2397" s="26"/>
      <c r="R2397" s="27"/>
    </row>
    <row r="2398" spans="1:18" ht="46.8" x14ac:dyDescent="0.3">
      <c r="A2398" s="24" t="s">
        <v>994</v>
      </c>
      <c r="B2398" s="24" t="s">
        <v>273</v>
      </c>
      <c r="C2398" s="24" t="s">
        <v>69</v>
      </c>
      <c r="D2398" s="24" t="s">
        <v>533</v>
      </c>
      <c r="E2398" s="28"/>
      <c r="F2398" s="25" t="s">
        <v>534</v>
      </c>
      <c r="G2398" s="10">
        <f t="shared" ref="G2398:L2398" si="2013">G2399</f>
        <v>304</v>
      </c>
      <c r="H2398" s="10">
        <f t="shared" si="2013"/>
        <v>337.4</v>
      </c>
      <c r="I2398" s="10">
        <f t="shared" si="2013"/>
        <v>382.5</v>
      </c>
      <c r="J2398" s="10">
        <f t="shared" si="2013"/>
        <v>0</v>
      </c>
      <c r="K2398" s="10">
        <f t="shared" si="2013"/>
        <v>0</v>
      </c>
      <c r="L2398" s="10">
        <f t="shared" si="2013"/>
        <v>0</v>
      </c>
      <c r="M2398" s="10">
        <f t="shared" si="1967"/>
        <v>304</v>
      </c>
      <c r="N2398" s="10">
        <f t="shared" si="1968"/>
        <v>337.4</v>
      </c>
      <c r="O2398" s="10">
        <f t="shared" si="1969"/>
        <v>382.5</v>
      </c>
      <c r="P2398" s="10">
        <f>P2399</f>
        <v>0</v>
      </c>
      <c r="Q2398" s="26"/>
      <c r="R2398" s="27"/>
    </row>
    <row r="2399" spans="1:18" ht="31.2" x14ac:dyDescent="0.3">
      <c r="A2399" s="24" t="s">
        <v>994</v>
      </c>
      <c r="B2399" s="24" t="s">
        <v>273</v>
      </c>
      <c r="C2399" s="24" t="s">
        <v>69</v>
      </c>
      <c r="D2399" s="24" t="s">
        <v>533</v>
      </c>
      <c r="E2399" s="24" t="s">
        <v>32</v>
      </c>
      <c r="F2399" s="25" t="s">
        <v>33</v>
      </c>
      <c r="G2399" s="10">
        <v>304</v>
      </c>
      <c r="H2399" s="10">
        <v>337.4</v>
      </c>
      <c r="I2399" s="10">
        <v>382.5</v>
      </c>
      <c r="J2399" s="10"/>
      <c r="K2399" s="10"/>
      <c r="L2399" s="10"/>
      <c r="M2399" s="10">
        <f t="shared" si="1967"/>
        <v>304</v>
      </c>
      <c r="N2399" s="10">
        <f t="shared" si="1968"/>
        <v>337.4</v>
      </c>
      <c r="O2399" s="10">
        <f t="shared" si="1969"/>
        <v>382.5</v>
      </c>
      <c r="P2399" s="10"/>
      <c r="Q2399" s="26"/>
      <c r="R2399" s="27"/>
    </row>
    <row r="2400" spans="1:18" ht="78" x14ac:dyDescent="0.3">
      <c r="A2400" s="24" t="s">
        <v>994</v>
      </c>
      <c r="B2400" s="24" t="s">
        <v>273</v>
      </c>
      <c r="C2400" s="24" t="s">
        <v>69</v>
      </c>
      <c r="D2400" s="24" t="s">
        <v>1019</v>
      </c>
      <c r="E2400" s="28"/>
      <c r="F2400" s="25" t="s">
        <v>1020</v>
      </c>
      <c r="G2400" s="10">
        <f t="shared" ref="G2400:L2400" si="2014">G2401+G2402</f>
        <v>4198.9000000000005</v>
      </c>
      <c r="H2400" s="10">
        <f t="shared" si="2014"/>
        <v>4151.6000000000004</v>
      </c>
      <c r="I2400" s="10">
        <f t="shared" si="2014"/>
        <v>4497.6000000000004</v>
      </c>
      <c r="J2400" s="10">
        <f t="shared" si="2014"/>
        <v>0</v>
      </c>
      <c r="K2400" s="10">
        <f t="shared" si="2014"/>
        <v>0</v>
      </c>
      <c r="L2400" s="10">
        <f t="shared" si="2014"/>
        <v>0</v>
      </c>
      <c r="M2400" s="10">
        <f t="shared" si="1967"/>
        <v>4198.9000000000005</v>
      </c>
      <c r="N2400" s="10">
        <f t="shared" si="1968"/>
        <v>4151.6000000000004</v>
      </c>
      <c r="O2400" s="10">
        <f t="shared" si="1969"/>
        <v>4497.6000000000004</v>
      </c>
      <c r="P2400" s="10">
        <f>P2401+P2402</f>
        <v>0</v>
      </c>
      <c r="Q2400" s="26"/>
      <c r="R2400" s="27"/>
    </row>
    <row r="2401" spans="1:18" ht="78" x14ac:dyDescent="0.3">
      <c r="A2401" s="24" t="s">
        <v>994</v>
      </c>
      <c r="B2401" s="24" t="s">
        <v>273</v>
      </c>
      <c r="C2401" s="24" t="s">
        <v>69</v>
      </c>
      <c r="D2401" s="24" t="s">
        <v>1019</v>
      </c>
      <c r="E2401" s="24" t="s">
        <v>44</v>
      </c>
      <c r="F2401" s="25" t="s">
        <v>45</v>
      </c>
      <c r="G2401" s="10">
        <v>4087.8</v>
      </c>
      <c r="H2401" s="10">
        <v>4044.9</v>
      </c>
      <c r="I2401" s="10">
        <v>4382</v>
      </c>
      <c r="J2401" s="10"/>
      <c r="K2401" s="10"/>
      <c r="L2401" s="10"/>
      <c r="M2401" s="10">
        <f t="shared" si="1967"/>
        <v>4087.8</v>
      </c>
      <c r="N2401" s="10">
        <f t="shared" si="1968"/>
        <v>4044.9</v>
      </c>
      <c r="O2401" s="10">
        <f t="shared" si="1969"/>
        <v>4382</v>
      </c>
      <c r="P2401" s="10"/>
      <c r="Q2401" s="26"/>
      <c r="R2401" s="27"/>
    </row>
    <row r="2402" spans="1:18" ht="31.2" x14ac:dyDescent="0.3">
      <c r="A2402" s="24" t="s">
        <v>994</v>
      </c>
      <c r="B2402" s="24" t="s">
        <v>273</v>
      </c>
      <c r="C2402" s="24" t="s">
        <v>69</v>
      </c>
      <c r="D2402" s="24" t="s">
        <v>1019</v>
      </c>
      <c r="E2402" s="24" t="s">
        <v>32</v>
      </c>
      <c r="F2402" s="25" t="s">
        <v>33</v>
      </c>
      <c r="G2402" s="10">
        <v>111.1</v>
      </c>
      <c r="H2402" s="10">
        <v>106.7</v>
      </c>
      <c r="I2402" s="10">
        <v>115.6</v>
      </c>
      <c r="J2402" s="10"/>
      <c r="K2402" s="10"/>
      <c r="L2402" s="10"/>
      <c r="M2402" s="10">
        <f t="shared" si="1967"/>
        <v>111.1</v>
      </c>
      <c r="N2402" s="10">
        <f t="shared" si="1968"/>
        <v>106.7</v>
      </c>
      <c r="O2402" s="10">
        <f t="shared" si="1969"/>
        <v>115.6</v>
      </c>
      <c r="P2402" s="10"/>
      <c r="Q2402" s="26"/>
      <c r="R2402" s="27"/>
    </row>
    <row r="2403" spans="1:18" s="12" customFormat="1" ht="31.2" x14ac:dyDescent="0.3">
      <c r="A2403" s="13" t="s">
        <v>1021</v>
      </c>
      <c r="B2403" s="13"/>
      <c r="C2403" s="13"/>
      <c r="D2403" s="13"/>
      <c r="E2403" s="13"/>
      <c r="F2403" s="14" t="s">
        <v>1022</v>
      </c>
      <c r="G2403" s="15">
        <f t="shared" ref="G2403:G2406" si="2015">G2404</f>
        <v>181601.3</v>
      </c>
      <c r="H2403" s="15">
        <f t="shared" ref="H2403:H2406" si="2016">H2404</f>
        <v>183702.2</v>
      </c>
      <c r="I2403" s="15">
        <f t="shared" ref="I2403:I2406" si="2017">I2404</f>
        <v>184232.2</v>
      </c>
      <c r="J2403" s="15">
        <f t="shared" ref="J2403:J2406" si="2018">J2404</f>
        <v>0</v>
      </c>
      <c r="K2403" s="15">
        <f t="shared" ref="K2403:K2406" si="2019">K2404</f>
        <v>0</v>
      </c>
      <c r="L2403" s="15">
        <f t="shared" ref="L2403:L2406" si="2020">L2404</f>
        <v>0</v>
      </c>
      <c r="M2403" s="15">
        <f t="shared" si="1967"/>
        <v>181601.3</v>
      </c>
      <c r="N2403" s="15">
        <f t="shared" si="1968"/>
        <v>183702.2</v>
      </c>
      <c r="O2403" s="15">
        <f t="shared" si="1969"/>
        <v>184232.2</v>
      </c>
      <c r="P2403" s="15">
        <f t="shared" ref="P2403:P2406" si="2021">P2404</f>
        <v>0</v>
      </c>
      <c r="Q2403" s="16"/>
      <c r="R2403" s="17"/>
    </row>
    <row r="2404" spans="1:18" s="12" customFormat="1" x14ac:dyDescent="0.3">
      <c r="A2404" s="13" t="s">
        <v>1021</v>
      </c>
      <c r="B2404" s="13" t="s">
        <v>101</v>
      </c>
      <c r="C2404" s="13"/>
      <c r="D2404" s="13"/>
      <c r="E2404" s="13"/>
      <c r="F2404" s="14" t="s">
        <v>102</v>
      </c>
      <c r="G2404" s="15">
        <f t="shared" si="2015"/>
        <v>181601.3</v>
      </c>
      <c r="H2404" s="15">
        <f t="shared" si="2016"/>
        <v>183702.2</v>
      </c>
      <c r="I2404" s="15">
        <f t="shared" si="2017"/>
        <v>184232.2</v>
      </c>
      <c r="J2404" s="15">
        <f t="shared" si="2018"/>
        <v>0</v>
      </c>
      <c r="K2404" s="15">
        <f t="shared" si="2019"/>
        <v>0</v>
      </c>
      <c r="L2404" s="15">
        <f t="shared" si="2020"/>
        <v>0</v>
      </c>
      <c r="M2404" s="15">
        <f t="shared" si="1967"/>
        <v>181601.3</v>
      </c>
      <c r="N2404" s="15">
        <f t="shared" si="1968"/>
        <v>183702.2</v>
      </c>
      <c r="O2404" s="15">
        <f t="shared" si="1969"/>
        <v>184232.2</v>
      </c>
      <c r="P2404" s="15">
        <f t="shared" si="2021"/>
        <v>0</v>
      </c>
      <c r="Q2404" s="16"/>
      <c r="R2404" s="17"/>
    </row>
    <row r="2405" spans="1:18" s="18" customFormat="1" x14ac:dyDescent="0.3">
      <c r="A2405" s="19" t="s">
        <v>1021</v>
      </c>
      <c r="B2405" s="19" t="s">
        <v>101</v>
      </c>
      <c r="C2405" s="19" t="s">
        <v>103</v>
      </c>
      <c r="D2405" s="19"/>
      <c r="E2405" s="19"/>
      <c r="F2405" s="20" t="s">
        <v>104</v>
      </c>
      <c r="G2405" s="21">
        <f t="shared" si="2015"/>
        <v>181601.3</v>
      </c>
      <c r="H2405" s="21">
        <f t="shared" si="2016"/>
        <v>183702.2</v>
      </c>
      <c r="I2405" s="21">
        <f t="shared" si="2017"/>
        <v>184232.2</v>
      </c>
      <c r="J2405" s="21">
        <f t="shared" si="2018"/>
        <v>0</v>
      </c>
      <c r="K2405" s="21">
        <f t="shared" si="2019"/>
        <v>0</v>
      </c>
      <c r="L2405" s="21">
        <f t="shared" si="2020"/>
        <v>0</v>
      </c>
      <c r="M2405" s="21">
        <f t="shared" si="1967"/>
        <v>181601.3</v>
      </c>
      <c r="N2405" s="21">
        <f t="shared" si="1968"/>
        <v>183702.2</v>
      </c>
      <c r="O2405" s="21">
        <f t="shared" si="1969"/>
        <v>184232.2</v>
      </c>
      <c r="P2405" s="21">
        <f t="shared" si="2021"/>
        <v>0</v>
      </c>
      <c r="Q2405" s="22"/>
      <c r="R2405" s="23"/>
    </row>
    <row r="2406" spans="1:18" ht="31.2" x14ac:dyDescent="0.3">
      <c r="A2406" s="24" t="s">
        <v>1021</v>
      </c>
      <c r="B2406" s="24" t="s">
        <v>101</v>
      </c>
      <c r="C2406" s="24" t="s">
        <v>103</v>
      </c>
      <c r="D2406" s="24" t="s">
        <v>1023</v>
      </c>
      <c r="E2406" s="28"/>
      <c r="F2406" s="25" t="s">
        <v>1024</v>
      </c>
      <c r="G2406" s="10">
        <f t="shared" si="2015"/>
        <v>181601.3</v>
      </c>
      <c r="H2406" s="10">
        <f t="shared" si="2016"/>
        <v>183702.2</v>
      </c>
      <c r="I2406" s="10">
        <f t="shared" si="2017"/>
        <v>184232.2</v>
      </c>
      <c r="J2406" s="10">
        <f t="shared" si="2018"/>
        <v>0</v>
      </c>
      <c r="K2406" s="10">
        <f t="shared" si="2019"/>
        <v>0</v>
      </c>
      <c r="L2406" s="10">
        <f t="shared" si="2020"/>
        <v>0</v>
      </c>
      <c r="M2406" s="10">
        <f t="shared" si="1967"/>
        <v>181601.3</v>
      </c>
      <c r="N2406" s="10">
        <f t="shared" si="1968"/>
        <v>183702.2</v>
      </c>
      <c r="O2406" s="10">
        <f t="shared" si="1969"/>
        <v>184232.2</v>
      </c>
      <c r="P2406" s="10">
        <f t="shared" si="2021"/>
        <v>0</v>
      </c>
      <c r="Q2406" s="26"/>
      <c r="R2406" s="27"/>
    </row>
    <row r="2407" spans="1:18" x14ac:dyDescent="0.3">
      <c r="A2407" s="24" t="s">
        <v>1021</v>
      </c>
      <c r="B2407" s="24" t="s">
        <v>101</v>
      </c>
      <c r="C2407" s="24" t="s">
        <v>103</v>
      </c>
      <c r="D2407" s="24" t="s">
        <v>1025</v>
      </c>
      <c r="E2407" s="28"/>
      <c r="F2407" s="25" t="s">
        <v>27</v>
      </c>
      <c r="G2407" s="10">
        <f t="shared" ref="G2407:L2407" si="2022">G2408+G2418</f>
        <v>181601.3</v>
      </c>
      <c r="H2407" s="10">
        <f t="shared" si="2022"/>
        <v>183702.2</v>
      </c>
      <c r="I2407" s="10">
        <f t="shared" si="2022"/>
        <v>184232.2</v>
      </c>
      <c r="J2407" s="10">
        <f t="shared" si="2022"/>
        <v>0</v>
      </c>
      <c r="K2407" s="10">
        <f t="shared" si="2022"/>
        <v>0</v>
      </c>
      <c r="L2407" s="10">
        <f t="shared" si="2022"/>
        <v>0</v>
      </c>
      <c r="M2407" s="10">
        <f t="shared" si="1967"/>
        <v>181601.3</v>
      </c>
      <c r="N2407" s="10">
        <f t="shared" si="1968"/>
        <v>183702.2</v>
      </c>
      <c r="O2407" s="10">
        <f t="shared" si="1969"/>
        <v>184232.2</v>
      </c>
      <c r="P2407" s="10">
        <f>P2408+P2418</f>
        <v>0</v>
      </c>
      <c r="Q2407" s="26"/>
      <c r="R2407" s="27"/>
    </row>
    <row r="2408" spans="1:18" ht="62.4" x14ac:dyDescent="0.3">
      <c r="A2408" s="24" t="s">
        <v>1021</v>
      </c>
      <c r="B2408" s="24" t="s">
        <v>101</v>
      </c>
      <c r="C2408" s="24" t="s">
        <v>103</v>
      </c>
      <c r="D2408" s="24" t="s">
        <v>1026</v>
      </c>
      <c r="E2408" s="28"/>
      <c r="F2408" s="25" t="s">
        <v>1027</v>
      </c>
      <c r="G2408" s="10">
        <f t="shared" ref="G2408:L2408" si="2023">G2409+G2412+G2414+G2416</f>
        <v>39507.199999999997</v>
      </c>
      <c r="H2408" s="10">
        <f t="shared" si="2023"/>
        <v>37440.800000000003</v>
      </c>
      <c r="I2408" s="10">
        <f t="shared" si="2023"/>
        <v>37970.800000000003</v>
      </c>
      <c r="J2408" s="10">
        <f t="shared" si="2023"/>
        <v>0</v>
      </c>
      <c r="K2408" s="10">
        <f t="shared" si="2023"/>
        <v>0</v>
      </c>
      <c r="L2408" s="10">
        <f t="shared" si="2023"/>
        <v>0</v>
      </c>
      <c r="M2408" s="10">
        <f t="shared" ref="M2408:M2423" si="2024">G2408+J2408</f>
        <v>39507.199999999997</v>
      </c>
      <c r="N2408" s="10">
        <f t="shared" ref="N2408:N2423" si="2025">H2408+K2408</f>
        <v>37440.800000000003</v>
      </c>
      <c r="O2408" s="10">
        <f t="shared" ref="O2408:O2423" si="2026">I2408+L2408</f>
        <v>37970.800000000003</v>
      </c>
      <c r="P2408" s="10">
        <f>P2409+P2412+P2414+P2416</f>
        <v>0</v>
      </c>
      <c r="Q2408" s="26"/>
      <c r="R2408" s="27"/>
    </row>
    <row r="2409" spans="1:18" x14ac:dyDescent="0.3">
      <c r="A2409" s="24" t="s">
        <v>1021</v>
      </c>
      <c r="B2409" s="24" t="s">
        <v>101</v>
      </c>
      <c r="C2409" s="24" t="s">
        <v>103</v>
      </c>
      <c r="D2409" s="24" t="s">
        <v>1028</v>
      </c>
      <c r="E2409" s="28"/>
      <c r="F2409" s="25" t="s">
        <v>1029</v>
      </c>
      <c r="G2409" s="10">
        <f t="shared" ref="G2409:L2409" si="2027">G2410+G2411</f>
        <v>22555</v>
      </c>
      <c r="H2409" s="10">
        <f t="shared" si="2027"/>
        <v>22971.599999999999</v>
      </c>
      <c r="I2409" s="10">
        <f t="shared" si="2027"/>
        <v>23501.599999999999</v>
      </c>
      <c r="J2409" s="10">
        <f t="shared" si="2027"/>
        <v>0</v>
      </c>
      <c r="K2409" s="10">
        <f t="shared" si="2027"/>
        <v>0</v>
      </c>
      <c r="L2409" s="10">
        <f t="shared" si="2027"/>
        <v>0</v>
      </c>
      <c r="M2409" s="10">
        <f t="shared" si="2024"/>
        <v>22555</v>
      </c>
      <c r="N2409" s="10">
        <f t="shared" si="2025"/>
        <v>22971.599999999999</v>
      </c>
      <c r="O2409" s="10">
        <f t="shared" si="2026"/>
        <v>23501.599999999999</v>
      </c>
      <c r="P2409" s="10">
        <f>P2410+P2411</f>
        <v>0</v>
      </c>
      <c r="Q2409" s="26"/>
      <c r="R2409" s="27"/>
    </row>
    <row r="2410" spans="1:18" ht="31.2" x14ac:dyDescent="0.3">
      <c r="A2410" s="24" t="s">
        <v>1021</v>
      </c>
      <c r="B2410" s="24" t="s">
        <v>101</v>
      </c>
      <c r="C2410" s="24" t="s">
        <v>103</v>
      </c>
      <c r="D2410" s="24" t="s">
        <v>1028</v>
      </c>
      <c r="E2410" s="24" t="s">
        <v>32</v>
      </c>
      <c r="F2410" s="25" t="s">
        <v>33</v>
      </c>
      <c r="G2410" s="10">
        <v>21515.1</v>
      </c>
      <c r="H2410" s="10">
        <v>21933.5</v>
      </c>
      <c r="I2410" s="10">
        <v>22463.5</v>
      </c>
      <c r="J2410" s="10"/>
      <c r="K2410" s="10"/>
      <c r="L2410" s="10"/>
      <c r="M2410" s="10">
        <f t="shared" si="2024"/>
        <v>21515.1</v>
      </c>
      <c r="N2410" s="10">
        <f t="shared" si="2025"/>
        <v>21933.5</v>
      </c>
      <c r="O2410" s="10">
        <f t="shared" si="2026"/>
        <v>22463.5</v>
      </c>
      <c r="P2410" s="10"/>
      <c r="Q2410" s="26"/>
      <c r="R2410" s="27"/>
    </row>
    <row r="2411" spans="1:18" x14ac:dyDescent="0.3">
      <c r="A2411" s="24" t="s">
        <v>1021</v>
      </c>
      <c r="B2411" s="24" t="s">
        <v>101</v>
      </c>
      <c r="C2411" s="24" t="s">
        <v>103</v>
      </c>
      <c r="D2411" s="24" t="s">
        <v>1028</v>
      </c>
      <c r="E2411" s="24" t="s">
        <v>34</v>
      </c>
      <c r="F2411" s="25" t="s">
        <v>35</v>
      </c>
      <c r="G2411" s="10">
        <v>1039.9000000000001</v>
      </c>
      <c r="H2411" s="10">
        <v>1038.0999999999999</v>
      </c>
      <c r="I2411" s="10">
        <v>1038.0999999999999</v>
      </c>
      <c r="J2411" s="10"/>
      <c r="K2411" s="10"/>
      <c r="L2411" s="10"/>
      <c r="M2411" s="10">
        <f t="shared" si="2024"/>
        <v>1039.9000000000001</v>
      </c>
      <c r="N2411" s="10">
        <f t="shared" si="2025"/>
        <v>1038.0999999999999</v>
      </c>
      <c r="O2411" s="10">
        <f t="shared" si="2026"/>
        <v>1038.0999999999999</v>
      </c>
      <c r="P2411" s="10"/>
      <c r="Q2411" s="26"/>
      <c r="R2411" s="27"/>
    </row>
    <row r="2412" spans="1:18" x14ac:dyDescent="0.3">
      <c r="A2412" s="24" t="s">
        <v>1021</v>
      </c>
      <c r="B2412" s="24" t="s">
        <v>101</v>
      </c>
      <c r="C2412" s="24" t="s">
        <v>103</v>
      </c>
      <c r="D2412" s="24" t="s">
        <v>1030</v>
      </c>
      <c r="E2412" s="28"/>
      <c r="F2412" s="25" t="s">
        <v>1031</v>
      </c>
      <c r="G2412" s="10">
        <f t="shared" ref="G2412:L2412" si="2028">G2413</f>
        <v>14469.2</v>
      </c>
      <c r="H2412" s="10">
        <f t="shared" si="2028"/>
        <v>14469.2</v>
      </c>
      <c r="I2412" s="10">
        <f t="shared" si="2028"/>
        <v>14469.2</v>
      </c>
      <c r="J2412" s="10">
        <f t="shared" si="2028"/>
        <v>0</v>
      </c>
      <c r="K2412" s="10">
        <f t="shared" si="2028"/>
        <v>0</v>
      </c>
      <c r="L2412" s="10">
        <f t="shared" si="2028"/>
        <v>0</v>
      </c>
      <c r="M2412" s="10">
        <f t="shared" si="2024"/>
        <v>14469.2</v>
      </c>
      <c r="N2412" s="10">
        <f t="shared" si="2025"/>
        <v>14469.2</v>
      </c>
      <c r="O2412" s="10">
        <f t="shared" si="2026"/>
        <v>14469.2</v>
      </c>
      <c r="P2412" s="10">
        <f>P2413</f>
        <v>0</v>
      </c>
      <c r="Q2412" s="26"/>
      <c r="R2412" s="27"/>
    </row>
    <row r="2413" spans="1:18" ht="31.2" x14ac:dyDescent="0.3">
      <c r="A2413" s="24" t="s">
        <v>1021</v>
      </c>
      <c r="B2413" s="24" t="s">
        <v>101</v>
      </c>
      <c r="C2413" s="24" t="s">
        <v>103</v>
      </c>
      <c r="D2413" s="24" t="s">
        <v>1030</v>
      </c>
      <c r="E2413" s="24" t="s">
        <v>32</v>
      </c>
      <c r="F2413" s="25" t="s">
        <v>33</v>
      </c>
      <c r="G2413" s="10">
        <v>14469.2</v>
      </c>
      <c r="H2413" s="10">
        <v>14469.2</v>
      </c>
      <c r="I2413" s="10">
        <v>14469.2</v>
      </c>
      <c r="J2413" s="10"/>
      <c r="K2413" s="10"/>
      <c r="L2413" s="10"/>
      <c r="M2413" s="10">
        <f t="shared" si="2024"/>
        <v>14469.2</v>
      </c>
      <c r="N2413" s="10">
        <f t="shared" si="2025"/>
        <v>14469.2</v>
      </c>
      <c r="O2413" s="10">
        <f t="shared" si="2026"/>
        <v>14469.2</v>
      </c>
      <c r="P2413" s="10"/>
      <c r="Q2413" s="26"/>
      <c r="R2413" s="27"/>
    </row>
    <row r="2414" spans="1:18" x14ac:dyDescent="0.3">
      <c r="A2414" s="24" t="s">
        <v>1021</v>
      </c>
      <c r="B2414" s="24" t="s">
        <v>101</v>
      </c>
      <c r="C2414" s="24" t="s">
        <v>103</v>
      </c>
      <c r="D2414" s="24" t="s">
        <v>1032</v>
      </c>
      <c r="E2414" s="28"/>
      <c r="F2414" s="25" t="s">
        <v>1033</v>
      </c>
      <c r="G2414" s="10">
        <f t="shared" ref="G2414:L2414" si="2029">G2415</f>
        <v>178.4</v>
      </c>
      <c r="H2414" s="10">
        <f t="shared" si="2029"/>
        <v>0</v>
      </c>
      <c r="I2414" s="10">
        <f t="shared" si="2029"/>
        <v>0</v>
      </c>
      <c r="J2414" s="10">
        <f t="shared" si="2029"/>
        <v>0</v>
      </c>
      <c r="K2414" s="10">
        <f t="shared" si="2029"/>
        <v>0</v>
      </c>
      <c r="L2414" s="10">
        <f t="shared" si="2029"/>
        <v>0</v>
      </c>
      <c r="M2414" s="10">
        <f t="shared" si="2024"/>
        <v>178.4</v>
      </c>
      <c r="N2414" s="10">
        <f t="shared" si="2025"/>
        <v>0</v>
      </c>
      <c r="O2414" s="10">
        <f t="shared" si="2026"/>
        <v>0</v>
      </c>
      <c r="P2414" s="10">
        <f>P2415</f>
        <v>0</v>
      </c>
      <c r="Q2414" s="26"/>
      <c r="R2414" s="27"/>
    </row>
    <row r="2415" spans="1:18" ht="31.2" x14ac:dyDescent="0.3">
      <c r="A2415" s="24" t="s">
        <v>1021</v>
      </c>
      <c r="B2415" s="24" t="s">
        <v>101</v>
      </c>
      <c r="C2415" s="24" t="s">
        <v>103</v>
      </c>
      <c r="D2415" s="24" t="s">
        <v>1032</v>
      </c>
      <c r="E2415" s="24" t="s">
        <v>32</v>
      </c>
      <c r="F2415" s="25" t="s">
        <v>33</v>
      </c>
      <c r="G2415" s="10">
        <v>178.4</v>
      </c>
      <c r="H2415" s="10">
        <v>0</v>
      </c>
      <c r="I2415" s="10">
        <v>0</v>
      </c>
      <c r="J2415" s="10"/>
      <c r="K2415" s="10"/>
      <c r="L2415" s="10"/>
      <c r="M2415" s="10">
        <f t="shared" si="2024"/>
        <v>178.4</v>
      </c>
      <c r="N2415" s="10">
        <f t="shared" si="2025"/>
        <v>0</v>
      </c>
      <c r="O2415" s="10">
        <f t="shared" si="2026"/>
        <v>0</v>
      </c>
      <c r="P2415" s="10"/>
      <c r="Q2415" s="26"/>
      <c r="R2415" s="27"/>
    </row>
    <row r="2416" spans="1:18" ht="31.2" x14ac:dyDescent="0.3">
      <c r="A2416" s="24" t="s">
        <v>1021</v>
      </c>
      <c r="B2416" s="24" t="s">
        <v>101</v>
      </c>
      <c r="C2416" s="24" t="s">
        <v>103</v>
      </c>
      <c r="D2416" s="24" t="s">
        <v>1034</v>
      </c>
      <c r="E2416" s="28"/>
      <c r="F2416" s="25" t="s">
        <v>1035</v>
      </c>
      <c r="G2416" s="10">
        <f t="shared" ref="G2416:L2416" si="2030">G2417</f>
        <v>2304.6</v>
      </c>
      <c r="H2416" s="10">
        <f t="shared" si="2030"/>
        <v>0</v>
      </c>
      <c r="I2416" s="10">
        <f t="shared" si="2030"/>
        <v>0</v>
      </c>
      <c r="J2416" s="10">
        <f t="shared" si="2030"/>
        <v>0</v>
      </c>
      <c r="K2416" s="10">
        <f t="shared" si="2030"/>
        <v>0</v>
      </c>
      <c r="L2416" s="10">
        <f t="shared" si="2030"/>
        <v>0</v>
      </c>
      <c r="M2416" s="10">
        <f t="shared" si="2024"/>
        <v>2304.6</v>
      </c>
      <c r="N2416" s="10">
        <f t="shared" si="2025"/>
        <v>0</v>
      </c>
      <c r="O2416" s="10">
        <f t="shared" si="2026"/>
        <v>0</v>
      </c>
      <c r="P2416" s="10">
        <f>P2417</f>
        <v>0</v>
      </c>
      <c r="Q2416" s="26"/>
      <c r="R2416" s="27"/>
    </row>
    <row r="2417" spans="1:18" ht="31.2" x14ac:dyDescent="0.3">
      <c r="A2417" s="24" t="s">
        <v>1021</v>
      </c>
      <c r="B2417" s="24" t="s">
        <v>101</v>
      </c>
      <c r="C2417" s="24" t="s">
        <v>103</v>
      </c>
      <c r="D2417" s="24" t="s">
        <v>1034</v>
      </c>
      <c r="E2417" s="24" t="s">
        <v>32</v>
      </c>
      <c r="F2417" s="25" t="s">
        <v>33</v>
      </c>
      <c r="G2417" s="10">
        <v>2304.6</v>
      </c>
      <c r="H2417" s="10">
        <v>0</v>
      </c>
      <c r="I2417" s="10">
        <v>0</v>
      </c>
      <c r="J2417" s="10"/>
      <c r="K2417" s="10"/>
      <c r="L2417" s="10"/>
      <c r="M2417" s="10">
        <f t="shared" si="2024"/>
        <v>2304.6</v>
      </c>
      <c r="N2417" s="10">
        <f t="shared" si="2025"/>
        <v>0</v>
      </c>
      <c r="O2417" s="10">
        <f t="shared" si="2026"/>
        <v>0</v>
      </c>
      <c r="P2417" s="10"/>
      <c r="Q2417" s="26"/>
      <c r="R2417" s="27"/>
    </row>
    <row r="2418" spans="1:18" ht="46.8" x14ac:dyDescent="0.3">
      <c r="A2418" s="24" t="s">
        <v>1021</v>
      </c>
      <c r="B2418" s="24" t="s">
        <v>101</v>
      </c>
      <c r="C2418" s="24" t="s">
        <v>103</v>
      </c>
      <c r="D2418" s="24" t="s">
        <v>1036</v>
      </c>
      <c r="E2418" s="24"/>
      <c r="F2418" s="25" t="s">
        <v>1037</v>
      </c>
      <c r="G2418" s="10">
        <f t="shared" ref="G2418:L2418" si="2031">G2419</f>
        <v>142094.1</v>
      </c>
      <c r="H2418" s="10">
        <f t="shared" si="2031"/>
        <v>146261.4</v>
      </c>
      <c r="I2418" s="10">
        <f t="shared" si="2031"/>
        <v>146261.4</v>
      </c>
      <c r="J2418" s="10">
        <f t="shared" si="2031"/>
        <v>0</v>
      </c>
      <c r="K2418" s="10">
        <f t="shared" si="2031"/>
        <v>0</v>
      </c>
      <c r="L2418" s="10">
        <f t="shared" si="2031"/>
        <v>0</v>
      </c>
      <c r="M2418" s="10">
        <f t="shared" si="2024"/>
        <v>142094.1</v>
      </c>
      <c r="N2418" s="10">
        <f t="shared" si="2025"/>
        <v>146261.4</v>
      </c>
      <c r="O2418" s="10">
        <f t="shared" si="2026"/>
        <v>146261.4</v>
      </c>
      <c r="P2418" s="10">
        <f>P2419</f>
        <v>0</v>
      </c>
      <c r="Q2418" s="26"/>
      <c r="R2418" s="27"/>
    </row>
    <row r="2419" spans="1:18" x14ac:dyDescent="0.3">
      <c r="A2419" s="24" t="s">
        <v>1021</v>
      </c>
      <c r="B2419" s="24" t="s">
        <v>101</v>
      </c>
      <c r="C2419" s="24" t="s">
        <v>103</v>
      </c>
      <c r="D2419" s="24" t="s">
        <v>1038</v>
      </c>
      <c r="E2419" s="24"/>
      <c r="F2419" s="25" t="s">
        <v>43</v>
      </c>
      <c r="G2419" s="10">
        <f t="shared" ref="G2419:L2419" si="2032">G2420+G2421</f>
        <v>142094.1</v>
      </c>
      <c r="H2419" s="10">
        <f t="shared" si="2032"/>
        <v>146261.4</v>
      </c>
      <c r="I2419" s="10">
        <f t="shared" si="2032"/>
        <v>146261.4</v>
      </c>
      <c r="J2419" s="10">
        <f t="shared" si="2032"/>
        <v>0</v>
      </c>
      <c r="K2419" s="10">
        <f t="shared" si="2032"/>
        <v>0</v>
      </c>
      <c r="L2419" s="10">
        <f t="shared" si="2032"/>
        <v>0</v>
      </c>
      <c r="M2419" s="10">
        <f t="shared" si="2024"/>
        <v>142094.1</v>
      </c>
      <c r="N2419" s="10">
        <f t="shared" si="2025"/>
        <v>146261.4</v>
      </c>
      <c r="O2419" s="10">
        <f t="shared" si="2026"/>
        <v>146261.4</v>
      </c>
      <c r="P2419" s="10">
        <f>P2420+P2421</f>
        <v>0</v>
      </c>
      <c r="Q2419" s="26"/>
      <c r="R2419" s="27"/>
    </row>
    <row r="2420" spans="1:18" ht="78" x14ac:dyDescent="0.3">
      <c r="A2420" s="24" t="s">
        <v>1021</v>
      </c>
      <c r="B2420" s="24" t="s">
        <v>101</v>
      </c>
      <c r="C2420" s="24" t="s">
        <v>103</v>
      </c>
      <c r="D2420" s="24" t="s">
        <v>1038</v>
      </c>
      <c r="E2420" s="24" t="s">
        <v>44</v>
      </c>
      <c r="F2420" s="25" t="s">
        <v>45</v>
      </c>
      <c r="G2420" s="10">
        <v>135855.1</v>
      </c>
      <c r="H2420" s="10">
        <v>140022.39999999999</v>
      </c>
      <c r="I2420" s="10">
        <v>140022.39999999999</v>
      </c>
      <c r="J2420" s="10"/>
      <c r="K2420" s="10"/>
      <c r="L2420" s="10"/>
      <c r="M2420" s="10">
        <f t="shared" si="2024"/>
        <v>135855.1</v>
      </c>
      <c r="N2420" s="10">
        <f t="shared" si="2025"/>
        <v>140022.39999999999</v>
      </c>
      <c r="O2420" s="10">
        <f t="shared" si="2026"/>
        <v>140022.39999999999</v>
      </c>
      <c r="P2420" s="10"/>
      <c r="Q2420" s="26"/>
      <c r="R2420" s="27"/>
    </row>
    <row r="2421" spans="1:18" ht="31.2" x14ac:dyDescent="0.3">
      <c r="A2421" s="24" t="s">
        <v>1021</v>
      </c>
      <c r="B2421" s="24" t="s">
        <v>101</v>
      </c>
      <c r="C2421" s="24" t="s">
        <v>103</v>
      </c>
      <c r="D2421" s="24" t="s">
        <v>1038</v>
      </c>
      <c r="E2421" s="24" t="s">
        <v>32</v>
      </c>
      <c r="F2421" s="25" t="s">
        <v>33</v>
      </c>
      <c r="G2421" s="10">
        <v>6239</v>
      </c>
      <c r="H2421" s="10">
        <v>6239</v>
      </c>
      <c r="I2421" s="10">
        <v>6239</v>
      </c>
      <c r="J2421" s="10"/>
      <c r="K2421" s="10"/>
      <c r="L2421" s="10"/>
      <c r="M2421" s="10">
        <f t="shared" si="2024"/>
        <v>6239</v>
      </c>
      <c r="N2421" s="10">
        <f t="shared" si="2025"/>
        <v>6239</v>
      </c>
      <c r="O2421" s="10">
        <f t="shared" si="2026"/>
        <v>6239</v>
      </c>
      <c r="P2421" s="10"/>
      <c r="Q2421" s="26"/>
      <c r="R2421" s="27"/>
    </row>
    <row r="2422" spans="1:18" x14ac:dyDescent="0.3">
      <c r="A2422" s="13" t="s">
        <v>1039</v>
      </c>
      <c r="B2422" s="13" t="s">
        <v>1040</v>
      </c>
      <c r="C2422" s="13" t="s">
        <v>1040</v>
      </c>
      <c r="D2422" s="13" t="s">
        <v>1041</v>
      </c>
      <c r="E2422" s="13" t="s">
        <v>1039</v>
      </c>
      <c r="F2422" s="45" t="s">
        <v>1042</v>
      </c>
      <c r="G2422" s="10"/>
      <c r="H2422" s="15">
        <v>917955.2</v>
      </c>
      <c r="I2422" s="15">
        <v>1984395.4</v>
      </c>
      <c r="J2422" s="15"/>
      <c r="K2422" s="15">
        <v>59246.2</v>
      </c>
      <c r="L2422" s="15">
        <v>168390</v>
      </c>
      <c r="M2422" s="15">
        <f t="shared" si="2024"/>
        <v>0</v>
      </c>
      <c r="N2422" s="15">
        <f t="shared" si="2025"/>
        <v>977201.39999999991</v>
      </c>
      <c r="O2422" s="15">
        <f t="shared" si="2026"/>
        <v>2152785.4</v>
      </c>
      <c r="P2422" s="15"/>
      <c r="Q2422" s="16"/>
      <c r="R2422" s="17" t="s">
        <v>1043</v>
      </c>
    </row>
    <row r="2423" spans="1:18" x14ac:dyDescent="0.3">
      <c r="A2423" s="51" t="s">
        <v>1044</v>
      </c>
      <c r="B2423" s="51"/>
      <c r="C2423" s="51"/>
      <c r="D2423" s="51"/>
      <c r="E2423" s="51"/>
      <c r="F2423" s="51"/>
      <c r="G2423" s="15">
        <f t="shared" ref="G2423:L2423" si="2033">G11+G76+G175+G315+G557+G678+G799+G921+G1040+G1160+G1279+G1398+G1491+G1575+G1705+G1865+G1940+G2054+G2107+G2340+G2403+G1976+G43+G90+G99+G1920+G2308+G2320+G2215+G2422</f>
        <v>58534818.900000006</v>
      </c>
      <c r="H2423" s="15">
        <f t="shared" si="2033"/>
        <v>61169605.199999996</v>
      </c>
      <c r="I2423" s="15">
        <f t="shared" si="2033"/>
        <v>58404099.29999999</v>
      </c>
      <c r="J2423" s="15">
        <f t="shared" si="2033"/>
        <v>319089.60000000003</v>
      </c>
      <c r="K2423" s="15">
        <f t="shared" si="2033"/>
        <v>323791.7</v>
      </c>
      <c r="L2423" s="15">
        <f t="shared" si="2033"/>
        <v>328405.40000000002</v>
      </c>
      <c r="M2423" s="15">
        <f t="shared" si="2024"/>
        <v>58853908.500000007</v>
      </c>
      <c r="N2423" s="15">
        <f t="shared" si="2025"/>
        <v>61493396.899999999</v>
      </c>
      <c r="O2423" s="15">
        <f t="shared" si="2026"/>
        <v>58732504.699999988</v>
      </c>
      <c r="P2423" s="15">
        <f>P11+P76+P175+P315+P557+P678+P799+P921+P1040+P1160+P1279+P1398+P1491+P1575+P1705+P1865+P1940+P2054+P2107+P2340+P2403+P1976+P43+P90+P99+P1920+P2308+P2320+P2215+P2422</f>
        <v>0</v>
      </c>
      <c r="Q2423" s="16"/>
      <c r="R2423" s="17"/>
    </row>
    <row r="2511" ht="409.6" x14ac:dyDescent="0.3"/>
  </sheetData>
  <sheetProtection password="CF5C" sheet="1" objects="1" scenarios="1"/>
  <autoFilter ref="A10:S2424">
    <filterColumn colId="16">
      <filters blank="1"/>
    </filterColumn>
  </autoFilter>
  <mergeCells count="26">
    <mergeCell ref="O9:O10"/>
    <mergeCell ref="P9:P10"/>
    <mergeCell ref="A2423:F2423"/>
    <mergeCell ref="N4:O4"/>
    <mergeCell ref="D3:E3"/>
    <mergeCell ref="H3:I3"/>
    <mergeCell ref="N3:O3"/>
    <mergeCell ref="A6:O6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L9"/>
    <mergeCell ref="M9:M10"/>
    <mergeCell ref="N9:N10"/>
    <mergeCell ref="D1:E1"/>
    <mergeCell ref="H1:I1"/>
    <mergeCell ref="N1:O1"/>
    <mergeCell ref="D2:E2"/>
    <mergeCell ref="H2:I2"/>
    <mergeCell ref="N2:O2"/>
  </mergeCells>
  <pageMargins left="0.78740157480314965" right="0.51181102362204722" top="0.74803149606299213" bottom="0.74803149606299213" header="0.31496062992125984" footer="0.31496062992125984"/>
  <pageSetup paperSize="9" scale="55" fitToHeight="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приложение 2</vt:lpstr>
      <vt:lpstr>'приложение 2'!Print_Titles</vt:lpstr>
      <vt:lpstr>'приложение 2'!Заголовки_для_печати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Колышкина Елена Владимировна</cp:lastModifiedBy>
  <cp:revision>2</cp:revision>
  <cp:lastPrinted>2024-12-18T08:35:31Z</cp:lastPrinted>
  <dcterms:modified xsi:type="dcterms:W3CDTF">2024-12-18T08:35:59Z</dcterms:modified>
</cp:coreProperties>
</file>