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УпОБП\334\пост. 17 Для аппарата\2023 год\1 квартал 2023 г\"/>
    </mc:Choice>
  </mc:AlternateContent>
  <bookViews>
    <workbookView xWindow="0" yWindow="0" windowWidth="28800" windowHeight="12135"/>
  </bookViews>
  <sheets>
    <sheet name="Бюджет" sheetId="1" r:id="rId1"/>
  </sheets>
  <definedNames>
    <definedName name="_xlnm._FilterDatabase" localSheetId="0" hidden="1">Бюджет!$A$3:$K$677</definedName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  <definedName name="_xlnm.Print_Titles" localSheetId="0">Бюджет!$3:$3</definedName>
  </definedNames>
  <calcPr calcId="152511"/>
</workbook>
</file>

<file path=xl/calcChain.xml><?xml version="1.0" encoding="utf-8"?>
<calcChain xmlns="http://schemas.openxmlformats.org/spreadsheetml/2006/main">
  <c r="G302" i="1" l="1"/>
  <c r="F302" i="1"/>
  <c r="G678" i="1"/>
  <c r="F678" i="1"/>
  <c r="F613" i="1"/>
  <c r="F600" i="1"/>
  <c r="F562" i="1"/>
  <c r="F545" i="1"/>
  <c r="F508" i="1"/>
  <c r="F442" i="1"/>
  <c r="F422" i="1"/>
  <c r="F386" i="1"/>
  <c r="F344" i="1"/>
  <c r="F265" i="1"/>
  <c r="F225" i="1"/>
  <c r="F182" i="1"/>
  <c r="F144" i="1"/>
  <c r="F104" i="1"/>
  <c r="F50" i="1"/>
  <c r="G38" i="1"/>
  <c r="F38" i="1"/>
  <c r="F23" i="1"/>
  <c r="F6" i="1"/>
  <c r="G144" i="1"/>
  <c r="G344" i="1"/>
  <c r="F639" i="1"/>
  <c r="G562" i="1"/>
  <c r="G6" i="1"/>
  <c r="H6" i="1" l="1"/>
  <c r="H678" i="1"/>
  <c r="G82" i="1"/>
  <c r="G76" i="1" s="1"/>
  <c r="F82" i="1"/>
  <c r="H82" i="1" l="1"/>
  <c r="F76" i="1"/>
  <c r="H471" i="1"/>
  <c r="G470" i="1"/>
  <c r="F470" i="1"/>
  <c r="G629" i="1"/>
  <c r="F629" i="1"/>
  <c r="G651" i="1"/>
  <c r="F651" i="1"/>
  <c r="G662" i="1"/>
  <c r="F662" i="1"/>
  <c r="H663" i="1"/>
  <c r="G642" i="1"/>
  <c r="F642" i="1"/>
  <c r="G616" i="1"/>
  <c r="F616" i="1"/>
  <c r="F557" i="1"/>
  <c r="G576" i="1"/>
  <c r="F576" i="1"/>
  <c r="G590" i="1"/>
  <c r="F590" i="1"/>
  <c r="G600" i="1"/>
  <c r="G613" i="1"/>
  <c r="G634" i="1"/>
  <c r="F634" i="1"/>
  <c r="G639" i="1"/>
  <c r="G666" i="1"/>
  <c r="F666" i="1"/>
  <c r="G584" i="1"/>
  <c r="F584" i="1"/>
  <c r="G595" i="1"/>
  <c r="F595" i="1"/>
  <c r="G608" i="1"/>
  <c r="F608" i="1"/>
  <c r="G658" i="1"/>
  <c r="F658" i="1"/>
  <c r="G670" i="1"/>
  <c r="F670" i="1"/>
  <c r="G623" i="1"/>
  <c r="F623" i="1"/>
  <c r="G570" i="1"/>
  <c r="F570" i="1"/>
  <c r="G548" i="1"/>
  <c r="F548" i="1"/>
  <c r="G523" i="1"/>
  <c r="F523" i="1"/>
  <c r="G516" i="1"/>
  <c r="F516" i="1"/>
  <c r="G465" i="1"/>
  <c r="F465" i="1"/>
  <c r="G461" i="1"/>
  <c r="F461" i="1"/>
  <c r="G473" i="1"/>
  <c r="F473" i="1"/>
  <c r="F675" i="1" l="1"/>
  <c r="H470" i="1"/>
  <c r="H651" i="1"/>
  <c r="H629" i="1"/>
  <c r="H76" i="1"/>
  <c r="H639" i="1"/>
  <c r="H600" i="1"/>
  <c r="H662" i="1"/>
  <c r="H642" i="1"/>
  <c r="H576" i="1"/>
  <c r="H623" i="1"/>
  <c r="H666" i="1"/>
  <c r="H634" i="1"/>
  <c r="H613" i="1"/>
  <c r="H590" i="1"/>
  <c r="H670" i="1"/>
  <c r="H608" i="1"/>
  <c r="H584" i="1"/>
  <c r="H658" i="1"/>
  <c r="H595" i="1"/>
  <c r="H570" i="1"/>
  <c r="H562" i="1"/>
  <c r="H523" i="1"/>
  <c r="G499" i="1"/>
  <c r="F499" i="1"/>
  <c r="G484" i="1"/>
  <c r="F484" i="1"/>
  <c r="G557" i="1" l="1"/>
  <c r="H557" i="1" l="1"/>
  <c r="G550" i="1"/>
  <c r="F550" i="1"/>
  <c r="G545" i="1"/>
  <c r="G539" i="1"/>
  <c r="F539" i="1"/>
  <c r="G508" i="1"/>
  <c r="G492" i="1"/>
  <c r="F492" i="1"/>
  <c r="G501" i="1"/>
  <c r="F501" i="1"/>
  <c r="G219" i="1"/>
  <c r="F219" i="1"/>
  <c r="H550" i="1" l="1"/>
  <c r="H545" i="1"/>
  <c r="H508" i="1"/>
  <c r="H539" i="1"/>
  <c r="H501" i="1"/>
  <c r="G488" i="1" l="1"/>
  <c r="F488" i="1"/>
  <c r="G452" i="1"/>
  <c r="F452" i="1"/>
  <c r="G449" i="1"/>
  <c r="F449" i="1"/>
  <c r="G445" i="1"/>
  <c r="F445" i="1"/>
  <c r="G442" i="1"/>
  <c r="G436" i="1"/>
  <c r="F436" i="1"/>
  <c r="F427" i="1"/>
  <c r="G427" i="1"/>
  <c r="F677" i="1" l="1"/>
  <c r="G677" i="1"/>
  <c r="H427" i="1"/>
  <c r="H488" i="1"/>
  <c r="H492" i="1"/>
  <c r="H436" i="1"/>
  <c r="H449" i="1"/>
  <c r="H452" i="1"/>
  <c r="H442" i="1"/>
  <c r="H428" i="1" l="1"/>
  <c r="H430" i="1"/>
  <c r="H431" i="1"/>
  <c r="H432" i="1"/>
  <c r="G422" i="1" l="1"/>
  <c r="G417" i="1"/>
  <c r="F417" i="1"/>
  <c r="G386" i="1"/>
  <c r="G381" i="1"/>
  <c r="F381" i="1"/>
  <c r="G338" i="1"/>
  <c r="F338" i="1"/>
  <c r="G297" i="1"/>
  <c r="F297" i="1"/>
  <c r="H422" i="1" l="1"/>
  <c r="H417" i="1"/>
  <c r="H386" i="1"/>
  <c r="H381" i="1"/>
  <c r="H338" i="1"/>
  <c r="H344" i="1"/>
  <c r="H297" i="1"/>
  <c r="H302" i="1"/>
  <c r="H44" i="1"/>
  <c r="G265" i="1" l="1"/>
  <c r="G259" i="1"/>
  <c r="F259" i="1"/>
  <c r="H260" i="1"/>
  <c r="G225" i="1"/>
  <c r="H219" i="1"/>
  <c r="G182" i="1"/>
  <c r="G176" i="1"/>
  <c r="F176" i="1"/>
  <c r="G104" i="1"/>
  <c r="G138" i="1"/>
  <c r="F138" i="1"/>
  <c r="G98" i="1"/>
  <c r="F98" i="1"/>
  <c r="H265" i="1" l="1"/>
  <c r="H259" i="1"/>
  <c r="H225" i="1"/>
  <c r="H182" i="1"/>
  <c r="H176" i="1"/>
  <c r="H144" i="1"/>
  <c r="H104" i="1"/>
  <c r="H138" i="1"/>
  <c r="H98" i="1"/>
  <c r="H677" i="1" l="1"/>
  <c r="G50" i="1"/>
  <c r="G71" i="1"/>
  <c r="F71" i="1"/>
  <c r="G45" i="1"/>
  <c r="F45" i="1"/>
  <c r="G34" i="1"/>
  <c r="F34" i="1"/>
  <c r="G23" i="1"/>
  <c r="G28" i="1"/>
  <c r="F28" i="1"/>
  <c r="G17" i="1"/>
  <c r="F17" i="1"/>
  <c r="G675" i="1"/>
  <c r="G10" i="1"/>
  <c r="F10" i="1"/>
  <c r="F676" i="1" l="1"/>
  <c r="G676" i="1"/>
  <c r="H71" i="1"/>
  <c r="H50" i="1"/>
  <c r="H38" i="1"/>
  <c r="H45" i="1"/>
  <c r="H34" i="1"/>
  <c r="H28" i="1"/>
  <c r="H23" i="1"/>
  <c r="H17" i="1"/>
  <c r="H10" i="1"/>
  <c r="H676" i="1" l="1"/>
  <c r="H675" i="1"/>
  <c r="H8" i="1"/>
  <c r="H9" i="1"/>
  <c r="H11" i="1"/>
  <c r="H12" i="1"/>
  <c r="H13" i="1"/>
  <c r="H14" i="1"/>
  <c r="H18" i="1"/>
  <c r="H19" i="1"/>
  <c r="H20" i="1"/>
  <c r="H21" i="1"/>
  <c r="H24" i="1"/>
  <c r="H25" i="1"/>
  <c r="H26" i="1"/>
  <c r="H29" i="1"/>
  <c r="H30" i="1"/>
  <c r="H31" i="1"/>
  <c r="H35" i="1"/>
  <c r="H36" i="1"/>
  <c r="H39" i="1"/>
  <c r="H40" i="1"/>
  <c r="H41" i="1"/>
  <c r="H42" i="1"/>
  <c r="H43" i="1"/>
  <c r="H46" i="1"/>
  <c r="H47" i="1"/>
  <c r="H48" i="1"/>
  <c r="H51" i="1"/>
  <c r="H53" i="1"/>
  <c r="H54" i="1"/>
  <c r="H55" i="1"/>
  <c r="H56" i="1"/>
  <c r="H57" i="1"/>
  <c r="H58" i="1"/>
  <c r="H59" i="1"/>
  <c r="H60" i="1"/>
  <c r="H61" i="1"/>
  <c r="H62" i="1"/>
  <c r="H63" i="1"/>
  <c r="H72" i="1"/>
  <c r="H73" i="1"/>
  <c r="H74" i="1"/>
  <c r="H83" i="1"/>
  <c r="H89" i="1"/>
  <c r="H90" i="1"/>
  <c r="H91" i="1"/>
  <c r="H92" i="1"/>
  <c r="H93" i="1"/>
  <c r="H94" i="1"/>
  <c r="H95" i="1"/>
  <c r="H97" i="1"/>
  <c r="H99" i="1"/>
  <c r="H100" i="1"/>
  <c r="H102" i="1"/>
  <c r="H105" i="1"/>
  <c r="H106" i="1"/>
  <c r="H107" i="1"/>
  <c r="H109" i="1"/>
  <c r="H114" i="1"/>
  <c r="H115" i="1"/>
  <c r="H116" i="1"/>
  <c r="H117" i="1"/>
  <c r="H119" i="1"/>
  <c r="H120" i="1"/>
  <c r="H121" i="1"/>
  <c r="H122" i="1"/>
  <c r="H123" i="1"/>
  <c r="H124" i="1"/>
  <c r="H125" i="1"/>
  <c r="H126" i="1"/>
  <c r="H128" i="1"/>
  <c r="H129" i="1"/>
  <c r="H134" i="1"/>
  <c r="H135" i="1"/>
  <c r="H139" i="1"/>
  <c r="H140" i="1"/>
  <c r="H141" i="1"/>
  <c r="H142" i="1"/>
  <c r="H145" i="1"/>
  <c r="H146" i="1"/>
  <c r="H147" i="1"/>
  <c r="H149" i="1"/>
  <c r="H150" i="1"/>
  <c r="H151" i="1"/>
  <c r="H154" i="1"/>
  <c r="H155" i="1"/>
  <c r="H156" i="1"/>
  <c r="H157" i="1"/>
  <c r="H159" i="1"/>
  <c r="H160" i="1"/>
  <c r="H161" i="1"/>
  <c r="H163" i="1"/>
  <c r="H164" i="1"/>
  <c r="H166" i="1"/>
  <c r="H167" i="1"/>
  <c r="H172" i="1"/>
  <c r="H173" i="1"/>
  <c r="H177" i="1"/>
  <c r="H178" i="1"/>
  <c r="H179" i="1"/>
  <c r="H180" i="1"/>
  <c r="H183" i="1"/>
  <c r="H184" i="1"/>
  <c r="H185" i="1"/>
  <c r="H186" i="1"/>
  <c r="H188" i="1"/>
  <c r="H189" i="1"/>
  <c r="H190" i="1"/>
  <c r="H193" i="1"/>
  <c r="H194" i="1"/>
  <c r="H195" i="1"/>
  <c r="H196" i="1"/>
  <c r="H200" i="1"/>
  <c r="H201" i="1"/>
  <c r="H202" i="1"/>
  <c r="H203" i="1"/>
  <c r="H204" i="1"/>
  <c r="H205" i="1"/>
  <c r="H207" i="1"/>
  <c r="H208" i="1"/>
  <c r="H213" i="1"/>
  <c r="H214" i="1"/>
  <c r="H220" i="1"/>
  <c r="H221" i="1"/>
  <c r="H222" i="1"/>
  <c r="H223" i="1"/>
  <c r="H226" i="1"/>
  <c r="H227" i="1"/>
  <c r="H228" i="1"/>
  <c r="H230" i="1"/>
  <c r="H231" i="1"/>
  <c r="H232" i="1"/>
  <c r="H235" i="1"/>
  <c r="H236" i="1"/>
  <c r="H237" i="1"/>
  <c r="H238" i="1"/>
  <c r="H240" i="1"/>
  <c r="H241" i="1"/>
  <c r="H242" i="1"/>
  <c r="H243" i="1"/>
  <c r="H244" i="1"/>
  <c r="H245" i="1"/>
  <c r="H247" i="1"/>
  <c r="H248" i="1"/>
  <c r="H253" i="1"/>
  <c r="H254" i="1"/>
  <c r="H257" i="1"/>
  <c r="H258" i="1"/>
  <c r="H261" i="1"/>
  <c r="H262" i="1"/>
  <c r="H263" i="1"/>
  <c r="H266" i="1"/>
  <c r="H267" i="1"/>
  <c r="H268" i="1"/>
  <c r="H270" i="1"/>
  <c r="H271" i="1"/>
  <c r="H272" i="1"/>
  <c r="H275" i="1"/>
  <c r="H276" i="1"/>
  <c r="H277" i="1"/>
  <c r="H278" i="1"/>
  <c r="H280" i="1"/>
  <c r="H281" i="1"/>
  <c r="H282" i="1"/>
  <c r="H283" i="1"/>
  <c r="H284" i="1"/>
  <c r="H285" i="1"/>
  <c r="H287" i="1"/>
  <c r="H288" i="1"/>
  <c r="H293" i="1"/>
  <c r="H294" i="1"/>
  <c r="H298" i="1"/>
  <c r="H299" i="1"/>
  <c r="H300" i="1"/>
  <c r="H303" i="1"/>
  <c r="H304" i="1"/>
  <c r="H305" i="1"/>
  <c r="H307" i="1"/>
  <c r="H308" i="1"/>
  <c r="H309" i="1"/>
  <c r="H312" i="1"/>
  <c r="H313" i="1"/>
  <c r="H314" i="1"/>
  <c r="H315" i="1"/>
  <c r="H319" i="1"/>
  <c r="H320" i="1"/>
  <c r="H321" i="1"/>
  <c r="H323" i="1"/>
  <c r="H324" i="1"/>
  <c r="H326" i="1"/>
  <c r="H327" i="1"/>
  <c r="H332" i="1"/>
  <c r="H333" i="1"/>
  <c r="H339" i="1"/>
  <c r="H340" i="1"/>
  <c r="H341" i="1"/>
  <c r="H342" i="1"/>
  <c r="H345" i="1"/>
  <c r="H346" i="1"/>
  <c r="H347" i="1"/>
  <c r="H349" i="1"/>
  <c r="H350" i="1"/>
  <c r="H351" i="1"/>
  <c r="H354" i="1"/>
  <c r="H355" i="1"/>
  <c r="H356" i="1"/>
  <c r="H357" i="1"/>
  <c r="H361" i="1"/>
  <c r="H362" i="1"/>
  <c r="H363" i="1"/>
  <c r="H364" i="1"/>
  <c r="H365" i="1"/>
  <c r="H366" i="1"/>
  <c r="H368" i="1"/>
  <c r="H369" i="1"/>
  <c r="H370" i="1"/>
  <c r="H372" i="1"/>
  <c r="H375" i="1"/>
  <c r="H376" i="1"/>
  <c r="H382" i="1"/>
  <c r="H383" i="1"/>
  <c r="H384" i="1"/>
  <c r="H387" i="1"/>
  <c r="H388" i="1"/>
  <c r="H389" i="1"/>
  <c r="H391" i="1"/>
  <c r="H392" i="1"/>
  <c r="H393" i="1"/>
  <c r="H396" i="1"/>
  <c r="H397" i="1"/>
  <c r="H398" i="1"/>
  <c r="H399" i="1"/>
  <c r="H400" i="1"/>
  <c r="H401" i="1"/>
  <c r="H402" i="1"/>
  <c r="H403" i="1"/>
  <c r="H404" i="1"/>
  <c r="H406" i="1"/>
  <c r="H407" i="1"/>
  <c r="H409" i="1"/>
  <c r="H410" i="1"/>
  <c r="H413" i="1"/>
  <c r="H414" i="1"/>
  <c r="H418" i="1"/>
  <c r="H419" i="1"/>
  <c r="H420" i="1"/>
  <c r="H423" i="1"/>
  <c r="H424" i="1"/>
  <c r="H425" i="1"/>
  <c r="H426" i="1"/>
  <c r="H434" i="1"/>
  <c r="H435" i="1"/>
  <c r="H438" i="1"/>
  <c r="H439" i="1"/>
  <c r="H440" i="1"/>
  <c r="H447" i="1"/>
  <c r="H448" i="1"/>
  <c r="H450" i="1"/>
  <c r="H451" i="1"/>
  <c r="H457" i="1"/>
  <c r="H459" i="1"/>
  <c r="H460" i="1"/>
  <c r="H463" i="1"/>
  <c r="H464" i="1"/>
  <c r="H468" i="1"/>
  <c r="H469" i="1"/>
  <c r="H472" i="1"/>
  <c r="H486" i="1"/>
  <c r="H487" i="1"/>
  <c r="H489" i="1"/>
  <c r="H490" i="1"/>
  <c r="H491" i="1"/>
  <c r="H494" i="1"/>
  <c r="H503" i="1"/>
  <c r="H504" i="1"/>
  <c r="H505" i="1"/>
  <c r="H506" i="1"/>
  <c r="H509" i="1"/>
  <c r="H510" i="1"/>
  <c r="H511" i="1"/>
  <c r="H512" i="1"/>
  <c r="H513" i="1"/>
  <c r="H514" i="1"/>
  <c r="H515" i="1"/>
  <c r="H521" i="1"/>
  <c r="H522" i="1"/>
  <c r="H536" i="1"/>
  <c r="H538" i="1"/>
  <c r="H540" i="1"/>
  <c r="H541" i="1"/>
  <c r="H542" i="1"/>
  <c r="H543" i="1"/>
  <c r="H546" i="1"/>
  <c r="H547" i="1"/>
  <c r="H551" i="1"/>
  <c r="H552" i="1"/>
  <c r="H553" i="1"/>
  <c r="H554" i="1"/>
  <c r="H558" i="1"/>
  <c r="H559" i="1"/>
  <c r="H560" i="1"/>
  <c r="H563" i="1"/>
  <c r="H564" i="1"/>
  <c r="H565" i="1"/>
  <c r="H566" i="1"/>
  <c r="H567" i="1"/>
  <c r="H568" i="1"/>
  <c r="H571" i="1"/>
  <c r="H572" i="1"/>
  <c r="H573" i="1"/>
  <c r="H574" i="1"/>
  <c r="H577" i="1"/>
  <c r="H578" i="1"/>
  <c r="H580" i="1"/>
  <c r="H581" i="1"/>
  <c r="H582" i="1"/>
  <c r="H583" i="1"/>
  <c r="H585" i="1"/>
  <c r="H586" i="1"/>
  <c r="H587" i="1"/>
  <c r="H588" i="1"/>
  <c r="H591" i="1"/>
  <c r="H592" i="1"/>
  <c r="H593" i="1"/>
  <c r="H594" i="1"/>
  <c r="H596" i="1"/>
  <c r="H597" i="1"/>
  <c r="H598" i="1"/>
  <c r="H601" i="1"/>
  <c r="H602" i="1"/>
  <c r="H603" i="1"/>
  <c r="H604" i="1"/>
  <c r="H605" i="1"/>
  <c r="H606" i="1"/>
  <c r="H607" i="1"/>
  <c r="H609" i="1"/>
  <c r="H610" i="1"/>
  <c r="H611" i="1"/>
  <c r="H614" i="1"/>
  <c r="H615" i="1"/>
  <c r="H618" i="1"/>
  <c r="H619" i="1"/>
  <c r="H620" i="1"/>
  <c r="H624" i="1"/>
  <c r="H625" i="1"/>
  <c r="H626" i="1"/>
  <c r="H630" i="1"/>
  <c r="H631" i="1"/>
  <c r="H635" i="1"/>
  <c r="H636" i="1"/>
  <c r="H637" i="1"/>
  <c r="H640" i="1"/>
  <c r="H641" i="1"/>
  <c r="H643" i="1"/>
  <c r="H644" i="1"/>
  <c r="H646" i="1"/>
  <c r="H648" i="1"/>
  <c r="H649" i="1"/>
  <c r="H650" i="1"/>
  <c r="H654" i="1"/>
  <c r="H655" i="1"/>
  <c r="H656" i="1"/>
  <c r="H657" i="1"/>
  <c r="H659" i="1"/>
  <c r="H660" i="1"/>
  <c r="H661" i="1"/>
  <c r="H664" i="1"/>
  <c r="H667" i="1"/>
  <c r="H668" i="1"/>
  <c r="H669" i="1"/>
  <c r="H671" i="1"/>
  <c r="H672" i="1"/>
  <c r="H673" i="1"/>
  <c r="H7" i="1"/>
  <c r="H4" i="1"/>
</calcChain>
</file>

<file path=xl/sharedStrings.xml><?xml version="1.0" encoding="utf-8"?>
<sst xmlns="http://schemas.openxmlformats.org/spreadsheetml/2006/main" count="2308" uniqueCount="372">
  <si>
    <t>тыс. руб.</t>
  </si>
  <si>
    <t>КВСР</t>
  </si>
  <si>
    <t>Наименование КВСР</t>
  </si>
  <si>
    <t>КЦСР</t>
  </si>
  <si>
    <t>Наименование КЦСР</t>
  </si>
  <si>
    <t>Ассигнования 2023 год</t>
  </si>
  <si>
    <t>163</t>
  </si>
  <si>
    <t>Департамент имущественных отношений администрации города Перми</t>
  </si>
  <si>
    <t>1600000000</t>
  </si>
  <si>
    <t>Муниципальная программа "Управление муниципальным имуществом города Перми"</t>
  </si>
  <si>
    <t>1610000000</t>
  </si>
  <si>
    <t>Подпрограмма "Распоряжение муниципальным имуществом"</t>
  </si>
  <si>
    <t>1620000000</t>
  </si>
  <si>
    <t>Подпрограмма "Содержание муниципального имущества"</t>
  </si>
  <si>
    <t>9100000000</t>
  </si>
  <si>
    <t>Непрограммные расходы бюджета города Перми по реализации иных мероприятий</t>
  </si>
  <si>
    <t>9500000000</t>
  </si>
  <si>
    <t>Непрограммные расходы по обеспечению деятельности администрации города Перми</t>
  </si>
  <si>
    <t>9600000000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</si>
  <si>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</si>
  <si>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902</t>
  </si>
  <si>
    <t>Департамент финансов администрации города Перми</t>
  </si>
  <si>
    <t>9620093000</t>
  </si>
  <si>
    <t>Резервный фонд администрации города Перми</t>
  </si>
  <si>
    <t>903</t>
  </si>
  <si>
    <t>Департамент градостроительства и архитектуры администрации города Перми</t>
  </si>
  <si>
    <t>1800000000</t>
  </si>
  <si>
    <t>Муниципальная программа "Градостроительная деятельность на территории города Перми"</t>
  </si>
  <si>
    <t>1810000000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</si>
  <si>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</si>
  <si>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1820000000</t>
  </si>
  <si>
    <t>Подпрограмма "Улучшение архитектурного облика города Перми"</t>
  </si>
  <si>
    <t>1830000000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</si>
  <si>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</si>
  <si>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910</t>
  </si>
  <si>
    <t>Управление записи актов гражданского состояния администрации города Перми</t>
  </si>
  <si>
    <t>915</t>
  </si>
  <si>
    <t>Управление по экологии и природопользованию администрации города Перми</t>
  </si>
  <si>
    <t>1300000000</t>
  </si>
  <si>
    <t>Муниципальная программа "Формирование современной городской среды"</t>
  </si>
  <si>
    <t>1320000000</t>
  </si>
  <si>
    <t>Подпрограмма "Благоустройство общественных территорий муниципального образования город Пермь"</t>
  </si>
  <si>
    <t>1400000000</t>
  </si>
  <si>
    <t>Муниципальная программа "Охрана природы и лесное хозяйство города Перми"</t>
  </si>
  <si>
    <t>1410000000</t>
  </si>
  <si>
    <t>Подпрограмма "Реализация природоохранных мероприятий"</t>
  </si>
  <si>
    <t>1420000000</t>
  </si>
  <si>
    <t>Подпрограмма "Сохранение и воспроизводство городских лесов"</t>
  </si>
  <si>
    <t>924</t>
  </si>
  <si>
    <t>Департамент культуры и молодежной политики администрации города Перми</t>
  </si>
  <si>
    <t>0100000000</t>
  </si>
  <si>
    <t>Муниципальная программа "Общественное согласие"</t>
  </si>
  <si>
    <t>0110000000</t>
  </si>
  <si>
    <t>Подпрограмма "Вовлечение граждан в решение вопросов местного значения"</t>
  </si>
  <si>
    <t>0120000000</t>
  </si>
  <si>
    <t>Подпрограмма "Повышение уровня межэтнического и межконфессионального взаимопонимания"</t>
  </si>
  <si>
    <t>0200000000</t>
  </si>
  <si>
    <t>Муниципальная программа "Безопасный город"</t>
  </si>
  <si>
    <t>0210000000</t>
  </si>
  <si>
    <t>Подпрограмма "Содействие в снижении уровня преступности на территории города Перми"</t>
  </si>
  <si>
    <t>0300000000</t>
  </si>
  <si>
    <t>Муниципальная программа "Культура города Перми"</t>
  </si>
  <si>
    <t>0310000000</t>
  </si>
  <si>
    <t>Подпрограмма "Городские культурно-зрелищные мероприятия"</t>
  </si>
  <si>
    <t>0320000000</t>
  </si>
  <si>
    <t>Подпрограмма "Создание условий для творческой и профессиональной самореализации населения"</t>
  </si>
  <si>
    <t>0330000000</t>
  </si>
  <si>
    <t>Подпрограмма "Обеспечение качественно нового уровня развития инфраструктуры"</t>
  </si>
  <si>
    <t>0340000000</t>
  </si>
  <si>
    <t>Подпрограмма "Одаренные дети города Перми"</t>
  </si>
  <si>
    <t>0350000000</t>
  </si>
  <si>
    <t>Подпрограмма "Определение, сохранение и развитие культурной идентичности города Перми"</t>
  </si>
  <si>
    <t>0400000000</t>
  </si>
  <si>
    <t>Муниципальная программа "Молодежь города Перми"</t>
  </si>
  <si>
    <t>0410000000</t>
  </si>
  <si>
    <t>Подпрограмма "Создание условий для эффективной самореализации молодежи города Перми"</t>
  </si>
  <si>
    <t>0420000000</t>
  </si>
  <si>
    <t>Подпрограмма "Создание условий для социальной интеграции молодежи в общественно полезную деятельность"</t>
  </si>
  <si>
    <t>0600000000</t>
  </si>
  <si>
    <t>Муниципальная программа "Социальная поддержка и обеспечение семейного благополучия населения города Перми"</t>
  </si>
  <si>
    <t>0610000000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</si>
  <si>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</si>
  <si>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0620000000</t>
  </si>
  <si>
    <t>Подпрограмма "Создание безбарьерной среды для маломобильных граждан"</t>
  </si>
  <si>
    <t>0640000000</t>
  </si>
  <si>
    <t>Подпрограмма "Организация оздоровления и отдыха детей города Перми"</t>
  </si>
  <si>
    <t>930</t>
  </si>
  <si>
    <t>Департамент образования администрации города Перми</t>
  </si>
  <si>
    <t>0500000000</t>
  </si>
  <si>
    <t>Муниципальная программа "Развитие физической культуры и спорта города Перми"</t>
  </si>
  <si>
    <t>0520000000</t>
  </si>
  <si>
    <t>Подпрограмма "Развитие физической культуры и спорта на территории города Перми"</t>
  </si>
  <si>
    <t>0630000000</t>
  </si>
  <si>
    <t>Подпрограмма "Повышение социального благополучия и безопасности семей с детьми"</t>
  </si>
  <si>
    <t>0700000000</t>
  </si>
  <si>
    <t>Муниципальная программа "Доступное и качественное образование"</t>
  </si>
  <si>
    <t>0710000000</t>
  </si>
  <si>
    <t>Подпрограмма "Обеспечение доступного и качественного дошкольного образования"</t>
  </si>
  <si>
    <t>0720000000</t>
  </si>
  <si>
    <t>Подпрограмма "Обеспечение доступного и качественного общего образования"</t>
  </si>
  <si>
    <t>0730000000</t>
  </si>
  <si>
    <t>Подпрограмма "Обеспечение доступного и качественного дополнительного образования"</t>
  </si>
  <si>
    <t>0740000000</t>
  </si>
  <si>
    <t>Подпрограмма "Ресурсное обеспечение качественного функционирования системы образования города Перми"</t>
  </si>
  <si>
    <t>0750000000</t>
  </si>
  <si>
    <t>Подпрограмма "Развитие негосударственного сектора в сфере образования"</t>
  </si>
  <si>
    <t>0800000000</t>
  </si>
  <si>
    <t>Муниципальная программа "Развитие сети образовательных организаций города Перми"</t>
  </si>
  <si>
    <t>0810000000</t>
  </si>
  <si>
    <t>Подпрограмма "Повышение доступности дошкольного образования"</t>
  </si>
  <si>
    <t>0830000000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</si>
  <si>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</si>
  <si>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931</t>
  </si>
  <si>
    <t>Администрация Ленинского района города Перми</t>
  </si>
  <si>
    <t>0220000000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</si>
  <si>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</si>
  <si>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0230000000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</si>
  <si>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</si>
  <si>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0900000000</t>
  </si>
  <si>
    <t>Муниципальная программа "Экономическое развитие города Перми"</t>
  </si>
  <si>
    <t>0940000000</t>
  </si>
  <si>
    <t>Подпрограмма "Развитие потребительского рынка"</t>
  </si>
  <si>
    <t>1000000000</t>
  </si>
  <si>
    <t>Муниципальная программа "Организация дорожной деятельности в городе Перми"</t>
  </si>
  <si>
    <t>1010000000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</si>
  <si>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</si>
  <si>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</si>
  <si>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1020000000</t>
  </si>
  <si>
    <t>Подпрограмма "Обеспечение деятельности заказчиков работ"</t>
  </si>
  <si>
    <t>1030000000</t>
  </si>
  <si>
    <t>Подпрограмма "Совершенствование организации дорожного движения на улично-дорожной сети города Перми"</t>
  </si>
  <si>
    <t>1100000000</t>
  </si>
  <si>
    <t>Муниципальная программа "Благоустройство города Перми"</t>
  </si>
  <si>
    <t>1110000000</t>
  </si>
  <si>
    <t>Подпрограмма "Озеленение территории города Перми, в том числе путем создания парков, скверов, садов, бульваров"</t>
  </si>
  <si>
    <t>1130000000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</si>
  <si>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</si>
  <si>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1200000000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</si>
  <si>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</si>
  <si>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1210000000</t>
  </si>
  <si>
    <t>Подпрограмма "Приоритетное развитие общественного транспорта в городе Перми"</t>
  </si>
  <si>
    <t>1310000000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</si>
  <si>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</si>
  <si>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1700000000</t>
  </si>
  <si>
    <t>Муниципальная программа "Развитие системы жилищно-коммунального хозяйства в городе Перми"</t>
  </si>
  <si>
    <t>1720000000</t>
  </si>
  <si>
    <t>Подпрограмма "Обеспечение санитарно-эпидемиологических требований законодательства"</t>
  </si>
  <si>
    <t>1730000000</t>
  </si>
  <si>
    <t>Подпрограмма "Обеспечение эффективного управления многоквартирными домами в городе Перми"</t>
  </si>
  <si>
    <t>1740000000</t>
  </si>
  <si>
    <t>Подпрограмма "Содержание объектов инженерной инфраструктуры"</t>
  </si>
  <si>
    <t>932</t>
  </si>
  <si>
    <t>Администрация Свердловского района города Перми</t>
  </si>
  <si>
    <t>933</t>
  </si>
  <si>
    <t>Администрация Мотовилихинского района города Перми</t>
  </si>
  <si>
    <t>934</t>
  </si>
  <si>
    <t>администрация Дзержинского района города Перми</t>
  </si>
  <si>
    <t>935</t>
  </si>
  <si>
    <t>Администрация Индустриального района города Перми</t>
  </si>
  <si>
    <t>936</t>
  </si>
  <si>
    <t>Администрация Кировского района города Перми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</si>
  <si>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</si>
  <si>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</si>
  <si>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</si>
  <si>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</si>
  <si>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</si>
  <si>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Департамент жилищно-коммунального хозяйства администрации города Перми</t>
  </si>
  <si>
    <t>1500000000</t>
  </si>
  <si>
    <t>Муниципальная программа "Обеспечение жильем жителей города Перми"</t>
  </si>
  <si>
    <t>1530000000</t>
  </si>
  <si>
    <t>Подпрограмма "Повышение доступности жилья"</t>
  </si>
  <si>
    <t>1710000000</t>
  </si>
  <si>
    <t>Подпрограмма "Модернизация и комплексное развитие систем коммунальной инфраструктуры"</t>
  </si>
  <si>
    <t>1710141210</t>
  </si>
  <si>
    <t>Строительство водопроводных сетей в микрорайоне "Висим" Мотовилихинского района города Перми</t>
  </si>
  <si>
    <t>1710141320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</si>
  <si>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</si>
  <si>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1710142370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</si>
  <si>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</si>
  <si>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1710142410</t>
  </si>
  <si>
    <t>Строительство сетей водоснабжения в микрорайоне Средняя Курья по ул. Борцов Революции Ленинского района города Перми</t>
  </si>
  <si>
    <t>1710143310</t>
  </si>
  <si>
    <t>Реконструкция самотечного коллектора Д-360 мм/450 мм по бульвару Гагарина до шахты №13 ГРК</t>
  </si>
  <si>
    <t>1750000000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</si>
  <si>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</si>
  <si>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942</t>
  </si>
  <si>
    <t>управление капитального строительства администрации города Перми</t>
  </si>
  <si>
    <t>0110441040</t>
  </si>
  <si>
    <t>Строительство нежилого здания под размещение общественного центра по адресу: г. Пермь, Кировский район, ул. Батумская</t>
  </si>
  <si>
    <t>0220443720</t>
  </si>
  <si>
    <t>Реконструкция здания по ул. Ижевской, 25 (литер Д)</t>
  </si>
  <si>
    <t>0230243130</t>
  </si>
  <si>
    <t>Строительство пожарного водоема в микрорайоне Вышка-2 по ул. Телефонной, 12 Мотовилихинского района города Перми</t>
  </si>
  <si>
    <t>0230243170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</si>
  <si>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</si>
  <si>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0230243190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</si>
  <si>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</si>
  <si>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0230243210</t>
  </si>
  <si>
    <t>Строительство пожарного резервуара в д. Ласьвинские хутора Кировского района города Перми</t>
  </si>
  <si>
    <t>0230243280</t>
  </si>
  <si>
    <t>Строительство пожарного водоема в микрорайоне Верхнемуллинский (Субботино) Индустриального района города Перми</t>
  </si>
  <si>
    <t>0230243600</t>
  </si>
  <si>
    <t>Строительство пожарного резервуара в микрорайоне Чапаевский Орджоникидзевского района города Перми</t>
  </si>
  <si>
    <t>0510000000</t>
  </si>
  <si>
    <t>Подпрограмма "Обеспечение населения спортивной инфраструктурой"</t>
  </si>
  <si>
    <t>051012Ф280</t>
  </si>
  <si>
    <t>Реконструкция физкультурно-оздоровительного комплекса по адресу: г. Пермь, ул. Рабочая, 9</t>
  </si>
  <si>
    <t>0820000000</t>
  </si>
  <si>
    <t>Подпрограмма "Обеспечение доступности общего и дополнительного образования"</t>
  </si>
  <si>
    <t>1510000000</t>
  </si>
  <si>
    <t>Подпрограмма "Обеспечение устойчивого сокращения непригодного для проживания и аварийного жилищного фонда"</t>
  </si>
  <si>
    <t>151F367483</t>
  </si>
  <si>
    <t>Обеспечение устойчивого сокращения непригодного для проживания жилого фонда</t>
  </si>
  <si>
    <t>1710141220</t>
  </si>
  <si>
    <t>Строительство водопроводных сетей в микрорайоне "Вышка-1" Мотовилихинского района города Перми</t>
  </si>
  <si>
    <t>1710142260</t>
  </si>
  <si>
    <t>Санация и строительство 2-й нитки водовода Гайва-Заозерье</t>
  </si>
  <si>
    <t>1710241100</t>
  </si>
  <si>
    <t>Строительство газопроводов в микрорайонах индивидуальной застройки города Перми</t>
  </si>
  <si>
    <t>171F552430</t>
  </si>
  <si>
    <t>Строительство и реконструкция (модернизация) объектов питьевого водоснабжения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</si>
  <si>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</si>
  <si>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</si>
  <si>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</si>
  <si>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</si>
  <si>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2010343340</t>
  </si>
  <si>
    <t>Строительство подпорной стенки с устройством противопожарного проезда по ул. Льва Шатрова, 35</t>
  </si>
  <si>
    <t>9700000000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</si>
  <si>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</si>
  <si>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944</t>
  </si>
  <si>
    <t>Департамент дорог и благоустройства администрации города Перми</t>
  </si>
  <si>
    <t>1120000000</t>
  </si>
  <si>
    <t>Подпрограмма "Восстановление нормативного состояния и развитие мест погребения, в том числе крематория"</t>
  </si>
  <si>
    <t>1120441120</t>
  </si>
  <si>
    <t>Строительство крематория на кладбище "Восточное" города Перми</t>
  </si>
  <si>
    <t>1140000000</t>
  </si>
  <si>
    <t>Подпрограмма "Повышение уровня благоустройства центрально-планировочного района города Перми"</t>
  </si>
  <si>
    <t>2010142580</t>
  </si>
  <si>
    <t>Строительство автомобильной дороги по Ивинскому проспекту</t>
  </si>
  <si>
    <t>2010143420</t>
  </si>
  <si>
    <t>Строительство очистных сооружений и водоотвода ливневых стоков по ул. Куйбышева,1 от ул. Петропавловской до выпуска</t>
  </si>
  <si>
    <t>2010143440</t>
  </si>
  <si>
    <t>Строительство очистных сооружений и водоотвода ливневых стоков по ул. Окулова, 73</t>
  </si>
  <si>
    <t>20101ST040</t>
  </si>
  <si>
    <t>20101ST04A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</si>
  <si>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транспортной развязки в разных уровнях на пересечении ул. Макаренко и бульвара Гагарина)</t>
  </si>
  <si>
    <t>20101ST04E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</si>
  <si>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Космонавта Леонова)</t>
  </si>
  <si>
    <t>20101ST04J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</si>
  <si>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</si>
  <si>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20101ST04P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</si>
  <si>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Хасана)</t>
  </si>
  <si>
    <t>20101ST04R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</si>
  <si>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Топазной)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</si>
  <si>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</si>
  <si>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</si>
  <si>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20101ST04V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</si>
  <si>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Пушкина от ул. Крисанова до Колхозной площади, ул. Революции от Колхозной площади до ул. Куйбышева)</t>
  </si>
  <si>
    <t>20101ST04В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</si>
  <si>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</si>
  <si>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</si>
  <si>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</si>
  <si>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2010243460</t>
  </si>
  <si>
    <t>Строительство места отвала снега по ул. Промышленной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</si>
  <si>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</si>
  <si>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</si>
  <si>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945</t>
  </si>
  <si>
    <t>Департамент транспорта администрации города Перми</t>
  </si>
  <si>
    <t>12106ST420</t>
  </si>
  <si>
    <t>Реализация проекта, направленного на комплексное развитие городского наземного электрического транспорта г. Перми</t>
  </si>
  <si>
    <t>950</t>
  </si>
  <si>
    <t>Контрольный департамент администрации города Перми</t>
  </si>
  <si>
    <t>951</t>
  </si>
  <si>
    <t>департамент экономики и промышленной политики администрации города Перми</t>
  </si>
  <si>
    <t>0920000000</t>
  </si>
  <si>
    <t>Подпрограмма "Формирование благоприятной инвестиционной среды"</t>
  </si>
  <si>
    <t>0930000000</t>
  </si>
  <si>
    <t>Подпрограмма "Создание условий для развития малого и среднего предпринимательства"</t>
  </si>
  <si>
    <t>0950000000</t>
  </si>
  <si>
    <t>Подпрограмма "Развитие туризма в городе Перми"</t>
  </si>
  <si>
    <t>955</t>
  </si>
  <si>
    <t>департамент социальной политики администрации города Перми</t>
  </si>
  <si>
    <t>964</t>
  </si>
  <si>
    <t>Департамент общественной безопасности администрации города Перми</t>
  </si>
  <si>
    <t>975</t>
  </si>
  <si>
    <t>Администрация города Перми</t>
  </si>
  <si>
    <t>1540000000</t>
  </si>
  <si>
    <t>Подпрограмма "Осуществление иных мероприятий в сфере жилищных отношений"</t>
  </si>
  <si>
    <t>976</t>
  </si>
  <si>
    <t>Комитет по физической культуре и спорту администрации города Перми</t>
  </si>
  <si>
    <t>977</t>
  </si>
  <si>
    <t>Контрольно-счетная палата города Перми</t>
  </si>
  <si>
    <t>9300000000</t>
  </si>
  <si>
    <t>Непрограммные расходы по обеспечению деятельности Контрольно-счетной палаты города Перми</t>
  </si>
  <si>
    <t>985</t>
  </si>
  <si>
    <t>Пермская городская Дума</t>
  </si>
  <si>
    <t>9200000000</t>
  </si>
  <si>
    <t>Непрограммные расходы по обеспечению деятельности Пермской городской Думы</t>
  </si>
  <si>
    <t>991</t>
  </si>
  <si>
    <t>Управление жилищных отношений администрации города Перми</t>
  </si>
  <si>
    <t>1510121480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</si>
  <si>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</si>
  <si>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15101SЖ160</t>
  </si>
  <si>
    <t>Мероприятия по расселению жилищного фонда на территории Пермского края, признанного аварийным после 1 января 2017 г.</t>
  </si>
  <si>
    <t>15101SЖ860</t>
  </si>
  <si>
    <t>Мероприятия по расселению жилых помещений, признанных непригодными для проживания, а также жилых помещений, находящихся в многоквартирных домах, признанных аварийными и подлежащими сносу, на территории г. Перми</t>
  </si>
  <si>
    <t>151F367484</t>
  </si>
  <si>
    <t>Реализация мероприятий по обеспечению устойчивого сокращения непригодного для проживания жилого фонда</t>
  </si>
  <si>
    <t>151F36748S</t>
  </si>
  <si>
    <t>1520000000</t>
  </si>
  <si>
    <t>Подпрограмма "Управление муниципальным жилищным фондом города Перми"</t>
  </si>
  <si>
    <t>153012С080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</si>
  <si>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</si>
  <si>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</si>
  <si>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</si>
  <si>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1530343260</t>
  </si>
  <si>
    <t>Приобретение жилья, изъятие жилых (нежилых) помещений в целях исполнения судебных решений</t>
  </si>
  <si>
    <t>992</t>
  </si>
  <si>
    <t>Департамент земельных отношений администрации города Перми</t>
  </si>
  <si>
    <t>1900000000</t>
  </si>
  <si>
    <t>Муниципальная программа "Управление земельными ресурсами города Перми"</t>
  </si>
  <si>
    <t>1910000000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</si>
  <si>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</si>
  <si>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1920000000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</si>
  <si>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</si>
  <si>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Итого</t>
  </si>
  <si>
    <t>Департамент социальной политики администрации города Перми</t>
  </si>
  <si>
    <t>Департамент экономики и промышленной политики администрации города Перми</t>
  </si>
  <si>
    <t>Управление капитального строительства администрации города Перми</t>
  </si>
  <si>
    <t>Администрация поселка Новые Ляды города Перми</t>
  </si>
  <si>
    <t>Администрация Дзержинского района города Перми</t>
  </si>
  <si>
    <t>% исполнения</t>
  </si>
  <si>
    <t>Исполнение на 01.04.2023</t>
  </si>
  <si>
    <t>КП января-марта 2023</t>
  </si>
  <si>
    <t>в том числе:</t>
  </si>
  <si>
    <t>программные расходы</t>
  </si>
  <si>
    <t>непрограммные расходы</t>
  </si>
  <si>
    <t>бюджетные инвестиции</t>
  </si>
  <si>
    <t xml:space="preserve">непрограммные расходы </t>
  </si>
  <si>
    <t>Реализация мероприятий ведомственной целевой программы "Обращение с животными без владельцев на территории города Перми"</t>
  </si>
  <si>
    <t>9150000000</t>
  </si>
  <si>
    <t>в том числе расходы на бюджетные инвестиции</t>
  </si>
  <si>
    <t>1410743570</t>
  </si>
  <si>
    <t>Строительство городского питомника растений на земельном участке с кадастровым номером 59:01:0000000:91384</t>
  </si>
  <si>
    <t>Бюджетные инвестиции в объекты капитального строительства государственной (муниципальной) собственности</t>
  </si>
  <si>
    <t>0820141160</t>
  </si>
  <si>
    <t>Реконструкция здания под размещение общеобразовательной организации по ул. Целинной, 15</t>
  </si>
  <si>
    <t>0820143490</t>
  </si>
  <si>
    <t>Строительство корпуса МАОУ "Гимназия № 33" г. Перми</t>
  </si>
  <si>
    <t>0820143500</t>
  </si>
  <si>
    <t>Строительство корпуса МАОУ "Школа дизайна "Точка" г. Перми</t>
  </si>
  <si>
    <t>08201SН070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</si>
  <si>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</si>
  <si>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0820243510</t>
  </si>
  <si>
    <t>Строительство спортивного зала МАОУ "СОШ № 81" г. Перми</t>
  </si>
  <si>
    <t>0820243520</t>
  </si>
  <si>
    <t>Строительство спортивного зала МАОУ "СОШ № 96" г. Перми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</si>
  <si>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</si>
  <si>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</si>
  <si>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0820141300</t>
  </si>
  <si>
    <t>Реконструкция ледовой арены МАУ ДО "ДЮЦ "Здоровье"</t>
  </si>
  <si>
    <t>0410241910</t>
  </si>
  <si>
    <t>Реконструкция здания МАУ "Дворец молодежи" г. Перми</t>
  </si>
  <si>
    <t>0510141470</t>
  </si>
  <si>
    <t>Строительство плавательного бассейна по адресу: ул. Гашкова, 20а</t>
  </si>
  <si>
    <t>0810141940</t>
  </si>
  <si>
    <t>Строительство здания для размещения дошкольного образовательного учреждения по ул. Ветлужской, 89в</t>
  </si>
  <si>
    <t>Расходы по обеспечению деятельности муниципальных учреждений и иных мероприятий</t>
  </si>
  <si>
    <t>Содержание органов местного самоуправления</t>
  </si>
  <si>
    <t>Расходы по реализации вопросов местного значения города Перми, связанных с общегородским управлением</t>
  </si>
  <si>
    <t>Сведения об использовании администрацией города Перми выделяемых бюджетных средств за 1 квартал 2023 года</t>
  </si>
  <si>
    <t>подпрограммы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</si>
</sst>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?"/>
    <numFmt numFmtId="166" formatCode="#,##0.0"/>
    <numFmt numFmtId="167" formatCode="0.0%"/>
  </numFmts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righ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6" fontId="1" fillId="2" borderId="1" xfId="0" applyNumberFormat="1" applyFont="1" applyFill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66" fontId="2" fillId="0" borderId="0" xfId="0" applyNumberFormat="1" applyFont="1" applyBorder="1" applyAlignment="1" applyProtection="1">
      <alignment horizontal="center" vertical="center" wrapText="1"/>
    </xf>
    <xf numFmtId="166" fontId="1" fillId="2" borderId="1" xfId="0" applyNumberFormat="1" applyFont="1" applyFill="1" applyBorder="1" applyAlignment="1" applyProtection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Border="1" applyAlignment="1" applyProtection="1">
      <alignment horizontal="center" vertical="center" wrapText="1"/>
    </xf>
    <xf numFmtId="167" fontId="1" fillId="2" borderId="1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66" fontId="1" fillId="3" borderId="1" xfId="0" applyNumberFormat="1" applyFont="1" applyFill="1" applyBorder="1" applyAlignment="1" applyProtection="1">
      <alignment horizontal="center" vertical="center" wrapText="1"/>
    </xf>
    <xf numFmtId="167" fontId="1" fillId="3" borderId="1" xfId="1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/>
    <xf numFmtId="0" fontId="2" fillId="3" borderId="1" xfId="0" applyFont="1" applyFill="1" applyBorder="1"/>
    <xf numFmtId="167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166" fontId="1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right" vertical="center" wrapText="1"/>
    </xf>
    <xf numFmtId="166" fontId="5" fillId="0" borderId="1" xfId="0" applyNumberFormat="1" applyFont="1" applyBorder="1" applyAlignment="1" applyProtection="1">
      <alignment horizontal="center" vertical="center" wrapText="1"/>
    </xf>
    <xf numFmtId="167" fontId="5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6" fontId="1" fillId="0" borderId="1" xfId="0" applyNumberFormat="1" applyFont="1" applyFill="1" applyBorder="1" applyAlignment="1" applyProtection="1">
      <alignment horizontal="center" vertical="center" wrapText="1"/>
    </xf>
    <xf numFmtId="167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vertical="center"/>
    </xf>
    <xf numFmtId="49" fontId="1" fillId="2" borderId="3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wrapText="1"/>
    </xf>
    <xf numFmtId="0" fontId="6" fillId="0" borderId="0" xfId="0" applyFont="1" applyAlignment="1">
      <alignment wrapText="1"/>
    </xf>
    <xf numFmtId="49" fontId="5" fillId="0" borderId="1" xfId="0" applyNumberFormat="1" applyFont="1" applyFill="1" applyBorder="1" applyAlignment="1" applyProtection="1">
      <alignment vertical="center" wrapText="1"/>
    </xf>
    <xf numFmtId="166" fontId="7" fillId="0" borderId="1" xfId="0" applyNumberFormat="1" applyFont="1" applyBorder="1" applyAlignment="1" applyProtection="1">
      <alignment horizontal="center" vertical="center" wrapText="1"/>
    </xf>
    <xf numFmtId="167" fontId="7" fillId="0" borderId="1" xfId="0" applyNumberFormat="1" applyFont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166" fontId="8" fillId="0" borderId="1" xfId="0" applyNumberFormat="1" applyFont="1" applyBorder="1" applyAlignment="1" applyProtection="1">
      <alignment horizontal="center" vertical="center" wrapText="1"/>
    </xf>
    <xf numFmtId="167" fontId="8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166" fontId="2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0" fontId="2" fillId="0" borderId="0" xfId="0" applyFont="1" applyBorder="1"/>
    <xf numFmtId="166" fontId="1" fillId="0" borderId="0" xfId="0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165" fontId="1" fillId="0" borderId="2" xfId="0" applyNumberFormat="1" applyFont="1" applyBorder="1" applyAlignment="1" applyProtection="1">
      <alignment horizontal="center" vertical="center" wrapText="1"/>
    </xf>
    <xf numFmtId="165" fontId="1" fillId="0" borderId="4" xfId="0" applyNumberFormat="1" applyFont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6" fontId="5" fillId="0" borderId="1" xfId="0" applyNumberFormat="1" applyFont="1" applyFill="1" applyBorder="1" applyAlignment="1" applyProtection="1">
      <alignment horizontal="center" vertical="center" wrapText="1"/>
    </xf>
    <xf numFmtId="167" fontId="5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center" vertical="center"/>
    </xf>
    <xf numFmtId="167" fontId="6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678"/>
  <sheetViews>
    <sheetView showGridLines="0" tabSelected="1" topLeftCell="A662" workbookViewId="0">
      <selection activeCell="A678" sqref="A678:XFD678"/>
    </sheetView>
  </sheetViews>
  <sheetFormatPr defaultRowHeight="12.75" customHeight="1" outlineLevelRow="4" x14ac:dyDescent="0.25"/>
  <cols>
    <col min="1" max="1" width="8.140625" style="2" customWidth="1"/>
    <col min="2" max="2" width="121.7109375" style="2" hidden="1" customWidth="1"/>
    <col min="3" max="3" width="17.140625" style="2" customWidth="1"/>
    <col min="4" max="4" width="65" style="43" customWidth="1"/>
    <col min="5" max="5" width="15.42578125" style="2" hidden="1" customWidth="1"/>
    <col min="6" max="7" width="15.42578125" style="15" customWidth="1"/>
    <col min="8" max="8" width="15.42578125" style="19" customWidth="1"/>
    <col min="9" max="9" width="9.140625" style="2" hidden="1" customWidth="1"/>
    <col min="10" max="10" width="9.140625" style="2" customWidth="1"/>
    <col min="11" max="16384" width="9.140625" style="2"/>
  </cols>
  <sheetData>
    <row r="1" spans="1:10" ht="36" customHeight="1" x14ac:dyDescent="0.25">
      <c r="A1" s="64" t="s">
        <v>370</v>
      </c>
      <c r="B1" s="65"/>
      <c r="C1" s="65"/>
      <c r="D1" s="65"/>
      <c r="E1" s="65"/>
      <c r="F1" s="65"/>
      <c r="G1" s="65"/>
      <c r="H1" s="65"/>
    </row>
    <row r="2" spans="1:10" ht="15.75" x14ac:dyDescent="0.25">
      <c r="B2" s="3"/>
      <c r="C2" s="3"/>
      <c r="D2" s="42"/>
      <c r="E2" s="3"/>
      <c r="F2" s="13"/>
      <c r="G2" s="13" t="s">
        <v>0</v>
      </c>
      <c r="H2" s="16"/>
      <c r="I2" s="1"/>
      <c r="J2" s="1"/>
    </row>
    <row r="3" spans="1:10" ht="31.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333</v>
      </c>
      <c r="G3" s="5" t="s">
        <v>332</v>
      </c>
      <c r="H3" s="25" t="s">
        <v>331</v>
      </c>
    </row>
    <row r="4" spans="1:10" ht="35.1" customHeight="1" x14ac:dyDescent="0.25">
      <c r="A4" s="10" t="s">
        <v>6</v>
      </c>
      <c r="B4" s="73" t="s">
        <v>7</v>
      </c>
      <c r="C4" s="74"/>
      <c r="D4" s="75"/>
      <c r="E4" s="7">
        <v>204786.43299999999</v>
      </c>
      <c r="F4" s="11">
        <v>31102.867999999999</v>
      </c>
      <c r="G4" s="11">
        <v>29989.440999999999</v>
      </c>
      <c r="H4" s="17">
        <f>G4/F4</f>
        <v>0.96420179000856132</v>
      </c>
    </row>
    <row r="5" spans="1:10" s="23" customFormat="1" ht="20.25" customHeight="1" x14ac:dyDescent="0.25">
      <c r="A5" s="47"/>
      <c r="B5" s="20"/>
      <c r="C5" s="76" t="s">
        <v>334</v>
      </c>
      <c r="D5" s="77"/>
      <c r="E5" s="21"/>
      <c r="F5" s="21"/>
      <c r="G5" s="22"/>
      <c r="H5" s="24"/>
    </row>
    <row r="6" spans="1:10" s="23" customFormat="1" ht="23.25" customHeight="1" x14ac:dyDescent="0.25">
      <c r="A6" s="47"/>
      <c r="B6" s="20"/>
      <c r="C6" s="76" t="s">
        <v>335</v>
      </c>
      <c r="D6" s="77"/>
      <c r="E6" s="21"/>
      <c r="F6" s="21">
        <f>F7</f>
        <v>17768.238000000001</v>
      </c>
      <c r="G6" s="21">
        <f>G7</f>
        <v>17020.629000000001</v>
      </c>
      <c r="H6" s="25">
        <f>G6/F6</f>
        <v>0.95792441546539386</v>
      </c>
    </row>
    <row r="7" spans="1:10" ht="51" customHeight="1" outlineLevel="1" x14ac:dyDescent="0.25">
      <c r="A7" s="5" t="s">
        <v>6</v>
      </c>
      <c r="B7" s="26" t="s">
        <v>7</v>
      </c>
      <c r="C7" s="5" t="s">
        <v>8</v>
      </c>
      <c r="D7" s="26" t="s">
        <v>9</v>
      </c>
      <c r="E7" s="27">
        <v>124956.501</v>
      </c>
      <c r="F7" s="28">
        <v>17768.238000000001</v>
      </c>
      <c r="G7" s="28">
        <v>17020.629000000001</v>
      </c>
      <c r="H7" s="25">
        <f>G7/F7</f>
        <v>0.95792441546539386</v>
      </c>
    </row>
    <row r="8" spans="1:10" ht="27" customHeight="1" outlineLevel="2" x14ac:dyDescent="0.25">
      <c r="A8" s="29" t="s">
        <v>6</v>
      </c>
      <c r="B8" s="30" t="s">
        <v>7</v>
      </c>
      <c r="C8" s="29" t="s">
        <v>10</v>
      </c>
      <c r="D8" s="30" t="s">
        <v>11</v>
      </c>
      <c r="E8" s="31">
        <v>2141.5</v>
      </c>
      <c r="F8" s="32">
        <v>193.57499999999999</v>
      </c>
      <c r="G8" s="32">
        <v>14.5</v>
      </c>
      <c r="H8" s="33">
        <f t="shared" ref="H8:H36" si="0">G8/F8</f>
        <v>7.4906367041198504E-2</v>
      </c>
    </row>
    <row r="9" spans="1:10" ht="32.25" customHeight="1" outlineLevel="2" x14ac:dyDescent="0.25">
      <c r="A9" s="29" t="s">
        <v>6</v>
      </c>
      <c r="B9" s="30" t="s">
        <v>7</v>
      </c>
      <c r="C9" s="29" t="s">
        <v>12</v>
      </c>
      <c r="D9" s="30" t="s">
        <v>13</v>
      </c>
      <c r="E9" s="31">
        <v>122815.001</v>
      </c>
      <c r="F9" s="32">
        <v>17574.663</v>
      </c>
      <c r="G9" s="32">
        <v>17006.129000000001</v>
      </c>
      <c r="H9" s="33">
        <f t="shared" si="0"/>
        <v>0.9676503612046502</v>
      </c>
    </row>
    <row r="10" spans="1:10" ht="23.25" customHeight="1" outlineLevel="4" x14ac:dyDescent="0.25">
      <c r="A10" s="5"/>
      <c r="B10" s="26"/>
      <c r="C10" s="60" t="s">
        <v>336</v>
      </c>
      <c r="D10" s="61"/>
      <c r="E10" s="27"/>
      <c r="F10" s="28">
        <f>F11+F12+F13</f>
        <v>13334.63</v>
      </c>
      <c r="G10" s="28">
        <f>G11+G12+G13</f>
        <v>12968.812</v>
      </c>
      <c r="H10" s="25">
        <f t="shared" si="0"/>
        <v>0.97256631792558179</v>
      </c>
    </row>
    <row r="11" spans="1:10" ht="31.5" outlineLevel="1" x14ac:dyDescent="0.25">
      <c r="A11" s="4" t="s">
        <v>6</v>
      </c>
      <c r="B11" s="6" t="s">
        <v>7</v>
      </c>
      <c r="C11" s="4" t="s">
        <v>14</v>
      </c>
      <c r="D11" s="6" t="s">
        <v>15</v>
      </c>
      <c r="E11" s="7">
        <v>613.53399999999999</v>
      </c>
      <c r="F11" s="12">
        <v>319.07</v>
      </c>
      <c r="G11" s="12">
        <v>319.07</v>
      </c>
      <c r="H11" s="18">
        <f t="shared" si="0"/>
        <v>1</v>
      </c>
    </row>
    <row r="12" spans="1:10" ht="31.5" outlineLevel="1" x14ac:dyDescent="0.25">
      <c r="A12" s="4" t="s">
        <v>6</v>
      </c>
      <c r="B12" s="6" t="s">
        <v>7</v>
      </c>
      <c r="C12" s="4" t="s">
        <v>16</v>
      </c>
      <c r="D12" s="6" t="s">
        <v>17</v>
      </c>
      <c r="E12" s="7">
        <v>78991.8</v>
      </c>
      <c r="F12" s="12">
        <v>12790.962</v>
      </c>
      <c r="G12" s="12">
        <v>12425.144</v>
      </c>
      <c r="H12" s="18">
        <f t="shared" si="0"/>
        <v>0.97140027466268764</v>
      </c>
    </row>
    <row r="13" spans="1:10" ht="47.25" outlineLevel="1" x14ac:dyDescent="0.25">
      <c r="A13" s="4" t="s">
        <v>6</v>
      </c>
      <c r="B13" s="6" t="s">
        <v>7</v>
      </c>
      <c r="C13" s="4" t="s">
        <v>18</v>
      </c>
      <c r="D13" s="6" t="s">
        <v>19</v>
      </c>
      <c r="E13" s="7">
        <v>224.59800000000001</v>
      </c>
      <c r="F13" s="12">
        <v>224.59800000000001</v>
      </c>
      <c r="G13" s="12">
        <v>224.59800000000001</v>
      </c>
      <c r="H13" s="18">
        <f t="shared" si="0"/>
        <v>1</v>
      </c>
    </row>
    <row r="14" spans="1:10" ht="35.1" customHeight="1" x14ac:dyDescent="0.25">
      <c r="A14" s="10" t="s">
        <v>20</v>
      </c>
      <c r="B14" s="73" t="s">
        <v>21</v>
      </c>
      <c r="C14" s="74"/>
      <c r="D14" s="75"/>
      <c r="E14" s="7">
        <v>319218.73800000001</v>
      </c>
      <c r="F14" s="11">
        <v>50239.383999999998</v>
      </c>
      <c r="G14" s="11">
        <v>49754.273999999998</v>
      </c>
      <c r="H14" s="17">
        <f t="shared" si="0"/>
        <v>0.99034402969590551</v>
      </c>
    </row>
    <row r="15" spans="1:10" s="23" customFormat="1" ht="20.25" customHeight="1" x14ac:dyDescent="0.25">
      <c r="A15" s="47"/>
      <c r="B15" s="20"/>
      <c r="C15" s="76" t="s">
        <v>334</v>
      </c>
      <c r="D15" s="77"/>
      <c r="E15" s="21"/>
      <c r="F15" s="21"/>
      <c r="G15" s="22"/>
      <c r="H15" s="24"/>
    </row>
    <row r="16" spans="1:10" s="23" customFormat="1" ht="24.75" customHeight="1" x14ac:dyDescent="0.25">
      <c r="A16" s="47"/>
      <c r="B16" s="20"/>
      <c r="C16" s="76" t="s">
        <v>335</v>
      </c>
      <c r="D16" s="77"/>
      <c r="E16" s="21"/>
      <c r="F16" s="21">
        <v>0</v>
      </c>
      <c r="G16" s="21">
        <v>0</v>
      </c>
      <c r="H16" s="25"/>
    </row>
    <row r="17" spans="1:8" ht="22.5" customHeight="1" outlineLevel="4" x14ac:dyDescent="0.25">
      <c r="A17" s="5"/>
      <c r="B17" s="26"/>
      <c r="C17" s="60" t="s">
        <v>336</v>
      </c>
      <c r="D17" s="61"/>
      <c r="E17" s="27"/>
      <c r="F17" s="28">
        <f>F18+F19+F20</f>
        <v>50239.383999999998</v>
      </c>
      <c r="G17" s="28">
        <f>G18+G19+G20</f>
        <v>49754.273000000001</v>
      </c>
      <c r="H17" s="25">
        <f t="shared" si="0"/>
        <v>0.99034400979120296</v>
      </c>
    </row>
    <row r="18" spans="1:8" ht="31.5" outlineLevel="1" x14ac:dyDescent="0.25">
      <c r="A18" s="4" t="s">
        <v>20</v>
      </c>
      <c r="B18" s="6" t="s">
        <v>21</v>
      </c>
      <c r="C18" s="4" t="s">
        <v>14</v>
      </c>
      <c r="D18" s="6" t="s">
        <v>367</v>
      </c>
      <c r="E18" s="7">
        <v>151107.39000000001</v>
      </c>
      <c r="F18" s="12">
        <v>26813.548999999999</v>
      </c>
      <c r="G18" s="12">
        <v>26641.147000000001</v>
      </c>
      <c r="H18" s="18">
        <f t="shared" si="0"/>
        <v>0.9935703401291639</v>
      </c>
    </row>
    <row r="19" spans="1:8" ht="15.75" outlineLevel="1" x14ac:dyDescent="0.25">
      <c r="A19" s="4" t="s">
        <v>20</v>
      </c>
      <c r="B19" s="6" t="s">
        <v>21</v>
      </c>
      <c r="C19" s="4" t="s">
        <v>16</v>
      </c>
      <c r="D19" s="6" t="s">
        <v>368</v>
      </c>
      <c r="E19" s="7">
        <v>144297.4</v>
      </c>
      <c r="F19" s="12">
        <v>23395.834999999999</v>
      </c>
      <c r="G19" s="12">
        <v>23083.126</v>
      </c>
      <c r="H19" s="18">
        <f t="shared" si="0"/>
        <v>0.98663398848555739</v>
      </c>
    </row>
    <row r="20" spans="1:8" ht="31.5" outlineLevel="1" x14ac:dyDescent="0.25">
      <c r="A20" s="4" t="s">
        <v>20</v>
      </c>
      <c r="B20" s="6" t="s">
        <v>21</v>
      </c>
      <c r="C20" s="4" t="s">
        <v>18</v>
      </c>
      <c r="D20" s="6" t="s">
        <v>369</v>
      </c>
      <c r="E20" s="7">
        <v>23813.948</v>
      </c>
      <c r="F20" s="12">
        <v>30</v>
      </c>
      <c r="G20" s="12">
        <v>30</v>
      </c>
      <c r="H20" s="18">
        <f t="shared" si="0"/>
        <v>1</v>
      </c>
    </row>
    <row r="21" spans="1:8" ht="35.1" customHeight="1" x14ac:dyDescent="0.25">
      <c r="A21" s="10" t="s">
        <v>24</v>
      </c>
      <c r="B21" s="73" t="s">
        <v>25</v>
      </c>
      <c r="C21" s="74"/>
      <c r="D21" s="75"/>
      <c r="E21" s="7">
        <v>150201.93</v>
      </c>
      <c r="F21" s="11">
        <v>23718.027999999998</v>
      </c>
      <c r="G21" s="11">
        <v>22674.383000000002</v>
      </c>
      <c r="H21" s="17">
        <f t="shared" si="0"/>
        <v>0.95599781735648526</v>
      </c>
    </row>
    <row r="22" spans="1:8" s="23" customFormat="1" ht="20.25" customHeight="1" x14ac:dyDescent="0.25">
      <c r="A22" s="47"/>
      <c r="B22" s="20"/>
      <c r="C22" s="76" t="s">
        <v>334</v>
      </c>
      <c r="D22" s="77"/>
      <c r="E22" s="21"/>
      <c r="F22" s="21"/>
      <c r="G22" s="22"/>
      <c r="H22" s="24"/>
    </row>
    <row r="23" spans="1:8" s="23" customFormat="1" ht="24.75" customHeight="1" x14ac:dyDescent="0.25">
      <c r="A23" s="47"/>
      <c r="B23" s="20"/>
      <c r="C23" s="76" t="s">
        <v>335</v>
      </c>
      <c r="D23" s="77"/>
      <c r="E23" s="21"/>
      <c r="F23" s="21">
        <f>F24</f>
        <v>10079.647999999999</v>
      </c>
      <c r="G23" s="21">
        <f>G24</f>
        <v>9696.384</v>
      </c>
      <c r="H23" s="25">
        <f t="shared" si="0"/>
        <v>0.96197644997126897</v>
      </c>
    </row>
    <row r="24" spans="1:8" ht="37.5" customHeight="1" outlineLevel="1" x14ac:dyDescent="0.25">
      <c r="A24" s="5" t="s">
        <v>24</v>
      </c>
      <c r="B24" s="26" t="s">
        <v>25</v>
      </c>
      <c r="C24" s="5" t="s">
        <v>26</v>
      </c>
      <c r="D24" s="26" t="s">
        <v>27</v>
      </c>
      <c r="E24" s="27">
        <v>74851.429999999993</v>
      </c>
      <c r="F24" s="28">
        <v>10079.647999999999</v>
      </c>
      <c r="G24" s="28">
        <v>9696.384</v>
      </c>
      <c r="H24" s="25">
        <f t="shared" si="0"/>
        <v>0.96197644997126897</v>
      </c>
    </row>
    <row r="25" spans="1:8" ht="61.5" customHeight="1" outlineLevel="2" x14ac:dyDescent="0.25">
      <c r="A25" s="29" t="s">
        <v>24</v>
      </c>
      <c r="B25" s="30" t="s">
        <v>25</v>
      </c>
      <c r="C25" s="29" t="s">
        <v>28</v>
      </c>
      <c r="D25" s="30" t="s">
        <v>29</v>
      </c>
      <c r="E25" s="31">
        <v>55448.330999999998</v>
      </c>
      <c r="F25" s="32">
        <v>10058.832</v>
      </c>
      <c r="G25" s="32">
        <v>9675.5679999999993</v>
      </c>
      <c r="H25" s="33">
        <f t="shared" si="0"/>
        <v>0.96189776308024622</v>
      </c>
    </row>
    <row r="26" spans="1:8" ht="56.25" customHeight="1" outlineLevel="2" x14ac:dyDescent="0.25">
      <c r="A26" s="29" t="s">
        <v>24</v>
      </c>
      <c r="B26" s="30" t="s">
        <v>25</v>
      </c>
      <c r="C26" s="29" t="s">
        <v>30</v>
      </c>
      <c r="D26" s="30" t="s">
        <v>31</v>
      </c>
      <c r="E26" s="31">
        <v>208.16300000000001</v>
      </c>
      <c r="F26" s="32">
        <v>20.815999999999999</v>
      </c>
      <c r="G26" s="32">
        <v>20.815999999999999</v>
      </c>
      <c r="H26" s="33">
        <f t="shared" si="0"/>
        <v>1</v>
      </c>
    </row>
    <row r="27" spans="1:8" ht="59.25" hidden="1" customHeight="1" outlineLevel="2" x14ac:dyDescent="0.25">
      <c r="A27" s="29" t="s">
        <v>24</v>
      </c>
      <c r="B27" s="30" t="s">
        <v>25</v>
      </c>
      <c r="C27" s="29" t="s">
        <v>32</v>
      </c>
      <c r="D27" s="30" t="s">
        <v>33</v>
      </c>
      <c r="E27" s="31">
        <v>19194.936000000002</v>
      </c>
      <c r="F27" s="32">
        <v>0</v>
      </c>
      <c r="G27" s="32">
        <v>0</v>
      </c>
      <c r="H27" s="33"/>
    </row>
    <row r="28" spans="1:8" ht="23.25" customHeight="1" outlineLevel="2" x14ac:dyDescent="0.25">
      <c r="A28" s="29"/>
      <c r="B28" s="30"/>
      <c r="C28" s="60" t="s">
        <v>336</v>
      </c>
      <c r="D28" s="61"/>
      <c r="E28" s="31"/>
      <c r="F28" s="28">
        <f>F29+F30</f>
        <v>13638.378999999999</v>
      </c>
      <c r="G28" s="28">
        <f>G29+G30</f>
        <v>12977.999</v>
      </c>
      <c r="H28" s="25">
        <f t="shared" si="0"/>
        <v>0.95157928959152704</v>
      </c>
    </row>
    <row r="29" spans="1:8" ht="48.75" customHeight="1" outlineLevel="1" x14ac:dyDescent="0.25">
      <c r="A29" s="4" t="s">
        <v>24</v>
      </c>
      <c r="B29" s="6" t="s">
        <v>25</v>
      </c>
      <c r="C29" s="4" t="s">
        <v>16</v>
      </c>
      <c r="D29" s="6" t="s">
        <v>17</v>
      </c>
      <c r="E29" s="7">
        <v>75246.2</v>
      </c>
      <c r="F29" s="12">
        <v>13534.079</v>
      </c>
      <c r="G29" s="12">
        <v>12873.699000000001</v>
      </c>
      <c r="H29" s="18">
        <f t="shared" si="0"/>
        <v>0.95120613674561827</v>
      </c>
    </row>
    <row r="30" spans="1:8" ht="51.75" customHeight="1" outlineLevel="1" x14ac:dyDescent="0.25">
      <c r="A30" s="4" t="s">
        <v>24</v>
      </c>
      <c r="B30" s="6" t="s">
        <v>25</v>
      </c>
      <c r="C30" s="4" t="s">
        <v>18</v>
      </c>
      <c r="D30" s="6" t="s">
        <v>19</v>
      </c>
      <c r="E30" s="7">
        <v>104.3</v>
      </c>
      <c r="F30" s="12">
        <v>104.3</v>
      </c>
      <c r="G30" s="12">
        <v>104.3</v>
      </c>
      <c r="H30" s="18">
        <f t="shared" si="0"/>
        <v>1</v>
      </c>
    </row>
    <row r="31" spans="1:8" ht="35.1" customHeight="1" x14ac:dyDescent="0.25">
      <c r="A31" s="10" t="s">
        <v>34</v>
      </c>
      <c r="B31" s="73" t="s">
        <v>35</v>
      </c>
      <c r="C31" s="74"/>
      <c r="D31" s="75"/>
      <c r="E31" s="7">
        <v>57046.1</v>
      </c>
      <c r="F31" s="11">
        <v>9993</v>
      </c>
      <c r="G31" s="11">
        <v>9932.8250000000007</v>
      </c>
      <c r="H31" s="17">
        <f t="shared" si="0"/>
        <v>0.99397828479935968</v>
      </c>
    </row>
    <row r="32" spans="1:8" ht="23.25" customHeight="1" x14ac:dyDescent="0.25">
      <c r="A32" s="34"/>
      <c r="B32" s="35"/>
      <c r="C32" s="66" t="s">
        <v>334</v>
      </c>
      <c r="D32" s="67"/>
      <c r="E32" s="36"/>
      <c r="F32" s="37"/>
      <c r="G32" s="37"/>
      <c r="H32" s="38"/>
    </row>
    <row r="33" spans="1:8" ht="21.75" customHeight="1" x14ac:dyDescent="0.25">
      <c r="A33" s="34"/>
      <c r="B33" s="35"/>
      <c r="C33" s="66" t="s">
        <v>335</v>
      </c>
      <c r="D33" s="67"/>
      <c r="E33" s="36"/>
      <c r="F33" s="37">
        <v>0</v>
      </c>
      <c r="G33" s="37">
        <v>0</v>
      </c>
      <c r="H33" s="38"/>
    </row>
    <row r="34" spans="1:8" ht="25.5" customHeight="1" x14ac:dyDescent="0.25">
      <c r="A34" s="34"/>
      <c r="B34" s="35"/>
      <c r="C34" s="66" t="s">
        <v>336</v>
      </c>
      <c r="D34" s="67"/>
      <c r="E34" s="36"/>
      <c r="F34" s="37">
        <f>F35</f>
        <v>9993</v>
      </c>
      <c r="G34" s="37">
        <f>G35</f>
        <v>9932.8250000000007</v>
      </c>
      <c r="H34" s="38">
        <f t="shared" si="0"/>
        <v>0.99397828479935968</v>
      </c>
    </row>
    <row r="35" spans="1:8" ht="51.75" customHeight="1" outlineLevel="1" x14ac:dyDescent="0.25">
      <c r="A35" s="4" t="s">
        <v>34</v>
      </c>
      <c r="B35" s="6" t="s">
        <v>35</v>
      </c>
      <c r="C35" s="4" t="s">
        <v>14</v>
      </c>
      <c r="D35" s="6" t="s">
        <v>15</v>
      </c>
      <c r="E35" s="7">
        <v>57046.1</v>
      </c>
      <c r="F35" s="12">
        <v>9993</v>
      </c>
      <c r="G35" s="12">
        <v>9932.8250000000007</v>
      </c>
      <c r="H35" s="25">
        <f t="shared" si="0"/>
        <v>0.99397828479935968</v>
      </c>
    </row>
    <row r="36" spans="1:8" ht="35.1" customHeight="1" x14ac:dyDescent="0.25">
      <c r="A36" s="10" t="s">
        <v>36</v>
      </c>
      <c r="B36" s="73" t="s">
        <v>37</v>
      </c>
      <c r="C36" s="74"/>
      <c r="D36" s="75"/>
      <c r="E36" s="7">
        <v>1060868.1640000001</v>
      </c>
      <c r="F36" s="11">
        <v>38732.680999999997</v>
      </c>
      <c r="G36" s="11">
        <v>33588.35</v>
      </c>
      <c r="H36" s="17">
        <f t="shared" si="0"/>
        <v>0.86718370979793524</v>
      </c>
    </row>
    <row r="37" spans="1:8" ht="23.25" customHeight="1" x14ac:dyDescent="0.25">
      <c r="A37" s="34"/>
      <c r="B37" s="35"/>
      <c r="C37" s="66" t="s">
        <v>334</v>
      </c>
      <c r="D37" s="67"/>
      <c r="E37" s="36"/>
      <c r="F37" s="37"/>
      <c r="G37" s="37"/>
      <c r="H37" s="38"/>
    </row>
    <row r="38" spans="1:8" ht="21.75" customHeight="1" x14ac:dyDescent="0.25">
      <c r="A38" s="34"/>
      <c r="B38" s="35"/>
      <c r="C38" s="66" t="s">
        <v>335</v>
      </c>
      <c r="D38" s="67"/>
      <c r="E38" s="36"/>
      <c r="F38" s="37">
        <f>F39+F41</f>
        <v>22260.523000000001</v>
      </c>
      <c r="G38" s="37">
        <f>G39+G41</f>
        <v>18611.416000000001</v>
      </c>
      <c r="H38" s="25">
        <f t="shared" ref="H38:H57" si="1">G38/F38</f>
        <v>0.83607271940555938</v>
      </c>
    </row>
    <row r="39" spans="1:8" ht="45.75" customHeight="1" outlineLevel="1" x14ac:dyDescent="0.25">
      <c r="A39" s="5" t="s">
        <v>36</v>
      </c>
      <c r="B39" s="26" t="s">
        <v>37</v>
      </c>
      <c r="C39" s="5" t="s">
        <v>38</v>
      </c>
      <c r="D39" s="26" t="s">
        <v>39</v>
      </c>
      <c r="E39" s="27">
        <v>57833.8</v>
      </c>
      <c r="F39" s="28">
        <v>600</v>
      </c>
      <c r="G39" s="28">
        <v>600</v>
      </c>
      <c r="H39" s="25">
        <f t="shared" si="1"/>
        <v>1</v>
      </c>
    </row>
    <row r="40" spans="1:8" ht="45.75" customHeight="1" outlineLevel="2" x14ac:dyDescent="0.25">
      <c r="A40" s="29" t="s">
        <v>36</v>
      </c>
      <c r="B40" s="30" t="s">
        <v>37</v>
      </c>
      <c r="C40" s="29" t="s">
        <v>40</v>
      </c>
      <c r="D40" s="30" t="s">
        <v>41</v>
      </c>
      <c r="E40" s="31">
        <v>57833.8</v>
      </c>
      <c r="F40" s="32">
        <v>600</v>
      </c>
      <c r="G40" s="32">
        <v>600</v>
      </c>
      <c r="H40" s="33">
        <f t="shared" si="1"/>
        <v>1</v>
      </c>
    </row>
    <row r="41" spans="1:8" ht="49.5" customHeight="1" outlineLevel="1" x14ac:dyDescent="0.25">
      <c r="A41" s="5" t="s">
        <v>36</v>
      </c>
      <c r="B41" s="26" t="s">
        <v>37</v>
      </c>
      <c r="C41" s="5" t="s">
        <v>42</v>
      </c>
      <c r="D41" s="26" t="s">
        <v>43</v>
      </c>
      <c r="E41" s="27">
        <v>829072.62100000004</v>
      </c>
      <c r="F41" s="28">
        <v>21660.523000000001</v>
      </c>
      <c r="G41" s="28">
        <v>18011.416000000001</v>
      </c>
      <c r="H41" s="25">
        <f t="shared" si="1"/>
        <v>0.83153190714739433</v>
      </c>
    </row>
    <row r="42" spans="1:8" ht="43.5" customHeight="1" outlineLevel="2" x14ac:dyDescent="0.25">
      <c r="A42" s="29" t="s">
        <v>36</v>
      </c>
      <c r="B42" s="30" t="s">
        <v>37</v>
      </c>
      <c r="C42" s="29" t="s">
        <v>44</v>
      </c>
      <c r="D42" s="30" t="s">
        <v>45</v>
      </c>
      <c r="E42" s="31">
        <v>557239.82200000004</v>
      </c>
      <c r="F42" s="32">
        <v>10550.359</v>
      </c>
      <c r="G42" s="32">
        <v>7333.2790000000005</v>
      </c>
      <c r="H42" s="33">
        <f t="shared" si="1"/>
        <v>0.69507388326785846</v>
      </c>
    </row>
    <row r="43" spans="1:8" ht="48" customHeight="1" outlineLevel="2" x14ac:dyDescent="0.25">
      <c r="A43" s="29" t="s">
        <v>36</v>
      </c>
      <c r="B43" s="30" t="s">
        <v>37</v>
      </c>
      <c r="C43" s="29" t="s">
        <v>46</v>
      </c>
      <c r="D43" s="30" t="s">
        <v>47</v>
      </c>
      <c r="E43" s="31">
        <v>271832.799</v>
      </c>
      <c r="F43" s="32">
        <v>11110.164000000001</v>
      </c>
      <c r="G43" s="32">
        <v>10678.138000000001</v>
      </c>
      <c r="H43" s="33">
        <f t="shared" si="1"/>
        <v>0.96111434538680074</v>
      </c>
    </row>
    <row r="44" spans="1:8" ht="49.5" customHeight="1" outlineLevel="1" x14ac:dyDescent="0.25">
      <c r="A44" s="5" t="s">
        <v>36</v>
      </c>
      <c r="B44" s="26"/>
      <c r="C44" s="5" t="s">
        <v>340</v>
      </c>
      <c r="D44" s="26" t="s">
        <v>339</v>
      </c>
      <c r="E44" s="27"/>
      <c r="F44" s="28">
        <v>10454.334999999999</v>
      </c>
      <c r="G44" s="28">
        <v>9956.93</v>
      </c>
      <c r="H44" s="25">
        <f t="shared" si="1"/>
        <v>0.95242117265230175</v>
      </c>
    </row>
    <row r="45" spans="1:8" ht="15.75" outlineLevel="2" x14ac:dyDescent="0.25">
      <c r="A45" s="29"/>
      <c r="B45" s="30"/>
      <c r="C45" s="60" t="s">
        <v>336</v>
      </c>
      <c r="D45" s="61"/>
      <c r="E45" s="31"/>
      <c r="F45" s="28">
        <f>F46+F47</f>
        <v>16472.157999999999</v>
      </c>
      <c r="G45" s="28">
        <f>G46+G47</f>
        <v>14976.934000000001</v>
      </c>
      <c r="H45" s="25">
        <f t="shared" si="1"/>
        <v>0.90922719415391728</v>
      </c>
    </row>
    <row r="46" spans="1:8" ht="41.25" customHeight="1" outlineLevel="1" x14ac:dyDescent="0.25">
      <c r="A46" s="4" t="s">
        <v>36</v>
      </c>
      <c r="B46" s="6" t="s">
        <v>37</v>
      </c>
      <c r="C46" s="4" t="s">
        <v>14</v>
      </c>
      <c r="D46" s="6" t="s">
        <v>15</v>
      </c>
      <c r="E46" s="7">
        <v>144755.04300000001</v>
      </c>
      <c r="F46" s="12">
        <v>10704.518</v>
      </c>
      <c r="G46" s="12">
        <v>10102.803</v>
      </c>
      <c r="H46" s="18">
        <f t="shared" si="1"/>
        <v>0.94378868810347183</v>
      </c>
    </row>
    <row r="47" spans="1:8" ht="38.25" customHeight="1" outlineLevel="1" x14ac:dyDescent="0.25">
      <c r="A47" s="4" t="s">
        <v>36</v>
      </c>
      <c r="B47" s="6" t="s">
        <v>37</v>
      </c>
      <c r="C47" s="4" t="s">
        <v>16</v>
      </c>
      <c r="D47" s="6" t="s">
        <v>17</v>
      </c>
      <c r="E47" s="7">
        <v>29206.7</v>
      </c>
      <c r="F47" s="12">
        <v>5767.64</v>
      </c>
      <c r="G47" s="12">
        <v>4874.1310000000003</v>
      </c>
      <c r="H47" s="18">
        <f t="shared" si="1"/>
        <v>0.84508239071786728</v>
      </c>
    </row>
    <row r="48" spans="1:8" ht="35.1" customHeight="1" x14ac:dyDescent="0.25">
      <c r="A48" s="10" t="s">
        <v>48</v>
      </c>
      <c r="B48" s="73" t="s">
        <v>49</v>
      </c>
      <c r="C48" s="74"/>
      <c r="D48" s="75"/>
      <c r="E48" s="7">
        <v>2258433.7379999999</v>
      </c>
      <c r="F48" s="11">
        <v>464284.36300000001</v>
      </c>
      <c r="G48" s="11">
        <v>444859.41399999999</v>
      </c>
      <c r="H48" s="17">
        <f t="shared" si="1"/>
        <v>0.95816152653842446</v>
      </c>
    </row>
    <row r="49" spans="1:8" ht="23.25" customHeight="1" x14ac:dyDescent="0.25">
      <c r="A49" s="34"/>
      <c r="B49" s="35"/>
      <c r="C49" s="66" t="s">
        <v>334</v>
      </c>
      <c r="D49" s="67"/>
      <c r="E49" s="36"/>
      <c r="F49" s="37"/>
      <c r="G49" s="37"/>
      <c r="H49" s="38"/>
    </row>
    <row r="50" spans="1:8" ht="21.75" customHeight="1" x14ac:dyDescent="0.25">
      <c r="A50" s="34"/>
      <c r="B50" s="35"/>
      <c r="C50" s="66" t="s">
        <v>335</v>
      </c>
      <c r="D50" s="67"/>
      <c r="E50" s="36"/>
      <c r="F50" s="37">
        <f>F51+F54+F56+F62+F65+F69</f>
        <v>435320.31</v>
      </c>
      <c r="G50" s="37">
        <f>G51+G54+G56+G62+G65+G69</f>
        <v>416536.10499999998</v>
      </c>
      <c r="H50" s="25">
        <f t="shared" si="1"/>
        <v>0.95684969304556455</v>
      </c>
    </row>
    <row r="51" spans="1:8" ht="36.75" customHeight="1" outlineLevel="1" collapsed="1" x14ac:dyDescent="0.25">
      <c r="A51" s="5" t="s">
        <v>48</v>
      </c>
      <c r="B51" s="26" t="s">
        <v>49</v>
      </c>
      <c r="C51" s="5" t="s">
        <v>50</v>
      </c>
      <c r="D51" s="26" t="s">
        <v>51</v>
      </c>
      <c r="E51" s="27">
        <v>5774.7</v>
      </c>
      <c r="F51" s="28">
        <v>461.5</v>
      </c>
      <c r="G51" s="28">
        <v>461.5</v>
      </c>
      <c r="H51" s="25">
        <f t="shared" si="1"/>
        <v>1</v>
      </c>
    </row>
    <row r="52" spans="1:8" ht="48.75" hidden="1" customHeight="1" outlineLevel="2" x14ac:dyDescent="0.25">
      <c r="A52" s="29" t="s">
        <v>48</v>
      </c>
      <c r="B52" s="30" t="s">
        <v>49</v>
      </c>
      <c r="C52" s="29" t="s">
        <v>52</v>
      </c>
      <c r="D52" s="30" t="s">
        <v>53</v>
      </c>
      <c r="E52" s="31">
        <v>1391.7</v>
      </c>
      <c r="F52" s="32">
        <v>0</v>
      </c>
      <c r="G52" s="32">
        <v>0</v>
      </c>
      <c r="H52" s="33"/>
    </row>
    <row r="53" spans="1:8" ht="57.75" customHeight="1" outlineLevel="2" x14ac:dyDescent="0.25">
      <c r="A53" s="29" t="s">
        <v>48</v>
      </c>
      <c r="B53" s="30" t="s">
        <v>49</v>
      </c>
      <c r="C53" s="29" t="s">
        <v>54</v>
      </c>
      <c r="D53" s="30" t="s">
        <v>55</v>
      </c>
      <c r="E53" s="31">
        <v>4383</v>
      </c>
      <c r="F53" s="32">
        <v>461.5</v>
      </c>
      <c r="G53" s="32">
        <v>461.5</v>
      </c>
      <c r="H53" s="33">
        <f t="shared" si="1"/>
        <v>1</v>
      </c>
    </row>
    <row r="54" spans="1:8" ht="31.5" customHeight="1" outlineLevel="1" x14ac:dyDescent="0.25">
      <c r="A54" s="5" t="s">
        <v>48</v>
      </c>
      <c r="B54" s="26" t="s">
        <v>49</v>
      </c>
      <c r="C54" s="5" t="s">
        <v>56</v>
      </c>
      <c r="D54" s="26" t="s">
        <v>57</v>
      </c>
      <c r="E54" s="27">
        <v>5498.7</v>
      </c>
      <c r="F54" s="28">
        <v>269.8</v>
      </c>
      <c r="G54" s="28">
        <v>69.8</v>
      </c>
      <c r="H54" s="25">
        <f t="shared" si="1"/>
        <v>0.2587101556708673</v>
      </c>
    </row>
    <row r="55" spans="1:8" ht="49.5" customHeight="1" outlineLevel="2" x14ac:dyDescent="0.25">
      <c r="A55" s="29" t="s">
        <v>48</v>
      </c>
      <c r="B55" s="30" t="s">
        <v>49</v>
      </c>
      <c r="C55" s="29" t="s">
        <v>58</v>
      </c>
      <c r="D55" s="30" t="s">
        <v>59</v>
      </c>
      <c r="E55" s="31">
        <v>5498.7</v>
      </c>
      <c r="F55" s="32">
        <v>269.8</v>
      </c>
      <c r="G55" s="32">
        <v>69.8</v>
      </c>
      <c r="H55" s="33">
        <f t="shared" si="1"/>
        <v>0.2587101556708673</v>
      </c>
    </row>
    <row r="56" spans="1:8" ht="30.75" customHeight="1" outlineLevel="1" x14ac:dyDescent="0.25">
      <c r="A56" s="5" t="s">
        <v>48</v>
      </c>
      <c r="B56" s="26" t="s">
        <v>49</v>
      </c>
      <c r="C56" s="5" t="s">
        <v>60</v>
      </c>
      <c r="D56" s="26" t="s">
        <v>61</v>
      </c>
      <c r="E56" s="27">
        <v>2074960.7479999999</v>
      </c>
      <c r="F56" s="28">
        <v>432613.81</v>
      </c>
      <c r="G56" s="28">
        <v>414289.80499999999</v>
      </c>
      <c r="H56" s="25">
        <f t="shared" si="1"/>
        <v>0.95764350426076317</v>
      </c>
    </row>
    <row r="57" spans="1:8" ht="31.5" outlineLevel="2" x14ac:dyDescent="0.25">
      <c r="A57" s="29" t="s">
        <v>48</v>
      </c>
      <c r="B57" s="30" t="s">
        <v>49</v>
      </c>
      <c r="C57" s="29" t="s">
        <v>62</v>
      </c>
      <c r="D57" s="30" t="s">
        <v>63</v>
      </c>
      <c r="E57" s="31">
        <v>337054.99</v>
      </c>
      <c r="F57" s="32">
        <v>65613.236000000004</v>
      </c>
      <c r="G57" s="32">
        <v>60500.769</v>
      </c>
      <c r="H57" s="33">
        <f t="shared" si="1"/>
        <v>0.92208177325684704</v>
      </c>
    </row>
    <row r="58" spans="1:8" ht="31.5" outlineLevel="2" x14ac:dyDescent="0.25">
      <c r="A58" s="29" t="s">
        <v>48</v>
      </c>
      <c r="B58" s="30" t="s">
        <v>49</v>
      </c>
      <c r="C58" s="29" t="s">
        <v>64</v>
      </c>
      <c r="D58" s="30" t="s">
        <v>65</v>
      </c>
      <c r="E58" s="31">
        <v>955397.23800000001</v>
      </c>
      <c r="F58" s="32">
        <v>216920.31899999999</v>
      </c>
      <c r="G58" s="32">
        <v>211636.505</v>
      </c>
      <c r="H58" s="33">
        <f t="shared" ref="H58:H72" si="2">G58/F58</f>
        <v>0.97564168251107919</v>
      </c>
    </row>
    <row r="59" spans="1:8" ht="31.5" outlineLevel="2" x14ac:dyDescent="0.25">
      <c r="A59" s="29" t="s">
        <v>48</v>
      </c>
      <c r="B59" s="30" t="s">
        <v>49</v>
      </c>
      <c r="C59" s="29" t="s">
        <v>66</v>
      </c>
      <c r="D59" s="30" t="s">
        <v>67</v>
      </c>
      <c r="E59" s="31">
        <v>226806.32</v>
      </c>
      <c r="F59" s="32">
        <v>31187.295999999998</v>
      </c>
      <c r="G59" s="32">
        <v>28936.544999999998</v>
      </c>
      <c r="H59" s="33">
        <f t="shared" si="2"/>
        <v>0.92783115920020764</v>
      </c>
    </row>
    <row r="60" spans="1:8" ht="15.75" outlineLevel="2" x14ac:dyDescent="0.25">
      <c r="A60" s="29" t="s">
        <v>48</v>
      </c>
      <c r="B60" s="30" t="s">
        <v>49</v>
      </c>
      <c r="C60" s="29" t="s">
        <v>68</v>
      </c>
      <c r="D60" s="30" t="s">
        <v>69</v>
      </c>
      <c r="E60" s="31">
        <v>544790.19999999995</v>
      </c>
      <c r="F60" s="32">
        <v>116170.258</v>
      </c>
      <c r="G60" s="32">
        <v>111310.09699999999</v>
      </c>
      <c r="H60" s="33">
        <f t="shared" si="2"/>
        <v>0.95816346555759557</v>
      </c>
    </row>
    <row r="61" spans="1:8" ht="31.5" outlineLevel="2" x14ac:dyDescent="0.25">
      <c r="A61" s="29" t="s">
        <v>48</v>
      </c>
      <c r="B61" s="30" t="s">
        <v>49</v>
      </c>
      <c r="C61" s="29" t="s">
        <v>70</v>
      </c>
      <c r="D61" s="30" t="s">
        <v>71</v>
      </c>
      <c r="E61" s="31">
        <v>10912</v>
      </c>
      <c r="F61" s="32">
        <v>2722.7</v>
      </c>
      <c r="G61" s="32">
        <v>1905.89</v>
      </c>
      <c r="H61" s="33">
        <f t="shared" si="2"/>
        <v>0.70000000000000007</v>
      </c>
    </row>
    <row r="62" spans="1:8" ht="48.75" customHeight="1" outlineLevel="1" x14ac:dyDescent="0.25">
      <c r="A62" s="5" t="s">
        <v>48</v>
      </c>
      <c r="B62" s="26" t="s">
        <v>49</v>
      </c>
      <c r="C62" s="5" t="s">
        <v>72</v>
      </c>
      <c r="D62" s="26" t="s">
        <v>73</v>
      </c>
      <c r="E62" s="27">
        <v>24948.3</v>
      </c>
      <c r="F62" s="28">
        <v>1975.2</v>
      </c>
      <c r="G62" s="28">
        <v>1715</v>
      </c>
      <c r="H62" s="25">
        <f t="shared" si="2"/>
        <v>0.86826650465775612</v>
      </c>
    </row>
    <row r="63" spans="1:8" ht="31.5" outlineLevel="2" x14ac:dyDescent="0.25">
      <c r="A63" s="29" t="s">
        <v>48</v>
      </c>
      <c r="B63" s="30" t="s">
        <v>49</v>
      </c>
      <c r="C63" s="29" t="s">
        <v>74</v>
      </c>
      <c r="D63" s="30" t="s">
        <v>75</v>
      </c>
      <c r="E63" s="31">
        <v>19557.599999999999</v>
      </c>
      <c r="F63" s="32">
        <v>1975.2</v>
      </c>
      <c r="G63" s="32">
        <v>1715</v>
      </c>
      <c r="H63" s="33">
        <f t="shared" si="2"/>
        <v>0.86826650465775612</v>
      </c>
    </row>
    <row r="64" spans="1:8" ht="31.5" hidden="1" outlineLevel="2" x14ac:dyDescent="0.25">
      <c r="A64" s="29" t="s">
        <v>48</v>
      </c>
      <c r="B64" s="30" t="s">
        <v>49</v>
      </c>
      <c r="C64" s="29" t="s">
        <v>76</v>
      </c>
      <c r="D64" s="30" t="s">
        <v>77</v>
      </c>
      <c r="E64" s="31">
        <v>5390.7</v>
      </c>
      <c r="F64" s="32">
        <v>0</v>
      </c>
      <c r="G64" s="32">
        <v>0</v>
      </c>
      <c r="H64" s="33"/>
    </row>
    <row r="65" spans="1:8" ht="47.25" hidden="1" outlineLevel="1" x14ac:dyDescent="0.25">
      <c r="A65" s="5" t="s">
        <v>48</v>
      </c>
      <c r="B65" s="26" t="s">
        <v>49</v>
      </c>
      <c r="C65" s="5" t="s">
        <v>78</v>
      </c>
      <c r="D65" s="26" t="s">
        <v>79</v>
      </c>
      <c r="E65" s="27">
        <v>7388.1</v>
      </c>
      <c r="F65" s="28">
        <v>0</v>
      </c>
      <c r="G65" s="28">
        <v>0</v>
      </c>
      <c r="H65" s="25"/>
    </row>
    <row r="66" spans="1:8" ht="47.25" hidden="1" outlineLevel="2" x14ac:dyDescent="0.25">
      <c r="A66" s="29" t="s">
        <v>48</v>
      </c>
      <c r="B66" s="30" t="s">
        <v>49</v>
      </c>
      <c r="C66" s="29" t="s">
        <v>80</v>
      </c>
      <c r="D66" s="30" t="s">
        <v>81</v>
      </c>
      <c r="E66" s="31">
        <v>1913.3</v>
      </c>
      <c r="F66" s="32">
        <v>0</v>
      </c>
      <c r="G66" s="32">
        <v>0</v>
      </c>
      <c r="H66" s="33"/>
    </row>
    <row r="67" spans="1:8" ht="31.5" hidden="1" outlineLevel="2" x14ac:dyDescent="0.25">
      <c r="A67" s="29" t="s">
        <v>48</v>
      </c>
      <c r="B67" s="30" t="s">
        <v>49</v>
      </c>
      <c r="C67" s="29" t="s">
        <v>82</v>
      </c>
      <c r="D67" s="30" t="s">
        <v>83</v>
      </c>
      <c r="E67" s="31">
        <v>4262.5</v>
      </c>
      <c r="F67" s="32">
        <v>0</v>
      </c>
      <c r="G67" s="32">
        <v>0</v>
      </c>
      <c r="H67" s="33"/>
    </row>
    <row r="68" spans="1:8" ht="31.5" hidden="1" outlineLevel="2" x14ac:dyDescent="0.25">
      <c r="A68" s="29" t="s">
        <v>48</v>
      </c>
      <c r="B68" s="30" t="s">
        <v>49</v>
      </c>
      <c r="C68" s="29" t="s">
        <v>84</v>
      </c>
      <c r="D68" s="30" t="s">
        <v>85</v>
      </c>
      <c r="E68" s="31">
        <v>1212.3</v>
      </c>
      <c r="F68" s="32">
        <v>0</v>
      </c>
      <c r="G68" s="32">
        <v>0</v>
      </c>
      <c r="H68" s="33"/>
    </row>
    <row r="69" spans="1:8" ht="51" hidden="1" customHeight="1" outlineLevel="1" x14ac:dyDescent="0.25">
      <c r="A69" s="5" t="s">
        <v>48</v>
      </c>
      <c r="B69" s="26" t="s">
        <v>49</v>
      </c>
      <c r="C69" s="5" t="s">
        <v>42</v>
      </c>
      <c r="D69" s="26" t="s">
        <v>43</v>
      </c>
      <c r="E69" s="27">
        <v>3500</v>
      </c>
      <c r="F69" s="28">
        <v>0</v>
      </c>
      <c r="G69" s="28">
        <v>0</v>
      </c>
      <c r="H69" s="25"/>
    </row>
    <row r="70" spans="1:8" ht="28.5" hidden="1" customHeight="1" outlineLevel="2" x14ac:dyDescent="0.25">
      <c r="A70" s="29" t="s">
        <v>48</v>
      </c>
      <c r="B70" s="30" t="s">
        <v>49</v>
      </c>
      <c r="C70" s="29" t="s">
        <v>44</v>
      </c>
      <c r="D70" s="30" t="s">
        <v>45</v>
      </c>
      <c r="E70" s="31">
        <v>3500</v>
      </c>
      <c r="F70" s="32">
        <v>0</v>
      </c>
      <c r="G70" s="32">
        <v>0</v>
      </c>
      <c r="H70" s="33"/>
    </row>
    <row r="71" spans="1:8" ht="15.75" outlineLevel="4" x14ac:dyDescent="0.25">
      <c r="A71" s="4"/>
      <c r="B71" s="6"/>
      <c r="C71" s="60" t="s">
        <v>336</v>
      </c>
      <c r="D71" s="61"/>
      <c r="E71" s="7"/>
      <c r="F71" s="28">
        <f>F72+F73</f>
        <v>28964.053</v>
      </c>
      <c r="G71" s="28">
        <f>G72+G73</f>
        <v>28323.308000000001</v>
      </c>
      <c r="H71" s="25">
        <f t="shared" si="2"/>
        <v>0.97787792336935719</v>
      </c>
    </row>
    <row r="72" spans="1:8" ht="31.5" outlineLevel="1" x14ac:dyDescent="0.25">
      <c r="A72" s="4" t="s">
        <v>48</v>
      </c>
      <c r="B72" s="6" t="s">
        <v>49</v>
      </c>
      <c r="C72" s="4" t="s">
        <v>14</v>
      </c>
      <c r="D72" s="6" t="s">
        <v>15</v>
      </c>
      <c r="E72" s="7">
        <v>109296.39</v>
      </c>
      <c r="F72" s="12">
        <v>23276.053</v>
      </c>
      <c r="G72" s="12">
        <v>23061.455000000002</v>
      </c>
      <c r="H72" s="18">
        <f t="shared" si="2"/>
        <v>0.99078030970285225</v>
      </c>
    </row>
    <row r="73" spans="1:8" ht="31.5" outlineLevel="1" x14ac:dyDescent="0.25">
      <c r="A73" s="4" t="s">
        <v>48</v>
      </c>
      <c r="B73" s="6" t="s">
        <v>49</v>
      </c>
      <c r="C73" s="4" t="s">
        <v>16</v>
      </c>
      <c r="D73" s="6" t="s">
        <v>17</v>
      </c>
      <c r="E73" s="7">
        <v>27066.799999999999</v>
      </c>
      <c r="F73" s="12">
        <v>5688</v>
      </c>
      <c r="G73" s="12">
        <v>5261.8530000000001</v>
      </c>
      <c r="H73" s="18">
        <f t="shared" ref="H73:H92" si="3">G73/F73</f>
        <v>0.92507964135021103</v>
      </c>
    </row>
    <row r="74" spans="1:8" ht="35.1" customHeight="1" x14ac:dyDescent="0.25">
      <c r="A74" s="10" t="s">
        <v>86</v>
      </c>
      <c r="B74" s="73" t="s">
        <v>87</v>
      </c>
      <c r="C74" s="74"/>
      <c r="D74" s="75"/>
      <c r="E74" s="7">
        <v>17685060.673999999</v>
      </c>
      <c r="F74" s="11">
        <v>3492996.8629999999</v>
      </c>
      <c r="G74" s="11">
        <v>3492983.4720000001</v>
      </c>
      <c r="H74" s="17">
        <f t="shared" si="3"/>
        <v>0.99999616632922239</v>
      </c>
    </row>
    <row r="75" spans="1:8" ht="23.25" customHeight="1" x14ac:dyDescent="0.25">
      <c r="A75" s="34"/>
      <c r="B75" s="35"/>
      <c r="C75" s="66" t="s">
        <v>334</v>
      </c>
      <c r="D75" s="67"/>
      <c r="E75" s="36"/>
      <c r="F75" s="37"/>
      <c r="G75" s="37"/>
      <c r="H75" s="38"/>
    </row>
    <row r="76" spans="1:8" ht="21.75" customHeight="1" collapsed="1" x14ac:dyDescent="0.25">
      <c r="A76" s="34"/>
      <c r="B76" s="35"/>
      <c r="C76" s="66" t="s">
        <v>335</v>
      </c>
      <c r="D76" s="67"/>
      <c r="E76" s="36"/>
      <c r="F76" s="37">
        <f>F77+F80+F84+F89+F95+F82</f>
        <v>3401817.9870000002</v>
      </c>
      <c r="G76" s="37">
        <f>G77+G80+G84+G89+G95+G82</f>
        <v>3401817.9390000002</v>
      </c>
      <c r="H76" s="25">
        <f t="shared" si="3"/>
        <v>0.99999998588989769</v>
      </c>
    </row>
    <row r="77" spans="1:8" ht="15.75" hidden="1" outlineLevel="1" x14ac:dyDescent="0.25">
      <c r="A77" s="5" t="s">
        <v>86</v>
      </c>
      <c r="B77" s="26" t="s">
        <v>87</v>
      </c>
      <c r="C77" s="5" t="s">
        <v>50</v>
      </c>
      <c r="D77" s="26" t="s">
        <v>51</v>
      </c>
      <c r="E77" s="27">
        <v>5072.0839999999998</v>
      </c>
      <c r="F77" s="28">
        <v>0</v>
      </c>
      <c r="G77" s="28">
        <v>0</v>
      </c>
      <c r="H77" s="33"/>
    </row>
    <row r="78" spans="1:8" ht="31.5" hidden="1" outlineLevel="2" x14ac:dyDescent="0.25">
      <c r="A78" s="29" t="s">
        <v>86</v>
      </c>
      <c r="B78" s="30" t="s">
        <v>87</v>
      </c>
      <c r="C78" s="29" t="s">
        <v>52</v>
      </c>
      <c r="D78" s="30" t="s">
        <v>53</v>
      </c>
      <c r="E78" s="31">
        <v>4872.0839999999998</v>
      </c>
      <c r="F78" s="32">
        <v>0</v>
      </c>
      <c r="G78" s="32">
        <v>0</v>
      </c>
      <c r="H78" s="33"/>
    </row>
    <row r="79" spans="1:8" ht="31.5" hidden="1" outlineLevel="2" x14ac:dyDescent="0.25">
      <c r="A79" s="29" t="s">
        <v>86</v>
      </c>
      <c r="B79" s="30" t="s">
        <v>87</v>
      </c>
      <c r="C79" s="29" t="s">
        <v>54</v>
      </c>
      <c r="D79" s="30" t="s">
        <v>55</v>
      </c>
      <c r="E79" s="31">
        <v>200</v>
      </c>
      <c r="F79" s="32">
        <v>0</v>
      </c>
      <c r="G79" s="32">
        <v>0</v>
      </c>
      <c r="H79" s="33"/>
    </row>
    <row r="80" spans="1:8" ht="15.75" hidden="1" outlineLevel="1" x14ac:dyDescent="0.25">
      <c r="A80" s="5" t="s">
        <v>86</v>
      </c>
      <c r="B80" s="26" t="s">
        <v>87</v>
      </c>
      <c r="C80" s="5" t="s">
        <v>56</v>
      </c>
      <c r="D80" s="26" t="s">
        <v>57</v>
      </c>
      <c r="E80" s="27">
        <v>4012.5</v>
      </c>
      <c r="F80" s="28">
        <v>0</v>
      </c>
      <c r="G80" s="28">
        <v>0</v>
      </c>
      <c r="H80" s="33"/>
    </row>
    <row r="81" spans="1:8" ht="31.5" hidden="1" outlineLevel="2" x14ac:dyDescent="0.25">
      <c r="A81" s="29" t="s">
        <v>86</v>
      </c>
      <c r="B81" s="30" t="s">
        <v>87</v>
      </c>
      <c r="C81" s="29" t="s">
        <v>58</v>
      </c>
      <c r="D81" s="30" t="s">
        <v>59</v>
      </c>
      <c r="E81" s="31">
        <v>4012.5</v>
      </c>
      <c r="F81" s="32">
        <v>0</v>
      </c>
      <c r="G81" s="32">
        <v>0</v>
      </c>
      <c r="H81" s="33"/>
    </row>
    <row r="82" spans="1:8" ht="31.5" outlineLevel="2" x14ac:dyDescent="0.25">
      <c r="A82" s="5" t="s">
        <v>86</v>
      </c>
      <c r="B82" s="30" t="s">
        <v>88</v>
      </c>
      <c r="C82" s="5" t="s">
        <v>88</v>
      </c>
      <c r="D82" s="26" t="s">
        <v>89</v>
      </c>
      <c r="E82" s="31"/>
      <c r="F82" s="28">
        <f>F83</f>
        <v>1590.6</v>
      </c>
      <c r="G82" s="28">
        <f>G83</f>
        <v>1590.6</v>
      </c>
      <c r="H82" s="38">
        <f t="shared" si="3"/>
        <v>1</v>
      </c>
    </row>
    <row r="83" spans="1:8" ht="31.5" outlineLevel="2" x14ac:dyDescent="0.25">
      <c r="A83" s="54" t="s">
        <v>86</v>
      </c>
      <c r="B83" s="55" t="s">
        <v>87</v>
      </c>
      <c r="C83" s="54" t="s">
        <v>90</v>
      </c>
      <c r="D83" s="80" t="s">
        <v>91</v>
      </c>
      <c r="E83" s="36">
        <v>8405.9</v>
      </c>
      <c r="F83" s="81">
        <v>1590.6</v>
      </c>
      <c r="G83" s="81">
        <v>1590.6</v>
      </c>
      <c r="H83" s="82">
        <f t="shared" si="3"/>
        <v>1</v>
      </c>
    </row>
    <row r="84" spans="1:8" ht="47.25" hidden="1" outlineLevel="1" x14ac:dyDescent="0.25">
      <c r="A84" s="5" t="s">
        <v>86</v>
      </c>
      <c r="B84" s="26" t="s">
        <v>87</v>
      </c>
      <c r="C84" s="5" t="s">
        <v>78</v>
      </c>
      <c r="D84" s="26" t="s">
        <v>79</v>
      </c>
      <c r="E84" s="27">
        <v>82343.8</v>
      </c>
      <c r="F84" s="28">
        <v>0</v>
      </c>
      <c r="G84" s="28">
        <v>0</v>
      </c>
      <c r="H84" s="25"/>
    </row>
    <row r="85" spans="1:8" ht="47.25" hidden="1" outlineLevel="2" x14ac:dyDescent="0.25">
      <c r="A85" s="29" t="s">
        <v>86</v>
      </c>
      <c r="B85" s="30" t="s">
        <v>87</v>
      </c>
      <c r="C85" s="29" t="s">
        <v>80</v>
      </c>
      <c r="D85" s="30" t="s">
        <v>81</v>
      </c>
      <c r="E85" s="31">
        <v>5589.2</v>
      </c>
      <c r="F85" s="32">
        <v>0</v>
      </c>
      <c r="G85" s="32">
        <v>0</v>
      </c>
      <c r="H85" s="33"/>
    </row>
    <row r="86" spans="1:8" ht="31.5" hidden="1" outlineLevel="2" x14ac:dyDescent="0.25">
      <c r="A86" s="29" t="s">
        <v>86</v>
      </c>
      <c r="B86" s="30" t="s">
        <v>87</v>
      </c>
      <c r="C86" s="29" t="s">
        <v>82</v>
      </c>
      <c r="D86" s="30" t="s">
        <v>83</v>
      </c>
      <c r="E86" s="31">
        <v>16840.2</v>
      </c>
      <c r="F86" s="32">
        <v>0</v>
      </c>
      <c r="G86" s="32">
        <v>0</v>
      </c>
      <c r="H86" s="33"/>
    </row>
    <row r="87" spans="1:8" ht="31.5" hidden="1" outlineLevel="2" x14ac:dyDescent="0.25">
      <c r="A87" s="29" t="s">
        <v>86</v>
      </c>
      <c r="B87" s="30" t="s">
        <v>87</v>
      </c>
      <c r="C87" s="29" t="s">
        <v>92</v>
      </c>
      <c r="D87" s="30" t="s">
        <v>93</v>
      </c>
      <c r="E87" s="31">
        <v>489.4</v>
      </c>
      <c r="F87" s="32">
        <v>0</v>
      </c>
      <c r="G87" s="32">
        <v>0</v>
      </c>
      <c r="H87" s="33"/>
    </row>
    <row r="88" spans="1:8" ht="31.5" hidden="1" outlineLevel="2" x14ac:dyDescent="0.25">
      <c r="A88" s="29" t="s">
        <v>86</v>
      </c>
      <c r="B88" s="30" t="s">
        <v>87</v>
      </c>
      <c r="C88" s="29" t="s">
        <v>84</v>
      </c>
      <c r="D88" s="30" t="s">
        <v>85</v>
      </c>
      <c r="E88" s="31">
        <v>59425</v>
      </c>
      <c r="F88" s="32">
        <v>0</v>
      </c>
      <c r="G88" s="32">
        <v>0</v>
      </c>
      <c r="H88" s="33"/>
    </row>
    <row r="89" spans="1:8" ht="31.5" outlineLevel="1" x14ac:dyDescent="0.25">
      <c r="A89" s="5" t="s">
        <v>86</v>
      </c>
      <c r="B89" s="26" t="s">
        <v>87</v>
      </c>
      <c r="C89" s="5" t="s">
        <v>94</v>
      </c>
      <c r="D89" s="26" t="s">
        <v>95</v>
      </c>
      <c r="E89" s="27">
        <v>16042832.239</v>
      </c>
      <c r="F89" s="28">
        <v>3255746.6359999999</v>
      </c>
      <c r="G89" s="28">
        <v>3255746.6340000001</v>
      </c>
      <c r="H89" s="25">
        <f t="shared" si="3"/>
        <v>0.99999999938570161</v>
      </c>
    </row>
    <row r="90" spans="1:8" ht="31.5" outlineLevel="2" x14ac:dyDescent="0.25">
      <c r="A90" s="29" t="s">
        <v>86</v>
      </c>
      <c r="B90" s="30" t="s">
        <v>87</v>
      </c>
      <c r="C90" s="29" t="s">
        <v>96</v>
      </c>
      <c r="D90" s="30" t="s">
        <v>97</v>
      </c>
      <c r="E90" s="31">
        <v>6299385.7680000002</v>
      </c>
      <c r="F90" s="32">
        <v>1302753.2450000001</v>
      </c>
      <c r="G90" s="32">
        <v>1302753.2450000001</v>
      </c>
      <c r="H90" s="33">
        <f t="shared" si="3"/>
        <v>1</v>
      </c>
    </row>
    <row r="91" spans="1:8" ht="31.5" outlineLevel="2" x14ac:dyDescent="0.25">
      <c r="A91" s="29" t="s">
        <v>86</v>
      </c>
      <c r="B91" s="30" t="s">
        <v>87</v>
      </c>
      <c r="C91" s="29" t="s">
        <v>98</v>
      </c>
      <c r="D91" s="30" t="s">
        <v>99</v>
      </c>
      <c r="E91" s="31">
        <v>8441119.3110000007</v>
      </c>
      <c r="F91" s="32">
        <v>1720941.6459999999</v>
      </c>
      <c r="G91" s="32">
        <v>1720941.6459999999</v>
      </c>
      <c r="H91" s="33">
        <f t="shared" si="3"/>
        <v>1</v>
      </c>
    </row>
    <row r="92" spans="1:8" ht="31.5" outlineLevel="2" x14ac:dyDescent="0.25">
      <c r="A92" s="4" t="s">
        <v>86</v>
      </c>
      <c r="B92" s="6" t="s">
        <v>87</v>
      </c>
      <c r="C92" s="4" t="s">
        <v>100</v>
      </c>
      <c r="D92" s="30" t="s">
        <v>101</v>
      </c>
      <c r="E92" s="7">
        <v>810137.8</v>
      </c>
      <c r="F92" s="32">
        <v>160286.20000000001</v>
      </c>
      <c r="G92" s="32">
        <v>160286.198</v>
      </c>
      <c r="H92" s="33">
        <f t="shared" si="3"/>
        <v>0.99999998752231944</v>
      </c>
    </row>
    <row r="93" spans="1:8" ht="31.5" outlineLevel="2" x14ac:dyDescent="0.25">
      <c r="A93" s="4" t="s">
        <v>86</v>
      </c>
      <c r="B93" s="6" t="s">
        <v>87</v>
      </c>
      <c r="C93" s="4" t="s">
        <v>102</v>
      </c>
      <c r="D93" s="30" t="s">
        <v>103</v>
      </c>
      <c r="E93" s="7">
        <v>176923.16</v>
      </c>
      <c r="F93" s="32">
        <v>31272.745999999999</v>
      </c>
      <c r="G93" s="32">
        <v>31272.745999999999</v>
      </c>
      <c r="H93" s="33">
        <f t="shared" ref="H93:H106" si="4">G93/F93</f>
        <v>1</v>
      </c>
    </row>
    <row r="94" spans="1:8" ht="31.5" outlineLevel="2" x14ac:dyDescent="0.25">
      <c r="A94" s="4" t="s">
        <v>86</v>
      </c>
      <c r="B94" s="6" t="s">
        <v>87</v>
      </c>
      <c r="C94" s="4" t="s">
        <v>104</v>
      </c>
      <c r="D94" s="30" t="s">
        <v>105</v>
      </c>
      <c r="E94" s="7">
        <v>315266.2</v>
      </c>
      <c r="F94" s="32">
        <v>40492.800000000003</v>
      </c>
      <c r="G94" s="32">
        <v>40492.800000000003</v>
      </c>
      <c r="H94" s="33">
        <f t="shared" si="4"/>
        <v>1</v>
      </c>
    </row>
    <row r="95" spans="1:8" ht="31.5" outlineLevel="1" collapsed="1" x14ac:dyDescent="0.25">
      <c r="A95" s="4" t="s">
        <v>86</v>
      </c>
      <c r="B95" s="6" t="s">
        <v>87</v>
      </c>
      <c r="C95" s="4" t="s">
        <v>106</v>
      </c>
      <c r="D95" s="26" t="s">
        <v>107</v>
      </c>
      <c r="E95" s="7">
        <v>1002005.412</v>
      </c>
      <c r="F95" s="28">
        <v>144480.75099999999</v>
      </c>
      <c r="G95" s="28">
        <v>144480.70499999999</v>
      </c>
      <c r="H95" s="25">
        <f t="shared" si="4"/>
        <v>0.99999968161848773</v>
      </c>
    </row>
    <row r="96" spans="1:8" ht="31.5" hidden="1" outlineLevel="2" x14ac:dyDescent="0.25">
      <c r="A96" s="4" t="s">
        <v>86</v>
      </c>
      <c r="B96" s="6" t="s">
        <v>87</v>
      </c>
      <c r="C96" s="4" t="s">
        <v>108</v>
      </c>
      <c r="D96" s="30" t="s">
        <v>109</v>
      </c>
      <c r="E96" s="7">
        <v>6420</v>
      </c>
      <c r="F96" s="12">
        <v>0</v>
      </c>
      <c r="G96" s="12">
        <v>0</v>
      </c>
      <c r="H96" s="18"/>
    </row>
    <row r="97" spans="1:8" ht="47.25" outlineLevel="2" x14ac:dyDescent="0.25">
      <c r="A97" s="4" t="s">
        <v>86</v>
      </c>
      <c r="B97" s="6" t="s">
        <v>87</v>
      </c>
      <c r="C97" s="4" t="s">
        <v>110</v>
      </c>
      <c r="D97" s="30" t="s">
        <v>111</v>
      </c>
      <c r="E97" s="7">
        <v>995585.41200000001</v>
      </c>
      <c r="F97" s="32">
        <v>144480.75099999999</v>
      </c>
      <c r="G97" s="32">
        <v>144480.70499999999</v>
      </c>
      <c r="H97" s="33">
        <f t="shared" si="4"/>
        <v>0.99999968161848773</v>
      </c>
    </row>
    <row r="98" spans="1:8" ht="15.75" outlineLevel="2" x14ac:dyDescent="0.25">
      <c r="A98" s="4"/>
      <c r="B98" s="6"/>
      <c r="C98" s="60" t="s">
        <v>336</v>
      </c>
      <c r="D98" s="61"/>
      <c r="E98" s="7"/>
      <c r="F98" s="28">
        <f>F99+F100+F101</f>
        <v>91178.875</v>
      </c>
      <c r="G98" s="28">
        <f>G99+G100+G101</f>
        <v>91165.534</v>
      </c>
      <c r="H98" s="25">
        <f t="shared" si="4"/>
        <v>0.99985368321335399</v>
      </c>
    </row>
    <row r="99" spans="1:8" ht="31.5" outlineLevel="1" x14ac:dyDescent="0.25">
      <c r="A99" s="4" t="s">
        <v>86</v>
      </c>
      <c r="B99" s="6" t="s">
        <v>87</v>
      </c>
      <c r="C99" s="4" t="s">
        <v>14</v>
      </c>
      <c r="D99" s="6" t="s">
        <v>15</v>
      </c>
      <c r="E99" s="7">
        <v>443794.98800000001</v>
      </c>
      <c r="F99" s="12">
        <v>77225.256999999998</v>
      </c>
      <c r="G99" s="12">
        <v>77211.915999999997</v>
      </c>
      <c r="H99" s="18">
        <f t="shared" si="4"/>
        <v>0.99982724563804304</v>
      </c>
    </row>
    <row r="100" spans="1:8" ht="31.5" outlineLevel="1" x14ac:dyDescent="0.25">
      <c r="A100" s="4" t="s">
        <v>86</v>
      </c>
      <c r="B100" s="6" t="s">
        <v>87</v>
      </c>
      <c r="C100" s="4" t="s">
        <v>16</v>
      </c>
      <c r="D100" s="6" t="s">
        <v>17</v>
      </c>
      <c r="E100" s="7">
        <v>86887.1</v>
      </c>
      <c r="F100" s="12">
        <v>13953.618</v>
      </c>
      <c r="G100" s="12">
        <v>13953.618</v>
      </c>
      <c r="H100" s="18">
        <f t="shared" si="4"/>
        <v>1</v>
      </c>
    </row>
    <row r="101" spans="1:8" ht="47.25" hidden="1" outlineLevel="1" x14ac:dyDescent="0.25">
      <c r="A101" s="4" t="s">
        <v>86</v>
      </c>
      <c r="B101" s="6" t="s">
        <v>87</v>
      </c>
      <c r="C101" s="4" t="s">
        <v>18</v>
      </c>
      <c r="D101" s="6" t="s">
        <v>19</v>
      </c>
      <c r="E101" s="7">
        <v>9706.6509999999998</v>
      </c>
      <c r="F101" s="12">
        <v>0</v>
      </c>
      <c r="G101" s="12">
        <v>0</v>
      </c>
      <c r="H101" s="18"/>
    </row>
    <row r="102" spans="1:8" ht="35.1" customHeight="1" x14ac:dyDescent="0.25">
      <c r="A102" s="10" t="s">
        <v>112</v>
      </c>
      <c r="B102" s="73" t="s">
        <v>113</v>
      </c>
      <c r="C102" s="74"/>
      <c r="D102" s="75"/>
      <c r="E102" s="7">
        <v>669502.32799999998</v>
      </c>
      <c r="F102" s="11">
        <v>53150.777999999998</v>
      </c>
      <c r="G102" s="11">
        <v>49157.197</v>
      </c>
      <c r="H102" s="17">
        <f t="shared" si="4"/>
        <v>0.9248631694535121</v>
      </c>
    </row>
    <row r="103" spans="1:8" ht="23.25" customHeight="1" x14ac:dyDescent="0.25">
      <c r="A103" s="34"/>
      <c r="B103" s="35"/>
      <c r="C103" s="66" t="s">
        <v>334</v>
      </c>
      <c r="D103" s="67"/>
      <c r="E103" s="36"/>
      <c r="F103" s="37"/>
      <c r="G103" s="37"/>
      <c r="H103" s="38"/>
    </row>
    <row r="104" spans="1:8" ht="21.75" customHeight="1" x14ac:dyDescent="0.25">
      <c r="A104" s="34"/>
      <c r="B104" s="35"/>
      <c r="C104" s="66" t="s">
        <v>335</v>
      </c>
      <c r="D104" s="67"/>
      <c r="E104" s="36"/>
      <c r="F104" s="37">
        <f>F105+F107+F110+F112+F114+F116+F1+F119+F121+F125+F128+F130+F132+F134</f>
        <v>40576.413999999997</v>
      </c>
      <c r="G104" s="37">
        <f>G105+G107+G110+G112+G114+G116+G1+G119+G121+G125+G128+G130+G132+G134</f>
        <v>40241.122999999992</v>
      </c>
      <c r="H104" s="25">
        <f t="shared" si="4"/>
        <v>0.99173680059553793</v>
      </c>
    </row>
    <row r="105" spans="1:8" ht="15.75" outlineLevel="1" x14ac:dyDescent="0.25">
      <c r="A105" s="4" t="s">
        <v>112</v>
      </c>
      <c r="B105" s="6" t="s">
        <v>113</v>
      </c>
      <c r="C105" s="4" t="s">
        <v>50</v>
      </c>
      <c r="D105" s="26" t="s">
        <v>51</v>
      </c>
      <c r="E105" s="7">
        <v>9091.2000000000007</v>
      </c>
      <c r="F105" s="28">
        <v>664.798</v>
      </c>
      <c r="G105" s="28">
        <v>664.798</v>
      </c>
      <c r="H105" s="25">
        <f t="shared" si="4"/>
        <v>1</v>
      </c>
    </row>
    <row r="106" spans="1:8" ht="31.5" outlineLevel="2" x14ac:dyDescent="0.25">
      <c r="A106" s="4" t="s">
        <v>112</v>
      </c>
      <c r="B106" s="6" t="s">
        <v>113</v>
      </c>
      <c r="C106" s="4" t="s">
        <v>52</v>
      </c>
      <c r="D106" s="30" t="s">
        <v>53</v>
      </c>
      <c r="E106" s="7">
        <v>9091.2000000000007</v>
      </c>
      <c r="F106" s="32">
        <v>664.798</v>
      </c>
      <c r="G106" s="32">
        <v>664.798</v>
      </c>
      <c r="H106" s="33">
        <f t="shared" si="4"/>
        <v>1</v>
      </c>
    </row>
    <row r="107" spans="1:8" ht="15.75" outlineLevel="1" collapsed="1" x14ac:dyDescent="0.25">
      <c r="A107" s="4" t="s">
        <v>112</v>
      </c>
      <c r="B107" s="6" t="s">
        <v>113</v>
      </c>
      <c r="C107" s="4" t="s">
        <v>56</v>
      </c>
      <c r="D107" s="26" t="s">
        <v>57</v>
      </c>
      <c r="E107" s="7">
        <v>263.39999999999998</v>
      </c>
      <c r="F107" s="28">
        <v>15.893000000000001</v>
      </c>
      <c r="G107" s="28">
        <v>15.882999999999999</v>
      </c>
      <c r="H107" s="25">
        <f t="shared" ref="H107:H129" si="5">G107/F107</f>
        <v>0.99937079217265457</v>
      </c>
    </row>
    <row r="108" spans="1:8" ht="63" hidden="1" outlineLevel="2" x14ac:dyDescent="0.25">
      <c r="A108" s="4" t="s">
        <v>112</v>
      </c>
      <c r="B108" s="6" t="s">
        <v>113</v>
      </c>
      <c r="C108" s="4" t="s">
        <v>114</v>
      </c>
      <c r="D108" s="30" t="s">
        <v>115</v>
      </c>
      <c r="E108" s="7">
        <v>23</v>
      </c>
      <c r="F108" s="12">
        <v>0</v>
      </c>
      <c r="G108" s="12">
        <v>0</v>
      </c>
      <c r="H108" s="18"/>
    </row>
    <row r="109" spans="1:8" ht="47.25" outlineLevel="2" x14ac:dyDescent="0.25">
      <c r="A109" s="4" t="s">
        <v>112</v>
      </c>
      <c r="B109" s="6" t="s">
        <v>113</v>
      </c>
      <c r="C109" s="4" t="s">
        <v>116</v>
      </c>
      <c r="D109" s="30" t="s">
        <v>117</v>
      </c>
      <c r="E109" s="7">
        <v>240.4</v>
      </c>
      <c r="F109" s="32">
        <v>15.893000000000001</v>
      </c>
      <c r="G109" s="32">
        <v>15.882999999999999</v>
      </c>
      <c r="H109" s="33">
        <f t="shared" si="5"/>
        <v>0.99937079217265457</v>
      </c>
    </row>
    <row r="110" spans="1:8" ht="15.75" hidden="1" outlineLevel="1" x14ac:dyDescent="0.25">
      <c r="A110" s="4" t="s">
        <v>112</v>
      </c>
      <c r="B110" s="6" t="s">
        <v>113</v>
      </c>
      <c r="C110" s="4" t="s">
        <v>60</v>
      </c>
      <c r="D110" s="26" t="s">
        <v>61</v>
      </c>
      <c r="E110" s="7">
        <v>157.80000000000001</v>
      </c>
      <c r="F110" s="12">
        <v>0</v>
      </c>
      <c r="G110" s="12">
        <v>0</v>
      </c>
      <c r="H110" s="18"/>
    </row>
    <row r="111" spans="1:8" ht="31.5" hidden="1" outlineLevel="2" x14ac:dyDescent="0.25">
      <c r="A111" s="4" t="s">
        <v>112</v>
      </c>
      <c r="B111" s="6" t="s">
        <v>113</v>
      </c>
      <c r="C111" s="4" t="s">
        <v>62</v>
      </c>
      <c r="D111" s="30" t="s">
        <v>63</v>
      </c>
      <c r="E111" s="7">
        <v>157.80000000000001</v>
      </c>
      <c r="F111" s="12">
        <v>0</v>
      </c>
      <c r="G111" s="12">
        <v>0</v>
      </c>
      <c r="H111" s="18"/>
    </row>
    <row r="112" spans="1:8" ht="15.75" hidden="1" outlineLevel="1" x14ac:dyDescent="0.25">
      <c r="A112" s="4" t="s">
        <v>112</v>
      </c>
      <c r="B112" s="6" t="s">
        <v>113</v>
      </c>
      <c r="C112" s="4" t="s">
        <v>72</v>
      </c>
      <c r="D112" s="26" t="s">
        <v>73</v>
      </c>
      <c r="E112" s="7">
        <v>998.3</v>
      </c>
      <c r="F112" s="12">
        <v>0</v>
      </c>
      <c r="G112" s="12">
        <v>0</v>
      </c>
      <c r="H112" s="18"/>
    </row>
    <row r="113" spans="1:9" ht="31.5" hidden="1" outlineLevel="2" x14ac:dyDescent="0.25">
      <c r="A113" s="4" t="s">
        <v>112</v>
      </c>
      <c r="B113" s="6" t="s">
        <v>113</v>
      </c>
      <c r="C113" s="4" t="s">
        <v>76</v>
      </c>
      <c r="D113" s="30" t="s">
        <v>77</v>
      </c>
      <c r="E113" s="7">
        <v>998.3</v>
      </c>
      <c r="F113" s="12">
        <v>0</v>
      </c>
      <c r="G113" s="12">
        <v>0</v>
      </c>
      <c r="H113" s="18"/>
    </row>
    <row r="114" spans="1:9" ht="31.5" outlineLevel="1" x14ac:dyDescent="0.25">
      <c r="A114" s="4" t="s">
        <v>112</v>
      </c>
      <c r="B114" s="6" t="s">
        <v>113</v>
      </c>
      <c r="C114" s="4" t="s">
        <v>88</v>
      </c>
      <c r="D114" s="26" t="s">
        <v>89</v>
      </c>
      <c r="E114" s="7">
        <v>527.4</v>
      </c>
      <c r="F114" s="28">
        <v>44</v>
      </c>
      <c r="G114" s="28">
        <v>44</v>
      </c>
      <c r="H114" s="25">
        <f t="shared" si="5"/>
        <v>1</v>
      </c>
    </row>
    <row r="115" spans="1:9" ht="31.5" outlineLevel="2" x14ac:dyDescent="0.25">
      <c r="A115" s="4" t="s">
        <v>112</v>
      </c>
      <c r="B115" s="6" t="s">
        <v>113</v>
      </c>
      <c r="C115" s="4" t="s">
        <v>90</v>
      </c>
      <c r="D115" s="30" t="s">
        <v>91</v>
      </c>
      <c r="E115" s="7">
        <v>527.4</v>
      </c>
      <c r="F115" s="32">
        <v>44</v>
      </c>
      <c r="G115" s="32">
        <v>44</v>
      </c>
      <c r="H115" s="33">
        <f t="shared" si="5"/>
        <v>1</v>
      </c>
    </row>
    <row r="116" spans="1:9" ht="47.25" outlineLevel="1" x14ac:dyDescent="0.25">
      <c r="A116" s="4" t="s">
        <v>112</v>
      </c>
      <c r="B116" s="6" t="s">
        <v>113</v>
      </c>
      <c r="C116" s="4" t="s">
        <v>78</v>
      </c>
      <c r="D116" s="26" t="s">
        <v>79</v>
      </c>
      <c r="E116" s="7">
        <v>2464.8000000000002</v>
      </c>
      <c r="F116" s="28">
        <v>577.65</v>
      </c>
      <c r="G116" s="28">
        <v>501.72199999999998</v>
      </c>
      <c r="H116" s="25">
        <f t="shared" si="5"/>
        <v>0.86855708473989435</v>
      </c>
    </row>
    <row r="117" spans="1:9" ht="31.5" outlineLevel="2" x14ac:dyDescent="0.25">
      <c r="A117" s="4" t="s">
        <v>112</v>
      </c>
      <c r="B117" s="6" t="s">
        <v>113</v>
      </c>
      <c r="C117" s="4" t="s">
        <v>92</v>
      </c>
      <c r="D117" s="30" t="s">
        <v>93</v>
      </c>
      <c r="E117" s="7">
        <v>2364.8000000000002</v>
      </c>
      <c r="F117" s="32">
        <v>577.65</v>
      </c>
      <c r="G117" s="32">
        <v>501.72199999999998</v>
      </c>
      <c r="H117" s="33">
        <f t="shared" si="5"/>
        <v>0.86855708473989435</v>
      </c>
    </row>
    <row r="118" spans="1:9" ht="31.5" hidden="1" outlineLevel="2" x14ac:dyDescent="0.25">
      <c r="A118" s="4" t="s">
        <v>112</v>
      </c>
      <c r="B118" s="6" t="s">
        <v>113</v>
      </c>
      <c r="C118" s="4" t="s">
        <v>84</v>
      </c>
      <c r="D118" s="30" t="s">
        <v>85</v>
      </c>
      <c r="E118" s="7">
        <v>100</v>
      </c>
      <c r="F118" s="12">
        <v>0</v>
      </c>
      <c r="G118" s="12">
        <v>0</v>
      </c>
      <c r="H118" s="18"/>
    </row>
    <row r="119" spans="1:9" ht="31.5" outlineLevel="1" x14ac:dyDescent="0.25">
      <c r="A119" s="4" t="s">
        <v>112</v>
      </c>
      <c r="B119" s="6" t="s">
        <v>113</v>
      </c>
      <c r="C119" s="4" t="s">
        <v>118</v>
      </c>
      <c r="D119" s="26" t="s">
        <v>119</v>
      </c>
      <c r="E119" s="7">
        <v>1253.7</v>
      </c>
      <c r="F119" s="28">
        <v>103.93899999999999</v>
      </c>
      <c r="G119" s="28">
        <v>103.93899999999999</v>
      </c>
      <c r="H119" s="25">
        <f t="shared" si="5"/>
        <v>1</v>
      </c>
      <c r="I119" s="56"/>
    </row>
    <row r="120" spans="1:9" ht="15.75" outlineLevel="2" x14ac:dyDescent="0.25">
      <c r="A120" s="4" t="s">
        <v>112</v>
      </c>
      <c r="B120" s="6" t="s">
        <v>113</v>
      </c>
      <c r="C120" s="4" t="s">
        <v>120</v>
      </c>
      <c r="D120" s="30" t="s">
        <v>121</v>
      </c>
      <c r="E120" s="7">
        <v>1253.7</v>
      </c>
      <c r="F120" s="32">
        <v>103.93899999999999</v>
      </c>
      <c r="G120" s="32">
        <v>103.93899999999999</v>
      </c>
      <c r="H120" s="33">
        <f t="shared" si="5"/>
        <v>1</v>
      </c>
    </row>
    <row r="121" spans="1:9" ht="31.5" outlineLevel="1" x14ac:dyDescent="0.25">
      <c r="A121" s="4" t="s">
        <v>112</v>
      </c>
      <c r="B121" s="6" t="s">
        <v>113</v>
      </c>
      <c r="C121" s="4" t="s">
        <v>122</v>
      </c>
      <c r="D121" s="26" t="s">
        <v>123</v>
      </c>
      <c r="E121" s="7">
        <v>275309.94799999997</v>
      </c>
      <c r="F121" s="28">
        <v>23213.865000000002</v>
      </c>
      <c r="G121" s="28">
        <v>22968.673999999999</v>
      </c>
      <c r="H121" s="25">
        <f t="shared" si="5"/>
        <v>0.98943773473310015</v>
      </c>
      <c r="I121" s="56"/>
    </row>
    <row r="122" spans="1:9" ht="47.25" outlineLevel="2" x14ac:dyDescent="0.25">
      <c r="A122" s="4" t="s">
        <v>112</v>
      </c>
      <c r="B122" s="6" t="s">
        <v>113</v>
      </c>
      <c r="C122" s="4" t="s">
        <v>124</v>
      </c>
      <c r="D122" s="30" t="s">
        <v>125</v>
      </c>
      <c r="E122" s="7">
        <v>234987.848</v>
      </c>
      <c r="F122" s="32">
        <v>20394.944</v>
      </c>
      <c r="G122" s="32">
        <v>20394.944</v>
      </c>
      <c r="H122" s="33">
        <f t="shared" si="5"/>
        <v>1</v>
      </c>
    </row>
    <row r="123" spans="1:9" ht="31.5" outlineLevel="2" x14ac:dyDescent="0.25">
      <c r="A123" s="4" t="s">
        <v>112</v>
      </c>
      <c r="B123" s="6" t="s">
        <v>113</v>
      </c>
      <c r="C123" s="4" t="s">
        <v>127</v>
      </c>
      <c r="D123" s="30" t="s">
        <v>128</v>
      </c>
      <c r="E123" s="7">
        <v>10912.3</v>
      </c>
      <c r="F123" s="32">
        <v>2784.6869999999999</v>
      </c>
      <c r="G123" s="32">
        <v>2539.4960000000001</v>
      </c>
      <c r="H123" s="33">
        <f t="shared" si="5"/>
        <v>0.91195024790937018</v>
      </c>
    </row>
    <row r="124" spans="1:9" ht="31.5" outlineLevel="2" x14ac:dyDescent="0.25">
      <c r="A124" s="4" t="s">
        <v>112</v>
      </c>
      <c r="B124" s="6" t="s">
        <v>113</v>
      </c>
      <c r="C124" s="4" t="s">
        <v>129</v>
      </c>
      <c r="D124" s="30" t="s">
        <v>130</v>
      </c>
      <c r="E124" s="7">
        <v>29409.8</v>
      </c>
      <c r="F124" s="32">
        <v>34.232999999999997</v>
      </c>
      <c r="G124" s="32">
        <v>34.232999999999997</v>
      </c>
      <c r="H124" s="33">
        <f t="shared" si="5"/>
        <v>1</v>
      </c>
    </row>
    <row r="125" spans="1:9" ht="31.5" outlineLevel="1" x14ac:dyDescent="0.25">
      <c r="A125" s="4" t="s">
        <v>112</v>
      </c>
      <c r="B125" s="6" t="s">
        <v>113</v>
      </c>
      <c r="C125" s="4" t="s">
        <v>131</v>
      </c>
      <c r="D125" s="26" t="s">
        <v>132</v>
      </c>
      <c r="E125" s="7">
        <v>287124.27799999999</v>
      </c>
      <c r="F125" s="28">
        <v>14397.97</v>
      </c>
      <c r="G125" s="28">
        <v>14397.96</v>
      </c>
      <c r="H125" s="25">
        <f t="shared" si="5"/>
        <v>0.99999930545764437</v>
      </c>
    </row>
    <row r="126" spans="1:9" ht="31.5" outlineLevel="2" x14ac:dyDescent="0.25">
      <c r="A126" s="4" t="s">
        <v>112</v>
      </c>
      <c r="B126" s="6" t="s">
        <v>113</v>
      </c>
      <c r="C126" s="4" t="s">
        <v>133</v>
      </c>
      <c r="D126" s="30" t="s">
        <v>134</v>
      </c>
      <c r="E126" s="7">
        <v>283841.07799999998</v>
      </c>
      <c r="F126" s="32">
        <v>14397.97</v>
      </c>
      <c r="G126" s="32">
        <v>14397.96</v>
      </c>
      <c r="H126" s="33">
        <f t="shared" si="5"/>
        <v>0.99999930545764437</v>
      </c>
    </row>
    <row r="127" spans="1:9" ht="47.25" hidden="1" outlineLevel="2" x14ac:dyDescent="0.25">
      <c r="A127" s="4" t="s">
        <v>112</v>
      </c>
      <c r="B127" s="6" t="s">
        <v>113</v>
      </c>
      <c r="C127" s="4" t="s">
        <v>135</v>
      </c>
      <c r="D127" s="30" t="s">
        <v>136</v>
      </c>
      <c r="E127" s="7">
        <v>3283.2</v>
      </c>
      <c r="F127" s="12">
        <v>0</v>
      </c>
      <c r="G127" s="12">
        <v>0</v>
      </c>
      <c r="H127" s="18"/>
    </row>
    <row r="128" spans="1:9" ht="47.25" outlineLevel="1" x14ac:dyDescent="0.25">
      <c r="A128" s="4" t="s">
        <v>112</v>
      </c>
      <c r="B128" s="6" t="s">
        <v>113</v>
      </c>
      <c r="C128" s="4" t="s">
        <v>137</v>
      </c>
      <c r="D128" s="26" t="s">
        <v>138</v>
      </c>
      <c r="E128" s="7">
        <v>13830.5</v>
      </c>
      <c r="F128" s="28">
        <v>1518.299</v>
      </c>
      <c r="G128" s="28">
        <v>1518.299</v>
      </c>
      <c r="H128" s="25">
        <f t="shared" si="5"/>
        <v>1</v>
      </c>
    </row>
    <row r="129" spans="1:8" ht="31.5" outlineLevel="2" x14ac:dyDescent="0.25">
      <c r="A129" s="4" t="s">
        <v>112</v>
      </c>
      <c r="B129" s="6" t="s">
        <v>113</v>
      </c>
      <c r="C129" s="4" t="s">
        <v>139</v>
      </c>
      <c r="D129" s="30" t="s">
        <v>140</v>
      </c>
      <c r="E129" s="7">
        <v>13830.5</v>
      </c>
      <c r="F129" s="32">
        <v>1518.299</v>
      </c>
      <c r="G129" s="32">
        <v>1518.299</v>
      </c>
      <c r="H129" s="33">
        <f t="shared" si="5"/>
        <v>1</v>
      </c>
    </row>
    <row r="130" spans="1:8" ht="31.5" hidden="1" outlineLevel="1" x14ac:dyDescent="0.25">
      <c r="A130" s="4" t="s">
        <v>112</v>
      </c>
      <c r="B130" s="6" t="s">
        <v>113</v>
      </c>
      <c r="C130" s="4" t="s">
        <v>38</v>
      </c>
      <c r="D130" s="26" t="s">
        <v>39</v>
      </c>
      <c r="E130" s="7">
        <v>15393.112999999999</v>
      </c>
      <c r="F130" s="12">
        <v>0</v>
      </c>
      <c r="G130" s="12">
        <v>0</v>
      </c>
      <c r="H130" s="18"/>
    </row>
    <row r="131" spans="1:8" ht="47.25" hidden="1" outlineLevel="2" x14ac:dyDescent="0.25">
      <c r="A131" s="4" t="s">
        <v>112</v>
      </c>
      <c r="B131" s="6" t="s">
        <v>113</v>
      </c>
      <c r="C131" s="4" t="s">
        <v>141</v>
      </c>
      <c r="D131" s="30" t="s">
        <v>142</v>
      </c>
      <c r="E131" s="7">
        <v>15393.112999999999</v>
      </c>
      <c r="F131" s="12">
        <v>0</v>
      </c>
      <c r="G131" s="12">
        <v>0</v>
      </c>
      <c r="H131" s="18"/>
    </row>
    <row r="132" spans="1:8" ht="31.5" hidden="1" outlineLevel="1" x14ac:dyDescent="0.25">
      <c r="A132" s="4" t="s">
        <v>112</v>
      </c>
      <c r="B132" s="6" t="s">
        <v>113</v>
      </c>
      <c r="C132" s="4" t="s">
        <v>42</v>
      </c>
      <c r="D132" s="26" t="s">
        <v>43</v>
      </c>
      <c r="E132" s="7">
        <v>451</v>
      </c>
      <c r="F132" s="12">
        <v>0</v>
      </c>
      <c r="G132" s="12">
        <v>0</v>
      </c>
      <c r="H132" s="18"/>
    </row>
    <row r="133" spans="1:8" ht="15.75" hidden="1" outlineLevel="2" x14ac:dyDescent="0.25">
      <c r="A133" s="4" t="s">
        <v>112</v>
      </c>
      <c r="B133" s="6" t="s">
        <v>113</v>
      </c>
      <c r="C133" s="4" t="s">
        <v>44</v>
      </c>
      <c r="D133" s="30" t="s">
        <v>45</v>
      </c>
      <c r="E133" s="7">
        <v>451</v>
      </c>
      <c r="F133" s="12">
        <v>0</v>
      </c>
      <c r="G133" s="12">
        <v>0</v>
      </c>
      <c r="H133" s="18"/>
    </row>
    <row r="134" spans="1:8" ht="31.5" outlineLevel="1" x14ac:dyDescent="0.25">
      <c r="A134" s="4" t="s">
        <v>112</v>
      </c>
      <c r="B134" s="6" t="s">
        <v>113</v>
      </c>
      <c r="C134" s="4" t="s">
        <v>143</v>
      </c>
      <c r="D134" s="26" t="s">
        <v>144</v>
      </c>
      <c r="E134" s="7">
        <v>6240.4989999999998</v>
      </c>
      <c r="F134" s="28">
        <v>40</v>
      </c>
      <c r="G134" s="28">
        <v>25.847999999999999</v>
      </c>
      <c r="H134" s="25">
        <f t="shared" ref="H134:H151" si="6">G134/F134</f>
        <v>0.6462</v>
      </c>
    </row>
    <row r="135" spans="1:8" ht="31.5" outlineLevel="2" x14ac:dyDescent="0.25">
      <c r="A135" s="4" t="s">
        <v>112</v>
      </c>
      <c r="B135" s="6" t="s">
        <v>113</v>
      </c>
      <c r="C135" s="4" t="s">
        <v>145</v>
      </c>
      <c r="D135" s="30" t="s">
        <v>146</v>
      </c>
      <c r="E135" s="7">
        <v>1732.3240000000001</v>
      </c>
      <c r="F135" s="32">
        <v>40</v>
      </c>
      <c r="G135" s="32">
        <v>25.847999999999999</v>
      </c>
      <c r="H135" s="33">
        <f t="shared" si="6"/>
        <v>0.6462</v>
      </c>
    </row>
    <row r="136" spans="1:8" ht="31.5" hidden="1" outlineLevel="2" x14ac:dyDescent="0.25">
      <c r="A136" s="4" t="s">
        <v>112</v>
      </c>
      <c r="B136" s="6" t="s">
        <v>113</v>
      </c>
      <c r="C136" s="4" t="s">
        <v>147</v>
      </c>
      <c r="D136" s="30" t="s">
        <v>148</v>
      </c>
      <c r="E136" s="7">
        <v>4409.1000000000004</v>
      </c>
      <c r="F136" s="12">
        <v>0</v>
      </c>
      <c r="G136" s="12">
        <v>0</v>
      </c>
      <c r="H136" s="18"/>
    </row>
    <row r="137" spans="1:8" ht="31.5" hidden="1" outlineLevel="2" x14ac:dyDescent="0.25">
      <c r="A137" s="4" t="s">
        <v>112</v>
      </c>
      <c r="B137" s="6" t="s">
        <v>113</v>
      </c>
      <c r="C137" s="4" t="s">
        <v>149</v>
      </c>
      <c r="D137" s="30" t="s">
        <v>150</v>
      </c>
      <c r="E137" s="7">
        <v>99.075000000000003</v>
      </c>
      <c r="F137" s="12">
        <v>0</v>
      </c>
      <c r="G137" s="12">
        <v>0</v>
      </c>
      <c r="H137" s="18"/>
    </row>
    <row r="138" spans="1:8" ht="15.75" outlineLevel="2" x14ac:dyDescent="0.25">
      <c r="A138" s="4"/>
      <c r="B138" s="6"/>
      <c r="C138" s="60" t="s">
        <v>336</v>
      </c>
      <c r="D138" s="61"/>
      <c r="E138" s="7"/>
      <c r="F138" s="28">
        <f>F139+F141+F140</f>
        <v>12574.364</v>
      </c>
      <c r="G138" s="28">
        <f>G139+G141+G140</f>
        <v>8916.0739999999987</v>
      </c>
      <c r="H138" s="25">
        <f t="shared" si="6"/>
        <v>0.70906759180822176</v>
      </c>
    </row>
    <row r="139" spans="1:8" ht="31.5" outlineLevel="1" x14ac:dyDescent="0.25">
      <c r="A139" s="4" t="s">
        <v>112</v>
      </c>
      <c r="B139" s="6" t="s">
        <v>113</v>
      </c>
      <c r="C139" s="4" t="s">
        <v>14</v>
      </c>
      <c r="D139" s="6" t="s">
        <v>15</v>
      </c>
      <c r="E139" s="7">
        <v>6081.49</v>
      </c>
      <c r="F139" s="12">
        <v>453.05099999999999</v>
      </c>
      <c r="G139" s="12">
        <v>237.423</v>
      </c>
      <c r="H139" s="18">
        <f t="shared" si="6"/>
        <v>0.5240535833714085</v>
      </c>
    </row>
    <row r="140" spans="1:8" ht="31.5" outlineLevel="1" x14ac:dyDescent="0.25">
      <c r="A140" s="4" t="s">
        <v>112</v>
      </c>
      <c r="B140" s="6" t="s">
        <v>113</v>
      </c>
      <c r="C140" s="4" t="s">
        <v>16</v>
      </c>
      <c r="D140" s="6" t="s">
        <v>17</v>
      </c>
      <c r="E140" s="7">
        <v>50221.3</v>
      </c>
      <c r="F140" s="12">
        <v>12027.713</v>
      </c>
      <c r="G140" s="12">
        <v>8585.0509999999995</v>
      </c>
      <c r="H140" s="18">
        <f t="shared" si="6"/>
        <v>0.71377251851619672</v>
      </c>
    </row>
    <row r="141" spans="1:8" ht="47.25" outlineLevel="1" x14ac:dyDescent="0.25">
      <c r="A141" s="4" t="s">
        <v>112</v>
      </c>
      <c r="B141" s="6" t="s">
        <v>113</v>
      </c>
      <c r="C141" s="4" t="s">
        <v>18</v>
      </c>
      <c r="D141" s="6" t="s">
        <v>19</v>
      </c>
      <c r="E141" s="7">
        <v>93.6</v>
      </c>
      <c r="F141" s="12">
        <v>93.6</v>
      </c>
      <c r="G141" s="12">
        <v>93.6</v>
      </c>
      <c r="H141" s="18">
        <f t="shared" si="6"/>
        <v>1</v>
      </c>
    </row>
    <row r="142" spans="1:8" ht="35.1" customHeight="1" x14ac:dyDescent="0.25">
      <c r="A142" s="10" t="s">
        <v>151</v>
      </c>
      <c r="B142" s="73" t="s">
        <v>152</v>
      </c>
      <c r="C142" s="74"/>
      <c r="D142" s="75"/>
      <c r="E142" s="7">
        <v>951071.99199999997</v>
      </c>
      <c r="F142" s="11">
        <v>143717.84</v>
      </c>
      <c r="G142" s="11">
        <v>143559.83300000001</v>
      </c>
      <c r="H142" s="17">
        <f t="shared" si="6"/>
        <v>0.99890057490427087</v>
      </c>
    </row>
    <row r="143" spans="1:8" ht="23.25" customHeight="1" x14ac:dyDescent="0.25">
      <c r="A143" s="34"/>
      <c r="B143" s="35"/>
      <c r="C143" s="66" t="s">
        <v>334</v>
      </c>
      <c r="D143" s="67"/>
      <c r="E143" s="36"/>
      <c r="F143" s="37"/>
      <c r="G143" s="37"/>
      <c r="H143" s="38"/>
    </row>
    <row r="144" spans="1:8" ht="21.75" customHeight="1" x14ac:dyDescent="0.25">
      <c r="A144" s="34"/>
      <c r="B144" s="35"/>
      <c r="C144" s="66" t="s">
        <v>335</v>
      </c>
      <c r="D144" s="67"/>
      <c r="E144" s="36"/>
      <c r="F144" s="37">
        <f>F145+F147+F150+F154+F156+F159+F163+F166+F172</f>
        <v>129738.41100000001</v>
      </c>
      <c r="G144" s="37">
        <f>G145+G147+G150+G154+G156+G159+G163+G166+G172</f>
        <v>129637.56100000002</v>
      </c>
      <c r="H144" s="25">
        <f t="shared" si="6"/>
        <v>0.99922266660102699</v>
      </c>
    </row>
    <row r="145" spans="1:8" ht="31.5" customHeight="1" outlineLevel="1" x14ac:dyDescent="0.25">
      <c r="A145" s="4" t="s">
        <v>151</v>
      </c>
      <c r="B145" s="6" t="s">
        <v>152</v>
      </c>
      <c r="C145" s="4" t="s">
        <v>50</v>
      </c>
      <c r="D145" s="26" t="s">
        <v>51</v>
      </c>
      <c r="E145" s="7">
        <v>19030.8</v>
      </c>
      <c r="F145" s="28">
        <v>4955.5609999999997</v>
      </c>
      <c r="G145" s="28">
        <v>4951.4290000000001</v>
      </c>
      <c r="H145" s="25">
        <f t="shared" si="6"/>
        <v>0.99916618925687739</v>
      </c>
    </row>
    <row r="146" spans="1:8" ht="31.5" outlineLevel="2" x14ac:dyDescent="0.25">
      <c r="A146" s="4" t="s">
        <v>151</v>
      </c>
      <c r="B146" s="6" t="s">
        <v>152</v>
      </c>
      <c r="C146" s="4" t="s">
        <v>52</v>
      </c>
      <c r="D146" s="30" t="s">
        <v>53</v>
      </c>
      <c r="E146" s="7">
        <v>19030.8</v>
      </c>
      <c r="F146" s="32">
        <v>4955.5609999999997</v>
      </c>
      <c r="G146" s="32">
        <v>4951.4290000000001</v>
      </c>
      <c r="H146" s="33">
        <f t="shared" si="6"/>
        <v>0.99916618925687739</v>
      </c>
    </row>
    <row r="147" spans="1:8" ht="34.5" customHeight="1" outlineLevel="1" collapsed="1" x14ac:dyDescent="0.25">
      <c r="A147" s="4" t="s">
        <v>151</v>
      </c>
      <c r="B147" s="6" t="s">
        <v>152</v>
      </c>
      <c r="C147" s="4" t="s">
        <v>56</v>
      </c>
      <c r="D147" s="26" t="s">
        <v>57</v>
      </c>
      <c r="E147" s="7">
        <v>196.9</v>
      </c>
      <c r="F147" s="28">
        <v>50.393999999999998</v>
      </c>
      <c r="G147" s="28">
        <v>50.35</v>
      </c>
      <c r="H147" s="25">
        <f t="shared" si="6"/>
        <v>0.99912688018414897</v>
      </c>
    </row>
    <row r="148" spans="1:8" ht="63" hidden="1" outlineLevel="2" x14ac:dyDescent="0.25">
      <c r="A148" s="4" t="s">
        <v>151</v>
      </c>
      <c r="B148" s="6" t="s">
        <v>152</v>
      </c>
      <c r="C148" s="4" t="s">
        <v>114</v>
      </c>
      <c r="D148" s="30" t="s">
        <v>115</v>
      </c>
      <c r="E148" s="7">
        <v>4.5999999999999996</v>
      </c>
      <c r="F148" s="12">
        <v>0</v>
      </c>
      <c r="G148" s="12">
        <v>0</v>
      </c>
      <c r="H148" s="18"/>
    </row>
    <row r="149" spans="1:8" ht="47.25" outlineLevel="2" x14ac:dyDescent="0.25">
      <c r="A149" s="4" t="s">
        <v>151</v>
      </c>
      <c r="B149" s="6" t="s">
        <v>152</v>
      </c>
      <c r="C149" s="4" t="s">
        <v>116</v>
      </c>
      <c r="D149" s="30" t="s">
        <v>117</v>
      </c>
      <c r="E149" s="7">
        <v>192.3</v>
      </c>
      <c r="F149" s="32">
        <v>50.393999999999998</v>
      </c>
      <c r="G149" s="32">
        <v>50.35</v>
      </c>
      <c r="H149" s="33">
        <f t="shared" si="6"/>
        <v>0.99912688018414897</v>
      </c>
    </row>
    <row r="150" spans="1:8" ht="33.75" customHeight="1" outlineLevel="1" x14ac:dyDescent="0.25">
      <c r="A150" s="4" t="s">
        <v>151</v>
      </c>
      <c r="B150" s="6" t="s">
        <v>152</v>
      </c>
      <c r="C150" s="4" t="s">
        <v>60</v>
      </c>
      <c r="D150" s="26" t="s">
        <v>61</v>
      </c>
      <c r="E150" s="7">
        <v>1266.038</v>
      </c>
      <c r="F150" s="28">
        <v>641.18299999999999</v>
      </c>
      <c r="G150" s="28">
        <v>641.18299999999999</v>
      </c>
      <c r="H150" s="25">
        <f t="shared" si="6"/>
        <v>1</v>
      </c>
    </row>
    <row r="151" spans="1:8" ht="31.5" outlineLevel="2" x14ac:dyDescent="0.25">
      <c r="A151" s="4" t="s">
        <v>151</v>
      </c>
      <c r="B151" s="6" t="s">
        <v>152</v>
      </c>
      <c r="C151" s="4" t="s">
        <v>62</v>
      </c>
      <c r="D151" s="30" t="s">
        <v>63</v>
      </c>
      <c r="E151" s="7">
        <v>1266.038</v>
      </c>
      <c r="F151" s="32">
        <v>641.18299999999999</v>
      </c>
      <c r="G151" s="32">
        <v>641.18299999999999</v>
      </c>
      <c r="H151" s="33">
        <f t="shared" si="6"/>
        <v>1</v>
      </c>
    </row>
    <row r="152" spans="1:8" ht="15.75" hidden="1" outlineLevel="1" x14ac:dyDescent="0.25">
      <c r="A152" s="4" t="s">
        <v>151</v>
      </c>
      <c r="B152" s="6" t="s">
        <v>152</v>
      </c>
      <c r="C152" s="4" t="s">
        <v>72</v>
      </c>
      <c r="D152" s="26" t="s">
        <v>73</v>
      </c>
      <c r="E152" s="7">
        <v>4192.8</v>
      </c>
      <c r="F152" s="12">
        <v>0</v>
      </c>
      <c r="G152" s="12">
        <v>0</v>
      </c>
      <c r="H152" s="18"/>
    </row>
    <row r="153" spans="1:8" ht="31.5" hidden="1" outlineLevel="2" x14ac:dyDescent="0.25">
      <c r="A153" s="4" t="s">
        <v>151</v>
      </c>
      <c r="B153" s="6" t="s">
        <v>152</v>
      </c>
      <c r="C153" s="4" t="s">
        <v>76</v>
      </c>
      <c r="D153" s="30" t="s">
        <v>77</v>
      </c>
      <c r="E153" s="7">
        <v>4192.8</v>
      </c>
      <c r="F153" s="12">
        <v>0</v>
      </c>
      <c r="G153" s="12">
        <v>0</v>
      </c>
      <c r="H153" s="18"/>
    </row>
    <row r="154" spans="1:8" ht="31.5" outlineLevel="1" x14ac:dyDescent="0.25">
      <c r="A154" s="4" t="s">
        <v>151</v>
      </c>
      <c r="B154" s="6" t="s">
        <v>152</v>
      </c>
      <c r="C154" s="4" t="s">
        <v>88</v>
      </c>
      <c r="D154" s="26" t="s">
        <v>89</v>
      </c>
      <c r="E154" s="7">
        <v>1689.7139999999999</v>
      </c>
      <c r="F154" s="28">
        <v>139.28</v>
      </c>
      <c r="G154" s="28">
        <v>139.28</v>
      </c>
      <c r="H154" s="25">
        <f t="shared" ref="H154:H173" si="7">G154/F154</f>
        <v>1</v>
      </c>
    </row>
    <row r="155" spans="1:8" ht="31.5" outlineLevel="2" x14ac:dyDescent="0.25">
      <c r="A155" s="4" t="s">
        <v>151</v>
      </c>
      <c r="B155" s="6" t="s">
        <v>152</v>
      </c>
      <c r="C155" s="4" t="s">
        <v>90</v>
      </c>
      <c r="D155" s="30" t="s">
        <v>91</v>
      </c>
      <c r="E155" s="7">
        <v>1689.7139999999999</v>
      </c>
      <c r="F155" s="32">
        <v>139.28</v>
      </c>
      <c r="G155" s="32">
        <v>139.28</v>
      </c>
      <c r="H155" s="33">
        <f t="shared" si="7"/>
        <v>1</v>
      </c>
    </row>
    <row r="156" spans="1:8" ht="47.25" outlineLevel="1" x14ac:dyDescent="0.25">
      <c r="A156" s="4" t="s">
        <v>151</v>
      </c>
      <c r="B156" s="6" t="s">
        <v>152</v>
      </c>
      <c r="C156" s="4" t="s">
        <v>78</v>
      </c>
      <c r="D156" s="26" t="s">
        <v>79</v>
      </c>
      <c r="E156" s="7">
        <v>8955.4</v>
      </c>
      <c r="F156" s="28">
        <v>1675.576</v>
      </c>
      <c r="G156" s="28">
        <v>1671.827</v>
      </c>
      <c r="H156" s="25">
        <f t="shared" si="7"/>
        <v>0.99776256045682199</v>
      </c>
    </row>
    <row r="157" spans="1:8" ht="31.5" outlineLevel="2" x14ac:dyDescent="0.25">
      <c r="A157" s="4" t="s">
        <v>151</v>
      </c>
      <c r="B157" s="6" t="s">
        <v>152</v>
      </c>
      <c r="C157" s="4" t="s">
        <v>92</v>
      </c>
      <c r="D157" s="30" t="s">
        <v>93</v>
      </c>
      <c r="E157" s="7">
        <v>8703.4</v>
      </c>
      <c r="F157" s="32">
        <v>1675.576</v>
      </c>
      <c r="G157" s="32">
        <v>1671.827</v>
      </c>
      <c r="H157" s="33">
        <f t="shared" si="7"/>
        <v>0.99776256045682199</v>
      </c>
    </row>
    <row r="158" spans="1:8" ht="31.5" hidden="1" outlineLevel="2" x14ac:dyDescent="0.25">
      <c r="A158" s="4" t="s">
        <v>151</v>
      </c>
      <c r="B158" s="6" t="s">
        <v>152</v>
      </c>
      <c r="C158" s="4" t="s">
        <v>84</v>
      </c>
      <c r="D158" s="30" t="s">
        <v>85</v>
      </c>
      <c r="E158" s="7">
        <v>252</v>
      </c>
      <c r="F158" s="12">
        <v>0</v>
      </c>
      <c r="G158" s="12">
        <v>0</v>
      </c>
      <c r="H158" s="18"/>
    </row>
    <row r="159" spans="1:8" ht="31.5" outlineLevel="1" x14ac:dyDescent="0.25">
      <c r="A159" s="4" t="s">
        <v>151</v>
      </c>
      <c r="B159" s="6" t="s">
        <v>152</v>
      </c>
      <c r="C159" s="4" t="s">
        <v>122</v>
      </c>
      <c r="D159" s="26" t="s">
        <v>123</v>
      </c>
      <c r="E159" s="7">
        <v>641455.19299999997</v>
      </c>
      <c r="F159" s="28">
        <v>81410.604999999996</v>
      </c>
      <c r="G159" s="28">
        <v>81317.88</v>
      </c>
      <c r="H159" s="25">
        <f t="shared" si="7"/>
        <v>0.99886102062501569</v>
      </c>
    </row>
    <row r="160" spans="1:8" ht="47.25" outlineLevel="2" x14ac:dyDescent="0.25">
      <c r="A160" s="4" t="s">
        <v>151</v>
      </c>
      <c r="B160" s="6" t="s">
        <v>152</v>
      </c>
      <c r="C160" s="4" t="s">
        <v>124</v>
      </c>
      <c r="D160" s="30" t="s">
        <v>125</v>
      </c>
      <c r="E160" s="7">
        <v>605525.49899999995</v>
      </c>
      <c r="F160" s="32">
        <v>78569.232999999993</v>
      </c>
      <c r="G160" s="32">
        <v>78569.232999999993</v>
      </c>
      <c r="H160" s="33">
        <f t="shared" si="7"/>
        <v>1</v>
      </c>
    </row>
    <row r="161" spans="1:8" ht="31.5" outlineLevel="2" x14ac:dyDescent="0.25">
      <c r="A161" s="4" t="s">
        <v>151</v>
      </c>
      <c r="B161" s="6" t="s">
        <v>152</v>
      </c>
      <c r="C161" s="4" t="s">
        <v>127</v>
      </c>
      <c r="D161" s="30" t="s">
        <v>128</v>
      </c>
      <c r="E161" s="7">
        <v>12728.9</v>
      </c>
      <c r="F161" s="32">
        <v>2841.3719999999998</v>
      </c>
      <c r="G161" s="32">
        <v>2748.6469999999999</v>
      </c>
      <c r="H161" s="33">
        <f t="shared" si="7"/>
        <v>0.96736611749535084</v>
      </c>
    </row>
    <row r="162" spans="1:8" ht="31.5" hidden="1" outlineLevel="2" x14ac:dyDescent="0.25">
      <c r="A162" s="4" t="s">
        <v>151</v>
      </c>
      <c r="B162" s="6" t="s">
        <v>152</v>
      </c>
      <c r="C162" s="4" t="s">
        <v>129</v>
      </c>
      <c r="D162" s="30" t="s">
        <v>130</v>
      </c>
      <c r="E162" s="7">
        <v>23200.794000000002</v>
      </c>
      <c r="F162" s="12">
        <v>0</v>
      </c>
      <c r="G162" s="12">
        <v>0</v>
      </c>
      <c r="H162" s="18"/>
    </row>
    <row r="163" spans="1:8" ht="31.5" outlineLevel="1" x14ac:dyDescent="0.25">
      <c r="A163" s="4" t="s">
        <v>151</v>
      </c>
      <c r="B163" s="6" t="s">
        <v>152</v>
      </c>
      <c r="C163" s="4" t="s">
        <v>131</v>
      </c>
      <c r="D163" s="26" t="s">
        <v>132</v>
      </c>
      <c r="E163" s="7">
        <v>89547.551000000007</v>
      </c>
      <c r="F163" s="28">
        <v>38956.163999999997</v>
      </c>
      <c r="G163" s="28">
        <v>38956.163999999997</v>
      </c>
      <c r="H163" s="25">
        <f t="shared" si="7"/>
        <v>1</v>
      </c>
    </row>
    <row r="164" spans="1:8" ht="31.5" outlineLevel="2" x14ac:dyDescent="0.25">
      <c r="A164" s="4" t="s">
        <v>151</v>
      </c>
      <c r="B164" s="6" t="s">
        <v>152</v>
      </c>
      <c r="C164" s="4" t="s">
        <v>133</v>
      </c>
      <c r="D164" s="30" t="s">
        <v>134</v>
      </c>
      <c r="E164" s="7">
        <v>78423.951000000001</v>
      </c>
      <c r="F164" s="32">
        <v>38956.163999999997</v>
      </c>
      <c r="G164" s="32">
        <v>38956.163999999997</v>
      </c>
      <c r="H164" s="33">
        <f t="shared" si="7"/>
        <v>1</v>
      </c>
    </row>
    <row r="165" spans="1:8" ht="47.25" hidden="1" outlineLevel="2" x14ac:dyDescent="0.25">
      <c r="A165" s="4" t="s">
        <v>151</v>
      </c>
      <c r="B165" s="6" t="s">
        <v>152</v>
      </c>
      <c r="C165" s="4" t="s">
        <v>135</v>
      </c>
      <c r="D165" s="30" t="s">
        <v>136</v>
      </c>
      <c r="E165" s="7">
        <v>11123.6</v>
      </c>
      <c r="F165" s="12">
        <v>0</v>
      </c>
      <c r="G165" s="12">
        <v>0</v>
      </c>
      <c r="H165" s="18"/>
    </row>
    <row r="166" spans="1:8" ht="47.25" outlineLevel="1" x14ac:dyDescent="0.25">
      <c r="A166" s="4" t="s">
        <v>151</v>
      </c>
      <c r="B166" s="6" t="s">
        <v>152</v>
      </c>
      <c r="C166" s="4" t="s">
        <v>137</v>
      </c>
      <c r="D166" s="26" t="s">
        <v>138</v>
      </c>
      <c r="E166" s="7">
        <v>11522</v>
      </c>
      <c r="F166" s="28">
        <v>1802.175</v>
      </c>
      <c r="G166" s="28">
        <v>1802.175</v>
      </c>
      <c r="H166" s="25">
        <f t="shared" si="7"/>
        <v>1</v>
      </c>
    </row>
    <row r="167" spans="1:8" ht="31.5" outlineLevel="2" x14ac:dyDescent="0.25">
      <c r="A167" s="4" t="s">
        <v>151</v>
      </c>
      <c r="B167" s="6" t="s">
        <v>152</v>
      </c>
      <c r="C167" s="4" t="s">
        <v>139</v>
      </c>
      <c r="D167" s="30" t="s">
        <v>140</v>
      </c>
      <c r="E167" s="7">
        <v>11522</v>
      </c>
      <c r="F167" s="32">
        <v>1802.175</v>
      </c>
      <c r="G167" s="32">
        <v>1802.175</v>
      </c>
      <c r="H167" s="33">
        <f t="shared" si="7"/>
        <v>1</v>
      </c>
    </row>
    <row r="168" spans="1:8" ht="31.5" hidden="1" outlineLevel="1" x14ac:dyDescent="0.25">
      <c r="A168" s="4" t="s">
        <v>151</v>
      </c>
      <c r="B168" s="6" t="s">
        <v>152</v>
      </c>
      <c r="C168" s="4" t="s">
        <v>38</v>
      </c>
      <c r="D168" s="26" t="s">
        <v>39</v>
      </c>
      <c r="E168" s="7">
        <v>58952.519</v>
      </c>
      <c r="F168" s="12">
        <v>0</v>
      </c>
      <c r="G168" s="12">
        <v>0</v>
      </c>
      <c r="H168" s="18"/>
    </row>
    <row r="169" spans="1:8" ht="47.25" hidden="1" outlineLevel="2" x14ac:dyDescent="0.25">
      <c r="A169" s="4" t="s">
        <v>151</v>
      </c>
      <c r="B169" s="6" t="s">
        <v>152</v>
      </c>
      <c r="C169" s="4" t="s">
        <v>141</v>
      </c>
      <c r="D169" s="30" t="s">
        <v>142</v>
      </c>
      <c r="E169" s="7">
        <v>58952.519</v>
      </c>
      <c r="F169" s="12">
        <v>0</v>
      </c>
      <c r="G169" s="12">
        <v>0</v>
      </c>
      <c r="H169" s="18"/>
    </row>
    <row r="170" spans="1:8" ht="31.5" hidden="1" outlineLevel="1" x14ac:dyDescent="0.25">
      <c r="A170" s="4" t="s">
        <v>151</v>
      </c>
      <c r="B170" s="6" t="s">
        <v>152</v>
      </c>
      <c r="C170" s="4" t="s">
        <v>42</v>
      </c>
      <c r="D170" s="26" t="s">
        <v>43</v>
      </c>
      <c r="E170" s="7">
        <v>2221</v>
      </c>
      <c r="F170" s="12">
        <v>0</v>
      </c>
      <c r="G170" s="12">
        <v>0</v>
      </c>
      <c r="H170" s="18"/>
    </row>
    <row r="171" spans="1:8" ht="15.75" hidden="1" outlineLevel="2" x14ac:dyDescent="0.25">
      <c r="A171" s="4" t="s">
        <v>151</v>
      </c>
      <c r="B171" s="6" t="s">
        <v>152</v>
      </c>
      <c r="C171" s="4" t="s">
        <v>44</v>
      </c>
      <c r="D171" s="30" t="s">
        <v>45</v>
      </c>
      <c r="E171" s="7">
        <v>2221</v>
      </c>
      <c r="F171" s="12">
        <v>0</v>
      </c>
      <c r="G171" s="12">
        <v>0</v>
      </c>
      <c r="H171" s="18"/>
    </row>
    <row r="172" spans="1:8" ht="31.5" outlineLevel="1" x14ac:dyDescent="0.25">
      <c r="A172" s="4" t="s">
        <v>151</v>
      </c>
      <c r="B172" s="6" t="s">
        <v>152</v>
      </c>
      <c r="C172" s="4" t="s">
        <v>143</v>
      </c>
      <c r="D172" s="26" t="s">
        <v>144</v>
      </c>
      <c r="E172" s="7">
        <v>23432.268</v>
      </c>
      <c r="F172" s="28">
        <v>107.473</v>
      </c>
      <c r="G172" s="28">
        <v>107.273</v>
      </c>
      <c r="H172" s="25">
        <f t="shared" si="7"/>
        <v>0.99813906748671755</v>
      </c>
    </row>
    <row r="173" spans="1:8" ht="31.5" outlineLevel="2" x14ac:dyDescent="0.25">
      <c r="A173" s="4" t="s">
        <v>151</v>
      </c>
      <c r="B173" s="6" t="s">
        <v>152</v>
      </c>
      <c r="C173" s="4" t="s">
        <v>145</v>
      </c>
      <c r="D173" s="30" t="s">
        <v>146</v>
      </c>
      <c r="E173" s="7">
        <v>4540.9260000000004</v>
      </c>
      <c r="F173" s="32">
        <v>107.473</v>
      </c>
      <c r="G173" s="32">
        <v>107.273</v>
      </c>
      <c r="H173" s="33">
        <f t="shared" si="7"/>
        <v>0.99813906748671755</v>
      </c>
    </row>
    <row r="174" spans="1:8" ht="31.5" hidden="1" outlineLevel="2" x14ac:dyDescent="0.25">
      <c r="A174" s="4" t="s">
        <v>151</v>
      </c>
      <c r="B174" s="6" t="s">
        <v>152</v>
      </c>
      <c r="C174" s="4" t="s">
        <v>147</v>
      </c>
      <c r="D174" s="30" t="s">
        <v>148</v>
      </c>
      <c r="E174" s="7">
        <v>18633.099999999999</v>
      </c>
      <c r="F174" s="12">
        <v>0</v>
      </c>
      <c r="G174" s="12">
        <v>0</v>
      </c>
      <c r="H174" s="18"/>
    </row>
    <row r="175" spans="1:8" ht="31.5" hidden="1" outlineLevel="2" x14ac:dyDescent="0.25">
      <c r="A175" s="4" t="s">
        <v>151</v>
      </c>
      <c r="B175" s="6" t="s">
        <v>152</v>
      </c>
      <c r="C175" s="4" t="s">
        <v>149</v>
      </c>
      <c r="D175" s="30" t="s">
        <v>150</v>
      </c>
      <c r="E175" s="7">
        <v>258.24200000000002</v>
      </c>
      <c r="F175" s="12">
        <v>0</v>
      </c>
      <c r="G175" s="12">
        <v>0</v>
      </c>
      <c r="H175" s="18"/>
    </row>
    <row r="176" spans="1:8" ht="15.75" outlineLevel="2" x14ac:dyDescent="0.25">
      <c r="A176" s="4"/>
      <c r="B176" s="6"/>
      <c r="C176" s="60" t="s">
        <v>336</v>
      </c>
      <c r="D176" s="61"/>
      <c r="E176" s="7"/>
      <c r="F176" s="28">
        <f>F177+F178+F179</f>
        <v>13979.428</v>
      </c>
      <c r="G176" s="28">
        <f>G177+G178+G179</f>
        <v>13922.272000000001</v>
      </c>
      <c r="H176" s="25">
        <f t="shared" ref="H176:H201" si="8">G176/F176</f>
        <v>0.9959114206961831</v>
      </c>
    </row>
    <row r="177" spans="1:8" ht="31.5" outlineLevel="1" x14ac:dyDescent="0.25">
      <c r="A177" s="4" t="s">
        <v>151</v>
      </c>
      <c r="B177" s="6" t="s">
        <v>152</v>
      </c>
      <c r="C177" s="4" t="s">
        <v>14</v>
      </c>
      <c r="D177" s="6" t="s">
        <v>15</v>
      </c>
      <c r="E177" s="7">
        <v>22591.013999999999</v>
      </c>
      <c r="F177" s="12">
        <v>885.94799999999998</v>
      </c>
      <c r="G177" s="12">
        <v>847.68100000000004</v>
      </c>
      <c r="H177" s="18">
        <f t="shared" si="8"/>
        <v>0.95680672003322997</v>
      </c>
    </row>
    <row r="178" spans="1:8" ht="31.5" outlineLevel="1" x14ac:dyDescent="0.25">
      <c r="A178" s="4" t="s">
        <v>151</v>
      </c>
      <c r="B178" s="6" t="s">
        <v>152</v>
      </c>
      <c r="C178" s="4" t="s">
        <v>16</v>
      </c>
      <c r="D178" s="6" t="s">
        <v>17</v>
      </c>
      <c r="E178" s="7">
        <v>65957.945999999996</v>
      </c>
      <c r="F178" s="12">
        <v>13032.630999999999</v>
      </c>
      <c r="G178" s="12">
        <v>13013.742</v>
      </c>
      <c r="H178" s="18">
        <f t="shared" si="8"/>
        <v>0.99855063801008415</v>
      </c>
    </row>
    <row r="179" spans="1:8" ht="47.25" outlineLevel="1" x14ac:dyDescent="0.25">
      <c r="A179" s="4" t="s">
        <v>151</v>
      </c>
      <c r="B179" s="6" t="s">
        <v>152</v>
      </c>
      <c r="C179" s="4" t="s">
        <v>18</v>
      </c>
      <c r="D179" s="6" t="s">
        <v>19</v>
      </c>
      <c r="E179" s="7">
        <v>60.848999999999997</v>
      </c>
      <c r="F179" s="12">
        <v>60.848999999999997</v>
      </c>
      <c r="G179" s="12">
        <v>60.848999999999997</v>
      </c>
      <c r="H179" s="18">
        <f t="shared" si="8"/>
        <v>1</v>
      </c>
    </row>
    <row r="180" spans="1:8" ht="35.1" customHeight="1" x14ac:dyDescent="0.25">
      <c r="A180" s="10" t="s">
        <v>153</v>
      </c>
      <c r="B180" s="73" t="s">
        <v>154</v>
      </c>
      <c r="C180" s="74"/>
      <c r="D180" s="75"/>
      <c r="E180" s="7">
        <v>797429.37399999995</v>
      </c>
      <c r="F180" s="11">
        <v>139805.514</v>
      </c>
      <c r="G180" s="11">
        <v>107236.609</v>
      </c>
      <c r="H180" s="17">
        <f t="shared" si="8"/>
        <v>0.76704134144523084</v>
      </c>
    </row>
    <row r="181" spans="1:8" ht="23.25" customHeight="1" x14ac:dyDescent="0.25">
      <c r="A181" s="34"/>
      <c r="B181" s="35"/>
      <c r="C181" s="66" t="s">
        <v>334</v>
      </c>
      <c r="D181" s="67"/>
      <c r="E181" s="36"/>
      <c r="F181" s="37"/>
      <c r="G181" s="37"/>
      <c r="H181" s="38"/>
    </row>
    <row r="182" spans="1:8" ht="23.25" customHeight="1" x14ac:dyDescent="0.25">
      <c r="A182" s="34"/>
      <c r="B182" s="35"/>
      <c r="C182" s="66" t="s">
        <v>335</v>
      </c>
      <c r="D182" s="67"/>
      <c r="E182" s="36"/>
      <c r="F182" s="37">
        <f>F183+F186+F189+F191+F193+F195+F198+F200+F204+F207+F209+F211+F213+F217</f>
        <v>128038.007</v>
      </c>
      <c r="G182" s="37">
        <f>G183+G186+G189+G191+G193+G195+G198+G200+G204+G207+G209+G211+G213+G217</f>
        <v>95791.437999999995</v>
      </c>
      <c r="H182" s="38">
        <f t="shared" si="8"/>
        <v>0.74814846188600859</v>
      </c>
    </row>
    <row r="183" spans="1:8" ht="28.5" customHeight="1" outlineLevel="1" x14ac:dyDescent="0.25">
      <c r="A183" s="4" t="s">
        <v>153</v>
      </c>
      <c r="B183" s="6" t="s">
        <v>154</v>
      </c>
      <c r="C183" s="4" t="s">
        <v>50</v>
      </c>
      <c r="D183" s="26" t="s">
        <v>51</v>
      </c>
      <c r="E183" s="7">
        <v>14951.252</v>
      </c>
      <c r="F183" s="28">
        <v>4304.5020000000004</v>
      </c>
      <c r="G183" s="28">
        <v>4178.5129999999999</v>
      </c>
      <c r="H183" s="25">
        <f t="shared" si="8"/>
        <v>0.97073087664961</v>
      </c>
    </row>
    <row r="184" spans="1:8" ht="31.5" outlineLevel="2" x14ac:dyDescent="0.25">
      <c r="A184" s="4" t="s">
        <v>153</v>
      </c>
      <c r="B184" s="6" t="s">
        <v>154</v>
      </c>
      <c r="C184" s="4" t="s">
        <v>52</v>
      </c>
      <c r="D184" s="30" t="s">
        <v>53</v>
      </c>
      <c r="E184" s="7">
        <v>14751.252</v>
      </c>
      <c r="F184" s="32">
        <v>4104.5020000000004</v>
      </c>
      <c r="G184" s="32">
        <v>3978.5129999999999</v>
      </c>
      <c r="H184" s="33">
        <f t="shared" si="8"/>
        <v>0.96930468056782515</v>
      </c>
    </row>
    <row r="185" spans="1:8" ht="31.5" outlineLevel="2" x14ac:dyDescent="0.25">
      <c r="A185" s="4" t="s">
        <v>153</v>
      </c>
      <c r="B185" s="6" t="s">
        <v>154</v>
      </c>
      <c r="C185" s="4" t="s">
        <v>54</v>
      </c>
      <c r="D185" s="30" t="s">
        <v>55</v>
      </c>
      <c r="E185" s="7">
        <v>200</v>
      </c>
      <c r="F185" s="32">
        <v>200</v>
      </c>
      <c r="G185" s="32">
        <v>200</v>
      </c>
      <c r="H185" s="33">
        <f t="shared" si="8"/>
        <v>1</v>
      </c>
    </row>
    <row r="186" spans="1:8" ht="38.25" customHeight="1" outlineLevel="1" collapsed="1" x14ac:dyDescent="0.25">
      <c r="A186" s="4" t="s">
        <v>153</v>
      </c>
      <c r="B186" s="6" t="s">
        <v>154</v>
      </c>
      <c r="C186" s="4" t="s">
        <v>56</v>
      </c>
      <c r="D186" s="26" t="s">
        <v>57</v>
      </c>
      <c r="E186" s="7">
        <v>1160.1679999999999</v>
      </c>
      <c r="F186" s="28">
        <v>56.411000000000001</v>
      </c>
      <c r="G186" s="28">
        <v>56.411000000000001</v>
      </c>
      <c r="H186" s="25">
        <f t="shared" si="8"/>
        <v>1</v>
      </c>
    </row>
    <row r="187" spans="1:8" ht="63" hidden="1" outlineLevel="2" x14ac:dyDescent="0.25">
      <c r="A187" s="4" t="s">
        <v>153</v>
      </c>
      <c r="B187" s="6" t="s">
        <v>154</v>
      </c>
      <c r="C187" s="4" t="s">
        <v>114</v>
      </c>
      <c r="D187" s="30" t="s">
        <v>115</v>
      </c>
      <c r="E187" s="7">
        <v>36.799999999999997</v>
      </c>
      <c r="F187" s="12">
        <v>0</v>
      </c>
      <c r="G187" s="12">
        <v>0</v>
      </c>
      <c r="H187" s="18"/>
    </row>
    <row r="188" spans="1:8" ht="47.25" outlineLevel="2" x14ac:dyDescent="0.25">
      <c r="A188" s="4" t="s">
        <v>153</v>
      </c>
      <c r="B188" s="6" t="s">
        <v>154</v>
      </c>
      <c r="C188" s="4" t="s">
        <v>116</v>
      </c>
      <c r="D188" s="30" t="s">
        <v>117</v>
      </c>
      <c r="E188" s="7">
        <v>1123.3679999999999</v>
      </c>
      <c r="F188" s="32">
        <v>56.411000000000001</v>
      </c>
      <c r="G188" s="32">
        <v>56.411000000000001</v>
      </c>
      <c r="H188" s="33">
        <f t="shared" si="8"/>
        <v>1</v>
      </c>
    </row>
    <row r="189" spans="1:8" ht="15.75" outlineLevel="1" x14ac:dyDescent="0.25">
      <c r="A189" s="4" t="s">
        <v>153</v>
      </c>
      <c r="B189" s="6" t="s">
        <v>154</v>
      </c>
      <c r="C189" s="4" t="s">
        <v>60</v>
      </c>
      <c r="D189" s="26" t="s">
        <v>61</v>
      </c>
      <c r="E189" s="7">
        <v>1995.3920000000001</v>
      </c>
      <c r="F189" s="28">
        <v>179.47900000000001</v>
      </c>
      <c r="G189" s="28">
        <v>179.47900000000001</v>
      </c>
      <c r="H189" s="25">
        <f t="shared" si="8"/>
        <v>1</v>
      </c>
    </row>
    <row r="190" spans="1:8" ht="31.5" outlineLevel="2" x14ac:dyDescent="0.25">
      <c r="A190" s="4" t="s">
        <v>153</v>
      </c>
      <c r="B190" s="6" t="s">
        <v>154</v>
      </c>
      <c r="C190" s="4" t="s">
        <v>62</v>
      </c>
      <c r="D190" s="30" t="s">
        <v>63</v>
      </c>
      <c r="E190" s="7">
        <v>1995.3920000000001</v>
      </c>
      <c r="F190" s="32">
        <v>179.47900000000001</v>
      </c>
      <c r="G190" s="32">
        <v>179.47900000000001</v>
      </c>
      <c r="H190" s="33">
        <f t="shared" si="8"/>
        <v>1</v>
      </c>
    </row>
    <row r="191" spans="1:8" ht="15.75" hidden="1" outlineLevel="1" x14ac:dyDescent="0.25">
      <c r="A191" s="4" t="s">
        <v>153</v>
      </c>
      <c r="B191" s="6" t="s">
        <v>154</v>
      </c>
      <c r="C191" s="4" t="s">
        <v>72</v>
      </c>
      <c r="D191" s="26" t="s">
        <v>73</v>
      </c>
      <c r="E191" s="7">
        <v>4242.7</v>
      </c>
      <c r="F191" s="12">
        <v>0</v>
      </c>
      <c r="G191" s="12">
        <v>0</v>
      </c>
      <c r="H191" s="18"/>
    </row>
    <row r="192" spans="1:8" ht="31.5" hidden="1" outlineLevel="2" x14ac:dyDescent="0.25">
      <c r="A192" s="4" t="s">
        <v>153</v>
      </c>
      <c r="B192" s="6" t="s">
        <v>154</v>
      </c>
      <c r="C192" s="4" t="s">
        <v>76</v>
      </c>
      <c r="D192" s="30" t="s">
        <v>77</v>
      </c>
      <c r="E192" s="7">
        <v>4242.7</v>
      </c>
      <c r="F192" s="12">
        <v>0</v>
      </c>
      <c r="G192" s="12">
        <v>0</v>
      </c>
      <c r="H192" s="18"/>
    </row>
    <row r="193" spans="1:8" ht="31.5" outlineLevel="1" x14ac:dyDescent="0.25">
      <c r="A193" s="4" t="s">
        <v>153</v>
      </c>
      <c r="B193" s="6" t="s">
        <v>154</v>
      </c>
      <c r="C193" s="4" t="s">
        <v>88</v>
      </c>
      <c r="D193" s="26" t="s">
        <v>89</v>
      </c>
      <c r="E193" s="7">
        <v>1599.2190000000001</v>
      </c>
      <c r="F193" s="28">
        <v>110.158</v>
      </c>
      <c r="G193" s="28">
        <v>110.158</v>
      </c>
      <c r="H193" s="25">
        <f t="shared" si="8"/>
        <v>1</v>
      </c>
    </row>
    <row r="194" spans="1:8" ht="31.5" outlineLevel="2" x14ac:dyDescent="0.25">
      <c r="A194" s="4" t="s">
        <v>153</v>
      </c>
      <c r="B194" s="6" t="s">
        <v>154</v>
      </c>
      <c r="C194" s="4" t="s">
        <v>90</v>
      </c>
      <c r="D194" s="30" t="s">
        <v>91</v>
      </c>
      <c r="E194" s="7">
        <v>1599.2190000000001</v>
      </c>
      <c r="F194" s="32">
        <v>110.158</v>
      </c>
      <c r="G194" s="32">
        <v>110.158</v>
      </c>
      <c r="H194" s="33">
        <f t="shared" si="8"/>
        <v>1</v>
      </c>
    </row>
    <row r="195" spans="1:8" ht="47.25" outlineLevel="1" x14ac:dyDescent="0.25">
      <c r="A195" s="4" t="s">
        <v>153</v>
      </c>
      <c r="B195" s="6" t="s">
        <v>154</v>
      </c>
      <c r="C195" s="4" t="s">
        <v>78</v>
      </c>
      <c r="D195" s="26" t="s">
        <v>79</v>
      </c>
      <c r="E195" s="7">
        <v>8786.9</v>
      </c>
      <c r="F195" s="28">
        <v>1672.6</v>
      </c>
      <c r="G195" s="28">
        <v>1566.6130000000001</v>
      </c>
      <c r="H195" s="25">
        <f t="shared" si="8"/>
        <v>0.93663338514887007</v>
      </c>
    </row>
    <row r="196" spans="1:8" ht="31.5" outlineLevel="2" x14ac:dyDescent="0.25">
      <c r="A196" s="4" t="s">
        <v>153</v>
      </c>
      <c r="B196" s="6" t="s">
        <v>154</v>
      </c>
      <c r="C196" s="4" t="s">
        <v>92</v>
      </c>
      <c r="D196" s="30" t="s">
        <v>93</v>
      </c>
      <c r="E196" s="7">
        <v>8586.9</v>
      </c>
      <c r="F196" s="32">
        <v>1672.6</v>
      </c>
      <c r="G196" s="32">
        <v>1566.6130000000001</v>
      </c>
      <c r="H196" s="33">
        <f t="shared" si="8"/>
        <v>0.93663338514887007</v>
      </c>
    </row>
    <row r="197" spans="1:8" ht="31.5" hidden="1" outlineLevel="2" x14ac:dyDescent="0.25">
      <c r="A197" s="4" t="s">
        <v>153</v>
      </c>
      <c r="B197" s="6" t="s">
        <v>154</v>
      </c>
      <c r="C197" s="4" t="s">
        <v>84</v>
      </c>
      <c r="D197" s="30" t="s">
        <v>85</v>
      </c>
      <c r="E197" s="7">
        <v>200</v>
      </c>
      <c r="F197" s="12">
        <v>0</v>
      </c>
      <c r="G197" s="12">
        <v>0</v>
      </c>
      <c r="H197" s="18"/>
    </row>
    <row r="198" spans="1:8" ht="31.5" hidden="1" outlineLevel="1" x14ac:dyDescent="0.25">
      <c r="A198" s="4" t="s">
        <v>153</v>
      </c>
      <c r="B198" s="6" t="s">
        <v>154</v>
      </c>
      <c r="C198" s="4" t="s">
        <v>118</v>
      </c>
      <c r="D198" s="26" t="s">
        <v>119</v>
      </c>
      <c r="E198" s="7">
        <v>706</v>
      </c>
      <c r="F198" s="12">
        <v>0</v>
      </c>
      <c r="G198" s="12">
        <v>0</v>
      </c>
      <c r="H198" s="18"/>
    </row>
    <row r="199" spans="1:8" ht="15.75" hidden="1" outlineLevel="2" x14ac:dyDescent="0.25">
      <c r="A199" s="4" t="s">
        <v>153</v>
      </c>
      <c r="B199" s="6" t="s">
        <v>154</v>
      </c>
      <c r="C199" s="4" t="s">
        <v>120</v>
      </c>
      <c r="D199" s="30" t="s">
        <v>121</v>
      </c>
      <c r="E199" s="7">
        <v>706</v>
      </c>
      <c r="F199" s="12">
        <v>0</v>
      </c>
      <c r="G199" s="12">
        <v>0</v>
      </c>
      <c r="H199" s="18"/>
    </row>
    <row r="200" spans="1:8" ht="31.5" outlineLevel="1" x14ac:dyDescent="0.25">
      <c r="A200" s="4" t="s">
        <v>153</v>
      </c>
      <c r="B200" s="6" t="s">
        <v>154</v>
      </c>
      <c r="C200" s="4" t="s">
        <v>122</v>
      </c>
      <c r="D200" s="26" t="s">
        <v>123</v>
      </c>
      <c r="E200" s="7">
        <v>481984.12800000003</v>
      </c>
      <c r="F200" s="28">
        <v>116241.024</v>
      </c>
      <c r="G200" s="28">
        <v>85064.971999999994</v>
      </c>
      <c r="H200" s="25">
        <f t="shared" si="8"/>
        <v>0.73179819888716735</v>
      </c>
    </row>
    <row r="201" spans="1:8" ht="47.25" outlineLevel="2" x14ac:dyDescent="0.25">
      <c r="A201" s="4" t="s">
        <v>153</v>
      </c>
      <c r="B201" s="6" t="s">
        <v>154</v>
      </c>
      <c r="C201" s="4" t="s">
        <v>124</v>
      </c>
      <c r="D201" s="30" t="s">
        <v>125</v>
      </c>
      <c r="E201" s="7">
        <v>449350.42800000001</v>
      </c>
      <c r="F201" s="32">
        <v>111858.375</v>
      </c>
      <c r="G201" s="32">
        <v>81910.024999999994</v>
      </c>
      <c r="H201" s="33">
        <f t="shared" si="8"/>
        <v>0.7322654651473347</v>
      </c>
    </row>
    <row r="202" spans="1:8" ht="31.5" outlineLevel="2" x14ac:dyDescent="0.25">
      <c r="A202" s="4" t="s">
        <v>153</v>
      </c>
      <c r="B202" s="6" t="s">
        <v>154</v>
      </c>
      <c r="C202" s="4" t="s">
        <v>127</v>
      </c>
      <c r="D202" s="30" t="s">
        <v>128</v>
      </c>
      <c r="E202" s="7">
        <v>14910</v>
      </c>
      <c r="F202" s="32">
        <v>3782.65</v>
      </c>
      <c r="G202" s="32">
        <v>2554.9470000000001</v>
      </c>
      <c r="H202" s="33">
        <f t="shared" ref="H202:H222" si="9">G202/F202</f>
        <v>0.6754383831440921</v>
      </c>
    </row>
    <row r="203" spans="1:8" ht="31.5" outlineLevel="2" x14ac:dyDescent="0.25">
      <c r="A203" s="4" t="s">
        <v>153</v>
      </c>
      <c r="B203" s="6" t="s">
        <v>154</v>
      </c>
      <c r="C203" s="4" t="s">
        <v>129</v>
      </c>
      <c r="D203" s="30" t="s">
        <v>130</v>
      </c>
      <c r="E203" s="7">
        <v>17723.7</v>
      </c>
      <c r="F203" s="32">
        <v>600</v>
      </c>
      <c r="G203" s="32">
        <v>600</v>
      </c>
      <c r="H203" s="33">
        <f t="shared" si="9"/>
        <v>1</v>
      </c>
    </row>
    <row r="204" spans="1:8" ht="31.5" outlineLevel="1" x14ac:dyDescent="0.25">
      <c r="A204" s="4" t="s">
        <v>153</v>
      </c>
      <c r="B204" s="6" t="s">
        <v>154</v>
      </c>
      <c r="C204" s="4" t="s">
        <v>131</v>
      </c>
      <c r="D204" s="26" t="s">
        <v>132</v>
      </c>
      <c r="E204" s="7">
        <v>122256.6</v>
      </c>
      <c r="F204" s="28">
        <v>3052.6179999999999</v>
      </c>
      <c r="G204" s="28">
        <v>2526.835</v>
      </c>
      <c r="H204" s="25">
        <f t="shared" si="9"/>
        <v>0.82775997520816558</v>
      </c>
    </row>
    <row r="205" spans="1:8" ht="31.5" outlineLevel="2" x14ac:dyDescent="0.25">
      <c r="A205" s="4" t="s">
        <v>153</v>
      </c>
      <c r="B205" s="6" t="s">
        <v>154</v>
      </c>
      <c r="C205" s="4" t="s">
        <v>133</v>
      </c>
      <c r="D205" s="30" t="s">
        <v>134</v>
      </c>
      <c r="E205" s="7">
        <v>92722.9</v>
      </c>
      <c r="F205" s="32">
        <v>3052.6179999999999</v>
      </c>
      <c r="G205" s="32">
        <v>2526.835</v>
      </c>
      <c r="H205" s="33">
        <f t="shared" si="9"/>
        <v>0.82775997520816558</v>
      </c>
    </row>
    <row r="206" spans="1:8" ht="47.25" hidden="1" outlineLevel="2" x14ac:dyDescent="0.25">
      <c r="A206" s="4" t="s">
        <v>153</v>
      </c>
      <c r="B206" s="6" t="s">
        <v>154</v>
      </c>
      <c r="C206" s="4" t="s">
        <v>135</v>
      </c>
      <c r="D206" s="30" t="s">
        <v>136</v>
      </c>
      <c r="E206" s="7">
        <v>29533.7</v>
      </c>
      <c r="F206" s="12">
        <v>0</v>
      </c>
      <c r="G206" s="12">
        <v>0</v>
      </c>
      <c r="H206" s="18"/>
    </row>
    <row r="207" spans="1:8" ht="47.25" outlineLevel="1" x14ac:dyDescent="0.25">
      <c r="A207" s="4" t="s">
        <v>153</v>
      </c>
      <c r="B207" s="6" t="s">
        <v>154</v>
      </c>
      <c r="C207" s="4" t="s">
        <v>137</v>
      </c>
      <c r="D207" s="26" t="s">
        <v>138</v>
      </c>
      <c r="E207" s="7">
        <v>12382</v>
      </c>
      <c r="F207" s="28">
        <v>2197.2150000000001</v>
      </c>
      <c r="G207" s="28">
        <v>1884.4570000000001</v>
      </c>
      <c r="H207" s="25">
        <f t="shared" si="9"/>
        <v>0.85765707953022352</v>
      </c>
    </row>
    <row r="208" spans="1:8" ht="31.5" outlineLevel="2" x14ac:dyDescent="0.25">
      <c r="A208" s="4" t="s">
        <v>153</v>
      </c>
      <c r="B208" s="6" t="s">
        <v>154</v>
      </c>
      <c r="C208" s="4" t="s">
        <v>139</v>
      </c>
      <c r="D208" s="30" t="s">
        <v>140</v>
      </c>
      <c r="E208" s="7">
        <v>12382</v>
      </c>
      <c r="F208" s="32">
        <v>2197.2150000000001</v>
      </c>
      <c r="G208" s="32">
        <v>1884.4570000000001</v>
      </c>
      <c r="H208" s="33">
        <f t="shared" si="9"/>
        <v>0.85765707953022352</v>
      </c>
    </row>
    <row r="209" spans="1:8" ht="31.5" hidden="1" outlineLevel="1" x14ac:dyDescent="0.25">
      <c r="A209" s="4" t="s">
        <v>153</v>
      </c>
      <c r="B209" s="6" t="s">
        <v>154</v>
      </c>
      <c r="C209" s="4" t="s">
        <v>38</v>
      </c>
      <c r="D209" s="26" t="s">
        <v>39</v>
      </c>
      <c r="E209" s="7">
        <v>48437.565000000002</v>
      </c>
      <c r="F209" s="12">
        <v>0</v>
      </c>
      <c r="G209" s="12">
        <v>0</v>
      </c>
      <c r="H209" s="18"/>
    </row>
    <row r="210" spans="1:8" ht="47.25" hidden="1" outlineLevel="2" x14ac:dyDescent="0.25">
      <c r="A210" s="4" t="s">
        <v>153</v>
      </c>
      <c r="B210" s="6" t="s">
        <v>154</v>
      </c>
      <c r="C210" s="4" t="s">
        <v>141</v>
      </c>
      <c r="D210" s="30" t="s">
        <v>142</v>
      </c>
      <c r="E210" s="7">
        <v>48437.565000000002</v>
      </c>
      <c r="F210" s="12">
        <v>0</v>
      </c>
      <c r="G210" s="12">
        <v>0</v>
      </c>
      <c r="H210" s="18"/>
    </row>
    <row r="211" spans="1:8" ht="31.5" hidden="1" outlineLevel="1" x14ac:dyDescent="0.25">
      <c r="A211" s="4" t="s">
        <v>153</v>
      </c>
      <c r="B211" s="6" t="s">
        <v>154</v>
      </c>
      <c r="C211" s="4" t="s">
        <v>42</v>
      </c>
      <c r="D211" s="26" t="s">
        <v>43</v>
      </c>
      <c r="E211" s="7">
        <v>893.5</v>
      </c>
      <c r="F211" s="12">
        <v>0</v>
      </c>
      <c r="G211" s="12">
        <v>0</v>
      </c>
      <c r="H211" s="18"/>
    </row>
    <row r="212" spans="1:8" ht="15.75" hidden="1" outlineLevel="2" x14ac:dyDescent="0.25">
      <c r="A212" s="4" t="s">
        <v>153</v>
      </c>
      <c r="B212" s="6" t="s">
        <v>154</v>
      </c>
      <c r="C212" s="4" t="s">
        <v>44</v>
      </c>
      <c r="D212" s="30" t="s">
        <v>45</v>
      </c>
      <c r="E212" s="7">
        <v>893.5</v>
      </c>
      <c r="F212" s="12">
        <v>0</v>
      </c>
      <c r="G212" s="12">
        <v>0</v>
      </c>
      <c r="H212" s="18"/>
    </row>
    <row r="213" spans="1:8" ht="31.5" outlineLevel="1" x14ac:dyDescent="0.25">
      <c r="A213" s="4" t="s">
        <v>153</v>
      </c>
      <c r="B213" s="6" t="s">
        <v>154</v>
      </c>
      <c r="C213" s="4" t="s">
        <v>143</v>
      </c>
      <c r="D213" s="26" t="s">
        <v>144</v>
      </c>
      <c r="E213" s="7">
        <v>21613.138999999999</v>
      </c>
      <c r="F213" s="28">
        <v>224</v>
      </c>
      <c r="G213" s="28">
        <v>224</v>
      </c>
      <c r="H213" s="25">
        <f t="shared" si="9"/>
        <v>1</v>
      </c>
    </row>
    <row r="214" spans="1:8" ht="31.5" outlineLevel="2" x14ac:dyDescent="0.25">
      <c r="A214" s="4" t="s">
        <v>153</v>
      </c>
      <c r="B214" s="6" t="s">
        <v>154</v>
      </c>
      <c r="C214" s="4" t="s">
        <v>145</v>
      </c>
      <c r="D214" s="30" t="s">
        <v>146</v>
      </c>
      <c r="E214" s="7">
        <v>5208.2240000000002</v>
      </c>
      <c r="F214" s="32">
        <v>224</v>
      </c>
      <c r="G214" s="32">
        <v>224</v>
      </c>
      <c r="H214" s="33">
        <f t="shared" si="9"/>
        <v>1</v>
      </c>
    </row>
    <row r="215" spans="1:8" ht="31.5" hidden="1" outlineLevel="2" x14ac:dyDescent="0.25">
      <c r="A215" s="4" t="s">
        <v>153</v>
      </c>
      <c r="B215" s="6" t="s">
        <v>154</v>
      </c>
      <c r="C215" s="4" t="s">
        <v>147</v>
      </c>
      <c r="D215" s="30" t="s">
        <v>148</v>
      </c>
      <c r="E215" s="7">
        <v>16287.7</v>
      </c>
      <c r="F215" s="12">
        <v>0</v>
      </c>
      <c r="G215" s="12">
        <v>0</v>
      </c>
      <c r="H215" s="18"/>
    </row>
    <row r="216" spans="1:8" ht="31.5" hidden="1" outlineLevel="2" x14ac:dyDescent="0.25">
      <c r="A216" s="4" t="s">
        <v>153</v>
      </c>
      <c r="B216" s="6" t="s">
        <v>154</v>
      </c>
      <c r="C216" s="4" t="s">
        <v>149</v>
      </c>
      <c r="D216" s="30" t="s">
        <v>150</v>
      </c>
      <c r="E216" s="7">
        <v>117.215</v>
      </c>
      <c r="F216" s="12">
        <v>0</v>
      </c>
      <c r="G216" s="12">
        <v>0</v>
      </c>
      <c r="H216" s="18"/>
    </row>
    <row r="217" spans="1:8" ht="31.5" hidden="1" outlineLevel="1" x14ac:dyDescent="0.25">
      <c r="A217" s="4" t="s">
        <v>153</v>
      </c>
      <c r="B217" s="6" t="s">
        <v>154</v>
      </c>
      <c r="C217" s="4" t="s">
        <v>26</v>
      </c>
      <c r="D217" s="26" t="s">
        <v>27</v>
      </c>
      <c r="E217" s="7">
        <v>280</v>
      </c>
      <c r="F217" s="12">
        <v>0</v>
      </c>
      <c r="G217" s="12">
        <v>0</v>
      </c>
      <c r="H217" s="18"/>
    </row>
    <row r="218" spans="1:8" ht="31.5" hidden="1" outlineLevel="2" x14ac:dyDescent="0.25">
      <c r="A218" s="4" t="s">
        <v>153</v>
      </c>
      <c r="B218" s="6" t="s">
        <v>154</v>
      </c>
      <c r="C218" s="4" t="s">
        <v>30</v>
      </c>
      <c r="D218" s="30" t="s">
        <v>31</v>
      </c>
      <c r="E218" s="7">
        <v>280</v>
      </c>
      <c r="F218" s="12">
        <v>0</v>
      </c>
      <c r="G218" s="12">
        <v>0</v>
      </c>
      <c r="H218" s="18"/>
    </row>
    <row r="219" spans="1:8" ht="15.75" outlineLevel="4" x14ac:dyDescent="0.25">
      <c r="A219" s="4"/>
      <c r="B219" s="6"/>
      <c r="C219" s="60" t="s">
        <v>338</v>
      </c>
      <c r="D219" s="61"/>
      <c r="E219" s="27"/>
      <c r="F219" s="28">
        <f>F220+F221+F222</f>
        <v>11767.507</v>
      </c>
      <c r="G219" s="28">
        <f>G220+G221+G222</f>
        <v>11445.171</v>
      </c>
      <c r="H219" s="25">
        <f t="shared" si="9"/>
        <v>0.97260796190730969</v>
      </c>
    </row>
    <row r="220" spans="1:8" ht="31.5" outlineLevel="1" x14ac:dyDescent="0.25">
      <c r="A220" s="4" t="s">
        <v>153</v>
      </c>
      <c r="B220" s="6" t="s">
        <v>154</v>
      </c>
      <c r="C220" s="4" t="s">
        <v>14</v>
      </c>
      <c r="D220" s="6" t="s">
        <v>15</v>
      </c>
      <c r="E220" s="7">
        <v>17159.955999999998</v>
      </c>
      <c r="F220" s="12">
        <v>590.63</v>
      </c>
      <c r="G220" s="12">
        <v>517.74099999999999</v>
      </c>
      <c r="H220" s="18">
        <f t="shared" si="9"/>
        <v>0.87659109764150145</v>
      </c>
    </row>
    <row r="221" spans="1:8" ht="31.5" outlineLevel="1" x14ac:dyDescent="0.25">
      <c r="A221" s="4" t="s">
        <v>153</v>
      </c>
      <c r="B221" s="6" t="s">
        <v>154</v>
      </c>
      <c r="C221" s="4" t="s">
        <v>16</v>
      </c>
      <c r="D221" s="6" t="s">
        <v>17</v>
      </c>
      <c r="E221" s="7">
        <v>58906.8</v>
      </c>
      <c r="F221" s="12">
        <v>11164.377</v>
      </c>
      <c r="G221" s="12">
        <v>10914.93</v>
      </c>
      <c r="H221" s="18">
        <f t="shared" si="9"/>
        <v>0.97765688134680506</v>
      </c>
    </row>
    <row r="222" spans="1:8" ht="47.25" outlineLevel="1" x14ac:dyDescent="0.25">
      <c r="A222" s="4" t="s">
        <v>153</v>
      </c>
      <c r="B222" s="6" t="s">
        <v>154</v>
      </c>
      <c r="C222" s="4" t="s">
        <v>18</v>
      </c>
      <c r="D222" s="6" t="s">
        <v>19</v>
      </c>
      <c r="E222" s="7">
        <v>74.055999999999997</v>
      </c>
      <c r="F222" s="12">
        <v>12.5</v>
      </c>
      <c r="G222" s="12">
        <v>12.5</v>
      </c>
      <c r="H222" s="18">
        <f t="shared" si="9"/>
        <v>1</v>
      </c>
    </row>
    <row r="223" spans="1:8" ht="35.1" customHeight="1" x14ac:dyDescent="0.25">
      <c r="A223" s="10" t="s">
        <v>155</v>
      </c>
      <c r="B223" s="73" t="s">
        <v>330</v>
      </c>
      <c r="C223" s="74"/>
      <c r="D223" s="75"/>
      <c r="E223" s="7">
        <v>733920.19799999997</v>
      </c>
      <c r="F223" s="11">
        <v>188712.46299999999</v>
      </c>
      <c r="G223" s="11">
        <v>188189.655</v>
      </c>
      <c r="H223" s="17">
        <f t="shared" ref="H223:H245" si="10">G223/F223</f>
        <v>0.99722960533878469</v>
      </c>
    </row>
    <row r="224" spans="1:8" ht="23.25" customHeight="1" x14ac:dyDescent="0.25">
      <c r="A224" s="34"/>
      <c r="B224" s="35"/>
      <c r="C224" s="66" t="s">
        <v>334</v>
      </c>
      <c r="D224" s="67"/>
      <c r="E224" s="36"/>
      <c r="F224" s="37"/>
      <c r="G224" s="37"/>
      <c r="H224" s="38"/>
    </row>
    <row r="225" spans="1:9" ht="23.25" customHeight="1" x14ac:dyDescent="0.25">
      <c r="A225" s="34"/>
      <c r="B225" s="35"/>
      <c r="C225" s="66" t="s">
        <v>335</v>
      </c>
      <c r="D225" s="67"/>
      <c r="E225" s="36"/>
      <c r="F225" s="37">
        <f>F226+F228+F231+F233+F235+F237+F240+F244+F247+F249+F251+F253+F257</f>
        <v>179047.913</v>
      </c>
      <c r="G225" s="37">
        <f>G226+G228+G231+G233+G235+G237+G240+G244+G247+G249+G251+G253+G257</f>
        <v>178840.47899999999</v>
      </c>
      <c r="H225" s="38">
        <f t="shared" si="10"/>
        <v>0.99884146094459081</v>
      </c>
    </row>
    <row r="226" spans="1:9" ht="15.75" outlineLevel="1" x14ac:dyDescent="0.25">
      <c r="A226" s="4" t="s">
        <v>155</v>
      </c>
      <c r="B226" s="6" t="s">
        <v>156</v>
      </c>
      <c r="C226" s="4" t="s">
        <v>50</v>
      </c>
      <c r="D226" s="26" t="s">
        <v>51</v>
      </c>
      <c r="E226" s="7">
        <v>13026.447</v>
      </c>
      <c r="F226" s="28">
        <v>3681.067</v>
      </c>
      <c r="G226" s="28">
        <v>3516.558</v>
      </c>
      <c r="H226" s="25">
        <f t="shared" si="10"/>
        <v>0.9553094252291523</v>
      </c>
    </row>
    <row r="227" spans="1:9" ht="31.5" outlineLevel="2" x14ac:dyDescent="0.25">
      <c r="A227" s="4" t="s">
        <v>155</v>
      </c>
      <c r="B227" s="6" t="s">
        <v>156</v>
      </c>
      <c r="C227" s="4" t="s">
        <v>52</v>
      </c>
      <c r="D227" s="30" t="s">
        <v>53</v>
      </c>
      <c r="E227" s="7">
        <v>13026.447</v>
      </c>
      <c r="F227" s="32">
        <v>3681.067</v>
      </c>
      <c r="G227" s="32">
        <v>3516.558</v>
      </c>
      <c r="H227" s="33">
        <f t="shared" si="10"/>
        <v>0.9553094252291523</v>
      </c>
    </row>
    <row r="228" spans="1:9" ht="15.75" outlineLevel="1" collapsed="1" x14ac:dyDescent="0.25">
      <c r="A228" s="4" t="s">
        <v>155</v>
      </c>
      <c r="B228" s="6" t="s">
        <v>156</v>
      </c>
      <c r="C228" s="4" t="s">
        <v>56</v>
      </c>
      <c r="D228" s="26" t="s">
        <v>57</v>
      </c>
      <c r="E228" s="7">
        <v>478.4</v>
      </c>
      <c r="F228" s="28">
        <v>20.719000000000001</v>
      </c>
      <c r="G228" s="28">
        <v>20.719000000000001</v>
      </c>
      <c r="H228" s="25">
        <f t="shared" si="10"/>
        <v>1</v>
      </c>
    </row>
    <row r="229" spans="1:9" ht="63" hidden="1" outlineLevel="2" x14ac:dyDescent="0.25">
      <c r="A229" s="4" t="s">
        <v>155</v>
      </c>
      <c r="B229" s="6" t="s">
        <v>156</v>
      </c>
      <c r="C229" s="4" t="s">
        <v>114</v>
      </c>
      <c r="D229" s="30" t="s">
        <v>115</v>
      </c>
      <c r="E229" s="7">
        <v>27.6</v>
      </c>
      <c r="F229" s="12">
        <v>0</v>
      </c>
      <c r="G229" s="12">
        <v>0</v>
      </c>
      <c r="H229" s="18"/>
    </row>
    <row r="230" spans="1:9" ht="47.25" outlineLevel="2" x14ac:dyDescent="0.25">
      <c r="A230" s="4" t="s">
        <v>155</v>
      </c>
      <c r="B230" s="6" t="s">
        <v>156</v>
      </c>
      <c r="C230" s="4" t="s">
        <v>116</v>
      </c>
      <c r="D230" s="30" t="s">
        <v>117</v>
      </c>
      <c r="E230" s="7">
        <v>450.8</v>
      </c>
      <c r="F230" s="32">
        <v>20.719000000000001</v>
      </c>
      <c r="G230" s="32">
        <v>20.719000000000001</v>
      </c>
      <c r="H230" s="33">
        <f t="shared" si="10"/>
        <v>1</v>
      </c>
    </row>
    <row r="231" spans="1:9" ht="15.75" outlineLevel="1" x14ac:dyDescent="0.25">
      <c r="A231" s="4" t="s">
        <v>155</v>
      </c>
      <c r="B231" s="6" t="s">
        <v>156</v>
      </c>
      <c r="C231" s="4" t="s">
        <v>60</v>
      </c>
      <c r="D231" s="26" t="s">
        <v>61</v>
      </c>
      <c r="E231" s="7">
        <v>1452.4</v>
      </c>
      <c r="F231" s="28">
        <v>279</v>
      </c>
      <c r="G231" s="28">
        <v>279</v>
      </c>
      <c r="H231" s="25">
        <f t="shared" si="10"/>
        <v>1</v>
      </c>
    </row>
    <row r="232" spans="1:9" ht="31.5" outlineLevel="2" x14ac:dyDescent="0.25">
      <c r="A232" s="4" t="s">
        <v>155</v>
      </c>
      <c r="B232" s="6" t="s">
        <v>156</v>
      </c>
      <c r="C232" s="4" t="s">
        <v>62</v>
      </c>
      <c r="D232" s="30" t="s">
        <v>63</v>
      </c>
      <c r="E232" s="7">
        <v>1452.4</v>
      </c>
      <c r="F232" s="32">
        <v>279</v>
      </c>
      <c r="G232" s="32">
        <v>279</v>
      </c>
      <c r="H232" s="33">
        <f t="shared" si="10"/>
        <v>1</v>
      </c>
    </row>
    <row r="233" spans="1:9" ht="15.75" hidden="1" outlineLevel="1" x14ac:dyDescent="0.25">
      <c r="A233" s="4" t="s">
        <v>155</v>
      </c>
      <c r="B233" s="6" t="s">
        <v>156</v>
      </c>
      <c r="C233" s="4" t="s">
        <v>72</v>
      </c>
      <c r="D233" s="26" t="s">
        <v>73</v>
      </c>
      <c r="E233" s="7">
        <v>3494</v>
      </c>
      <c r="F233" s="12">
        <v>0</v>
      </c>
      <c r="G233" s="12">
        <v>0</v>
      </c>
      <c r="H233" s="18"/>
    </row>
    <row r="234" spans="1:9" ht="31.5" hidden="1" outlineLevel="2" x14ac:dyDescent="0.25">
      <c r="A234" s="4" t="s">
        <v>155</v>
      </c>
      <c r="B234" s="6" t="s">
        <v>156</v>
      </c>
      <c r="C234" s="4" t="s">
        <v>76</v>
      </c>
      <c r="D234" s="30" t="s">
        <v>77</v>
      </c>
      <c r="E234" s="7">
        <v>3494</v>
      </c>
      <c r="F234" s="12">
        <v>0</v>
      </c>
      <c r="G234" s="12">
        <v>0</v>
      </c>
      <c r="H234" s="18"/>
    </row>
    <row r="235" spans="1:9" ht="31.5" outlineLevel="1" x14ac:dyDescent="0.25">
      <c r="A235" s="4" t="s">
        <v>155</v>
      </c>
      <c r="B235" s="6" t="s">
        <v>156</v>
      </c>
      <c r="C235" s="4" t="s">
        <v>88</v>
      </c>
      <c r="D235" s="26" t="s">
        <v>89</v>
      </c>
      <c r="E235" s="7">
        <v>1342.4</v>
      </c>
      <c r="F235" s="28">
        <v>40</v>
      </c>
      <c r="G235" s="28">
        <v>40</v>
      </c>
      <c r="H235" s="25">
        <f t="shared" si="10"/>
        <v>1</v>
      </c>
    </row>
    <row r="236" spans="1:9" ht="31.5" outlineLevel="2" x14ac:dyDescent="0.25">
      <c r="A236" s="4" t="s">
        <v>155</v>
      </c>
      <c r="B236" s="6" t="s">
        <v>156</v>
      </c>
      <c r="C236" s="4" t="s">
        <v>90</v>
      </c>
      <c r="D236" s="30" t="s">
        <v>91</v>
      </c>
      <c r="E236" s="7">
        <v>1342.4</v>
      </c>
      <c r="F236" s="32">
        <v>40</v>
      </c>
      <c r="G236" s="32">
        <v>40</v>
      </c>
      <c r="H236" s="33">
        <f t="shared" si="10"/>
        <v>1</v>
      </c>
    </row>
    <row r="237" spans="1:9" ht="47.25" outlineLevel="1" x14ac:dyDescent="0.25">
      <c r="A237" s="4" t="s">
        <v>155</v>
      </c>
      <c r="B237" s="6" t="s">
        <v>156</v>
      </c>
      <c r="C237" s="4" t="s">
        <v>78</v>
      </c>
      <c r="D237" s="26" t="s">
        <v>79</v>
      </c>
      <c r="E237" s="7">
        <v>7483</v>
      </c>
      <c r="F237" s="28">
        <v>1196.0999999999999</v>
      </c>
      <c r="G237" s="28">
        <v>1154.2380000000001</v>
      </c>
      <c r="H237" s="25">
        <f t="shared" si="10"/>
        <v>0.96500125407574633</v>
      </c>
    </row>
    <row r="238" spans="1:9" ht="31.5" outlineLevel="2" x14ac:dyDescent="0.25">
      <c r="A238" s="4" t="s">
        <v>155</v>
      </c>
      <c r="B238" s="6" t="s">
        <v>156</v>
      </c>
      <c r="C238" s="4" t="s">
        <v>92</v>
      </c>
      <c r="D238" s="30" t="s">
        <v>93</v>
      </c>
      <c r="E238" s="7">
        <v>7283</v>
      </c>
      <c r="F238" s="32">
        <v>1196.0999999999999</v>
      </c>
      <c r="G238" s="32">
        <v>1154.2380000000001</v>
      </c>
      <c r="H238" s="33">
        <f t="shared" si="10"/>
        <v>0.96500125407574633</v>
      </c>
    </row>
    <row r="239" spans="1:9" ht="31.5" hidden="1" outlineLevel="2" x14ac:dyDescent="0.25">
      <c r="A239" s="4" t="s">
        <v>155</v>
      </c>
      <c r="B239" s="6" t="s">
        <v>156</v>
      </c>
      <c r="C239" s="4" t="s">
        <v>84</v>
      </c>
      <c r="D239" s="30" t="s">
        <v>85</v>
      </c>
      <c r="E239" s="7">
        <v>200</v>
      </c>
      <c r="F239" s="12">
        <v>0</v>
      </c>
      <c r="G239" s="12">
        <v>0</v>
      </c>
      <c r="H239" s="18"/>
    </row>
    <row r="240" spans="1:9" ht="31.5" outlineLevel="1" x14ac:dyDescent="0.25">
      <c r="A240" s="4" t="s">
        <v>155</v>
      </c>
      <c r="B240" s="6" t="s">
        <v>156</v>
      </c>
      <c r="C240" s="4" t="s">
        <v>122</v>
      </c>
      <c r="D240" s="26" t="s">
        <v>123</v>
      </c>
      <c r="E240" s="7">
        <v>504947.902</v>
      </c>
      <c r="F240" s="28">
        <v>169946.44099999999</v>
      </c>
      <c r="G240" s="28">
        <v>169946.44099999999</v>
      </c>
      <c r="H240" s="25">
        <f t="shared" si="10"/>
        <v>1</v>
      </c>
      <c r="I240" s="28"/>
    </row>
    <row r="241" spans="1:9" ht="47.25" outlineLevel="2" x14ac:dyDescent="0.25">
      <c r="A241" s="4" t="s">
        <v>155</v>
      </c>
      <c r="B241" s="6" t="s">
        <v>156</v>
      </c>
      <c r="C241" s="4" t="s">
        <v>124</v>
      </c>
      <c r="D241" s="30" t="s">
        <v>125</v>
      </c>
      <c r="E241" s="7">
        <v>473625.70199999999</v>
      </c>
      <c r="F241" s="32">
        <v>167256.215</v>
      </c>
      <c r="G241" s="32">
        <v>167256.215</v>
      </c>
      <c r="H241" s="33">
        <f t="shared" si="10"/>
        <v>1</v>
      </c>
    </row>
    <row r="242" spans="1:9" ht="31.5" outlineLevel="2" x14ac:dyDescent="0.25">
      <c r="A242" s="4" t="s">
        <v>155</v>
      </c>
      <c r="B242" s="6" t="s">
        <v>156</v>
      </c>
      <c r="C242" s="4" t="s">
        <v>127</v>
      </c>
      <c r="D242" s="30" t="s">
        <v>128</v>
      </c>
      <c r="E242" s="7">
        <v>11762.7</v>
      </c>
      <c r="F242" s="32">
        <v>2162.5239999999999</v>
      </c>
      <c r="G242" s="32">
        <v>2162.5239999999999</v>
      </c>
      <c r="H242" s="33">
        <f t="shared" si="10"/>
        <v>1</v>
      </c>
    </row>
    <row r="243" spans="1:9" ht="31.5" outlineLevel="2" x14ac:dyDescent="0.25">
      <c r="A243" s="4" t="s">
        <v>155</v>
      </c>
      <c r="B243" s="6" t="s">
        <v>156</v>
      </c>
      <c r="C243" s="4" t="s">
        <v>129</v>
      </c>
      <c r="D243" s="30" t="s">
        <v>130</v>
      </c>
      <c r="E243" s="7">
        <v>19559.5</v>
      </c>
      <c r="F243" s="32">
        <v>527.702</v>
      </c>
      <c r="G243" s="32">
        <v>527.702</v>
      </c>
      <c r="H243" s="33">
        <f t="shared" si="10"/>
        <v>1</v>
      </c>
    </row>
    <row r="244" spans="1:9" ht="31.5" outlineLevel="1" x14ac:dyDescent="0.25">
      <c r="A244" s="4" t="s">
        <v>155</v>
      </c>
      <c r="B244" s="6" t="s">
        <v>156</v>
      </c>
      <c r="C244" s="4" t="s">
        <v>131</v>
      </c>
      <c r="D244" s="26" t="s">
        <v>132</v>
      </c>
      <c r="E244" s="7">
        <v>44598.203000000001</v>
      </c>
      <c r="F244" s="28">
        <v>2469.7869999999998</v>
      </c>
      <c r="G244" s="28">
        <v>2468.7240000000002</v>
      </c>
      <c r="H244" s="25">
        <f t="shared" si="10"/>
        <v>0.99956959851193661</v>
      </c>
    </row>
    <row r="245" spans="1:9" ht="31.5" outlineLevel="2" x14ac:dyDescent="0.25">
      <c r="A245" s="4" t="s">
        <v>155</v>
      </c>
      <c r="B245" s="6" t="s">
        <v>156</v>
      </c>
      <c r="C245" s="4" t="s">
        <v>133</v>
      </c>
      <c r="D245" s="30" t="s">
        <v>134</v>
      </c>
      <c r="E245" s="7">
        <v>38745.303</v>
      </c>
      <c r="F245" s="32">
        <v>2469.7869999999998</v>
      </c>
      <c r="G245" s="32">
        <v>2468.7240000000002</v>
      </c>
      <c r="H245" s="33">
        <f t="shared" si="10"/>
        <v>0.99956959851193661</v>
      </c>
    </row>
    <row r="246" spans="1:9" ht="47.25" hidden="1" outlineLevel="2" x14ac:dyDescent="0.25">
      <c r="A246" s="4" t="s">
        <v>155</v>
      </c>
      <c r="B246" s="6" t="s">
        <v>156</v>
      </c>
      <c r="C246" s="4" t="s">
        <v>135</v>
      </c>
      <c r="D246" s="30" t="s">
        <v>136</v>
      </c>
      <c r="E246" s="7">
        <v>5852.9</v>
      </c>
      <c r="F246" s="12">
        <v>0</v>
      </c>
      <c r="G246" s="12">
        <v>0</v>
      </c>
      <c r="H246" s="18"/>
    </row>
    <row r="247" spans="1:9" ht="47.25" outlineLevel="1" x14ac:dyDescent="0.25">
      <c r="A247" s="4" t="s">
        <v>155</v>
      </c>
      <c r="B247" s="6" t="s">
        <v>156</v>
      </c>
      <c r="C247" s="4" t="s">
        <v>137</v>
      </c>
      <c r="D247" s="26" t="s">
        <v>138</v>
      </c>
      <c r="E247" s="7">
        <v>9292.4</v>
      </c>
      <c r="F247" s="28">
        <v>1095.777</v>
      </c>
      <c r="G247" s="28">
        <v>1095.777</v>
      </c>
      <c r="H247" s="25">
        <f t="shared" ref="H247:H270" si="11">G247/F247</f>
        <v>1</v>
      </c>
      <c r="I247" s="28"/>
    </row>
    <row r="248" spans="1:9" ht="31.5" outlineLevel="2" x14ac:dyDescent="0.25">
      <c r="A248" s="4" t="s">
        <v>155</v>
      </c>
      <c r="B248" s="6" t="s">
        <v>156</v>
      </c>
      <c r="C248" s="4" t="s">
        <v>139</v>
      </c>
      <c r="D248" s="30" t="s">
        <v>140</v>
      </c>
      <c r="E248" s="7">
        <v>9292.4</v>
      </c>
      <c r="F248" s="32">
        <v>1095.777</v>
      </c>
      <c r="G248" s="32">
        <v>1095.777</v>
      </c>
      <c r="H248" s="33">
        <f t="shared" si="11"/>
        <v>1</v>
      </c>
    </row>
    <row r="249" spans="1:9" ht="31.5" hidden="1" outlineLevel="1" x14ac:dyDescent="0.25">
      <c r="A249" s="4" t="s">
        <v>155</v>
      </c>
      <c r="B249" s="6" t="s">
        <v>156</v>
      </c>
      <c r="C249" s="4" t="s">
        <v>38</v>
      </c>
      <c r="D249" s="26" t="s">
        <v>39</v>
      </c>
      <c r="E249" s="7">
        <v>57140.411</v>
      </c>
      <c r="F249" s="12">
        <v>0</v>
      </c>
      <c r="G249" s="12">
        <v>0</v>
      </c>
      <c r="H249" s="18"/>
    </row>
    <row r="250" spans="1:9" ht="47.25" hidden="1" outlineLevel="2" x14ac:dyDescent="0.25">
      <c r="A250" s="4" t="s">
        <v>155</v>
      </c>
      <c r="B250" s="6" t="s">
        <v>156</v>
      </c>
      <c r="C250" s="4" t="s">
        <v>141</v>
      </c>
      <c r="D250" s="30" t="s">
        <v>142</v>
      </c>
      <c r="E250" s="7">
        <v>57140.411</v>
      </c>
      <c r="F250" s="12">
        <v>0</v>
      </c>
      <c r="G250" s="12">
        <v>0</v>
      </c>
      <c r="H250" s="18"/>
    </row>
    <row r="251" spans="1:9" ht="31.5" hidden="1" outlineLevel="1" x14ac:dyDescent="0.25">
      <c r="A251" s="4" t="s">
        <v>155</v>
      </c>
      <c r="B251" s="6" t="s">
        <v>156</v>
      </c>
      <c r="C251" s="4" t="s">
        <v>42</v>
      </c>
      <c r="D251" s="26" t="s">
        <v>43</v>
      </c>
      <c r="E251" s="7">
        <v>1778.5</v>
      </c>
      <c r="F251" s="12">
        <v>0</v>
      </c>
      <c r="G251" s="12">
        <v>0</v>
      </c>
      <c r="H251" s="18"/>
    </row>
    <row r="252" spans="1:9" ht="15.75" hidden="1" outlineLevel="2" x14ac:dyDescent="0.25">
      <c r="A252" s="4" t="s">
        <v>155</v>
      </c>
      <c r="B252" s="6" t="s">
        <v>156</v>
      </c>
      <c r="C252" s="4" t="s">
        <v>44</v>
      </c>
      <c r="D252" s="30" t="s">
        <v>45</v>
      </c>
      <c r="E252" s="7">
        <v>1778.5</v>
      </c>
      <c r="F252" s="12">
        <v>0</v>
      </c>
      <c r="G252" s="12">
        <v>0</v>
      </c>
      <c r="H252" s="18"/>
    </row>
    <row r="253" spans="1:9" ht="31.5" outlineLevel="1" x14ac:dyDescent="0.25">
      <c r="A253" s="4" t="s">
        <v>155</v>
      </c>
      <c r="B253" s="6" t="s">
        <v>156</v>
      </c>
      <c r="C253" s="4" t="s">
        <v>143</v>
      </c>
      <c r="D253" s="26" t="s">
        <v>144</v>
      </c>
      <c r="E253" s="7">
        <v>19483.624</v>
      </c>
      <c r="F253" s="28">
        <v>84.022000000000006</v>
      </c>
      <c r="G253" s="28">
        <v>84.022000000000006</v>
      </c>
      <c r="H253" s="25">
        <f t="shared" si="11"/>
        <v>1</v>
      </c>
    </row>
    <row r="254" spans="1:9" ht="31.5" outlineLevel="2" x14ac:dyDescent="0.25">
      <c r="A254" s="4" t="s">
        <v>155</v>
      </c>
      <c r="B254" s="6" t="s">
        <v>156</v>
      </c>
      <c r="C254" s="4" t="s">
        <v>145</v>
      </c>
      <c r="D254" s="30" t="s">
        <v>146</v>
      </c>
      <c r="E254" s="7">
        <v>3100.8240000000001</v>
      </c>
      <c r="F254" s="32">
        <v>84.022000000000006</v>
      </c>
      <c r="G254" s="32">
        <v>84.022000000000006</v>
      </c>
      <c r="H254" s="33">
        <f t="shared" si="11"/>
        <v>1</v>
      </c>
    </row>
    <row r="255" spans="1:9" ht="31.5" hidden="1" outlineLevel="2" x14ac:dyDescent="0.25">
      <c r="A255" s="4" t="s">
        <v>155</v>
      </c>
      <c r="B255" s="6" t="s">
        <v>156</v>
      </c>
      <c r="C255" s="4" t="s">
        <v>147</v>
      </c>
      <c r="D255" s="30" t="s">
        <v>148</v>
      </c>
      <c r="E255" s="7">
        <v>16166.3</v>
      </c>
      <c r="F255" s="12">
        <v>0</v>
      </c>
      <c r="G255" s="12">
        <v>0</v>
      </c>
      <c r="H255" s="18"/>
    </row>
    <row r="256" spans="1:9" ht="31.5" hidden="1" outlineLevel="2" x14ac:dyDescent="0.25">
      <c r="A256" s="4" t="s">
        <v>155</v>
      </c>
      <c r="B256" s="6" t="s">
        <v>156</v>
      </c>
      <c r="C256" s="4" t="s">
        <v>149</v>
      </c>
      <c r="D256" s="30" t="s">
        <v>150</v>
      </c>
      <c r="E256" s="7">
        <v>216.5</v>
      </c>
      <c r="F256" s="12">
        <v>0</v>
      </c>
      <c r="G256" s="12">
        <v>0</v>
      </c>
      <c r="H256" s="18"/>
    </row>
    <row r="257" spans="1:8" ht="31.5" outlineLevel="1" x14ac:dyDescent="0.25">
      <c r="A257" s="4" t="s">
        <v>155</v>
      </c>
      <c r="B257" s="6" t="s">
        <v>156</v>
      </c>
      <c r="C257" s="4" t="s">
        <v>26</v>
      </c>
      <c r="D257" s="26" t="s">
        <v>27</v>
      </c>
      <c r="E257" s="7">
        <v>235</v>
      </c>
      <c r="F257" s="28">
        <v>235</v>
      </c>
      <c r="G257" s="28">
        <v>235</v>
      </c>
      <c r="H257" s="25">
        <f t="shared" si="11"/>
        <v>1</v>
      </c>
    </row>
    <row r="258" spans="1:8" ht="31.5" outlineLevel="2" x14ac:dyDescent="0.25">
      <c r="A258" s="4" t="s">
        <v>155</v>
      </c>
      <c r="B258" s="6" t="s">
        <v>156</v>
      </c>
      <c r="C258" s="4" t="s">
        <v>30</v>
      </c>
      <c r="D258" s="30" t="s">
        <v>31</v>
      </c>
      <c r="E258" s="7">
        <v>235</v>
      </c>
      <c r="F258" s="32">
        <v>235</v>
      </c>
      <c r="G258" s="32">
        <v>235</v>
      </c>
      <c r="H258" s="33">
        <f t="shared" si="11"/>
        <v>1</v>
      </c>
    </row>
    <row r="259" spans="1:8" ht="15.75" outlineLevel="2" x14ac:dyDescent="0.25">
      <c r="A259" s="4"/>
      <c r="B259" s="6"/>
      <c r="C259" s="60" t="s">
        <v>336</v>
      </c>
      <c r="D259" s="61"/>
      <c r="E259" s="27"/>
      <c r="F259" s="28">
        <f>F260+F261+F262</f>
        <v>9664.5499999999993</v>
      </c>
      <c r="G259" s="28">
        <f>G260+G261+G262</f>
        <v>9349.1759999999995</v>
      </c>
      <c r="H259" s="25">
        <f t="shared" si="11"/>
        <v>0.9673679581563549</v>
      </c>
    </row>
    <row r="260" spans="1:8" ht="31.5" outlineLevel="1" x14ac:dyDescent="0.25">
      <c r="A260" s="4" t="s">
        <v>155</v>
      </c>
      <c r="B260" s="6" t="s">
        <v>156</v>
      </c>
      <c r="C260" s="4" t="s">
        <v>14</v>
      </c>
      <c r="D260" s="6" t="s">
        <v>15</v>
      </c>
      <c r="E260" s="7">
        <v>13921.51</v>
      </c>
      <c r="F260" s="12">
        <v>579.59500000000003</v>
      </c>
      <c r="G260" s="12">
        <v>392.25</v>
      </c>
      <c r="H260" s="18">
        <f t="shared" si="11"/>
        <v>0.67676567258171649</v>
      </c>
    </row>
    <row r="261" spans="1:8" ht="31.5" outlineLevel="1" x14ac:dyDescent="0.25">
      <c r="A261" s="4" t="s">
        <v>155</v>
      </c>
      <c r="B261" s="6" t="s">
        <v>156</v>
      </c>
      <c r="C261" s="4" t="s">
        <v>16</v>
      </c>
      <c r="D261" s="6" t="s">
        <v>17</v>
      </c>
      <c r="E261" s="7">
        <v>54980.9</v>
      </c>
      <c r="F261" s="12">
        <v>8819.8549999999996</v>
      </c>
      <c r="G261" s="12">
        <v>8691.8259999999991</v>
      </c>
      <c r="H261" s="18">
        <f t="shared" si="11"/>
        <v>0.98548400172111672</v>
      </c>
    </row>
    <row r="262" spans="1:8" ht="47.25" outlineLevel="1" x14ac:dyDescent="0.25">
      <c r="A262" s="4" t="s">
        <v>155</v>
      </c>
      <c r="B262" s="6" t="s">
        <v>156</v>
      </c>
      <c r="C262" s="4" t="s">
        <v>18</v>
      </c>
      <c r="D262" s="6" t="s">
        <v>19</v>
      </c>
      <c r="E262" s="7">
        <v>265.10000000000002</v>
      </c>
      <c r="F262" s="12">
        <v>265.10000000000002</v>
      </c>
      <c r="G262" s="12">
        <v>265.10000000000002</v>
      </c>
      <c r="H262" s="18">
        <f t="shared" si="11"/>
        <v>1</v>
      </c>
    </row>
    <row r="263" spans="1:8" ht="35.1" customHeight="1" x14ac:dyDescent="0.25">
      <c r="A263" s="10" t="s">
        <v>157</v>
      </c>
      <c r="B263" s="73" t="s">
        <v>158</v>
      </c>
      <c r="C263" s="74"/>
      <c r="D263" s="75"/>
      <c r="E263" s="7">
        <v>734347.723</v>
      </c>
      <c r="F263" s="11">
        <v>105299.197</v>
      </c>
      <c r="G263" s="11">
        <v>103476.05899999999</v>
      </c>
      <c r="H263" s="17">
        <f t="shared" si="11"/>
        <v>0.98268611678016871</v>
      </c>
    </row>
    <row r="264" spans="1:8" ht="21.75" customHeight="1" x14ac:dyDescent="0.25">
      <c r="A264" s="34"/>
      <c r="B264" s="35"/>
      <c r="C264" s="66" t="s">
        <v>334</v>
      </c>
      <c r="D264" s="67"/>
      <c r="E264" s="36"/>
      <c r="F264" s="37"/>
      <c r="G264" s="37"/>
      <c r="H264" s="38"/>
    </row>
    <row r="265" spans="1:8" ht="24" customHeight="1" x14ac:dyDescent="0.25">
      <c r="A265" s="34"/>
      <c r="B265" s="35"/>
      <c r="C265" s="66" t="s">
        <v>335</v>
      </c>
      <c r="D265" s="67"/>
      <c r="E265" s="36"/>
      <c r="F265" s="37">
        <f>F266+F268+F271+F273+F275+F277+F280+F284+F287+F289+F291+F293</f>
        <v>94464.232999999993</v>
      </c>
      <c r="G265" s="37">
        <f>G266+G268+G271+G273+G275+G277+G280+G284+G287+G289+G291+G293</f>
        <v>93379.106</v>
      </c>
      <c r="H265" s="25">
        <f t="shared" si="11"/>
        <v>0.9885128268600879</v>
      </c>
    </row>
    <row r="266" spans="1:8" ht="15.75" outlineLevel="1" x14ac:dyDescent="0.25">
      <c r="A266" s="4" t="s">
        <v>157</v>
      </c>
      <c r="B266" s="6" t="s">
        <v>158</v>
      </c>
      <c r="C266" s="4" t="s">
        <v>50</v>
      </c>
      <c r="D266" s="26" t="s">
        <v>51</v>
      </c>
      <c r="E266" s="7">
        <v>15235.589</v>
      </c>
      <c r="F266" s="28">
        <v>3255.4389999999999</v>
      </c>
      <c r="G266" s="28">
        <v>3230.431</v>
      </c>
      <c r="H266" s="25">
        <f t="shared" si="11"/>
        <v>0.99231808674651878</v>
      </c>
    </row>
    <row r="267" spans="1:8" ht="31.5" outlineLevel="2" x14ac:dyDescent="0.25">
      <c r="A267" s="4" t="s">
        <v>157</v>
      </c>
      <c r="B267" s="6" t="s">
        <v>158</v>
      </c>
      <c r="C267" s="4" t="s">
        <v>52</v>
      </c>
      <c r="D267" s="30" t="s">
        <v>53</v>
      </c>
      <c r="E267" s="7">
        <v>15235.589</v>
      </c>
      <c r="F267" s="32">
        <v>3255.4389999999999</v>
      </c>
      <c r="G267" s="32">
        <v>3230.431</v>
      </c>
      <c r="H267" s="33">
        <f t="shared" si="11"/>
        <v>0.99231808674651878</v>
      </c>
    </row>
    <row r="268" spans="1:8" ht="15.75" outlineLevel="1" collapsed="1" x14ac:dyDescent="0.25">
      <c r="A268" s="4" t="s">
        <v>157</v>
      </c>
      <c r="B268" s="6" t="s">
        <v>158</v>
      </c>
      <c r="C268" s="4" t="s">
        <v>56</v>
      </c>
      <c r="D268" s="26" t="s">
        <v>57</v>
      </c>
      <c r="E268" s="7">
        <v>153.5</v>
      </c>
      <c r="F268" s="28">
        <v>13.87</v>
      </c>
      <c r="G268" s="28">
        <v>13.861000000000001</v>
      </c>
      <c r="H268" s="25">
        <f t="shared" si="11"/>
        <v>0.99935111751982708</v>
      </c>
    </row>
    <row r="269" spans="1:8" ht="63" hidden="1" outlineLevel="2" x14ac:dyDescent="0.25">
      <c r="A269" s="4" t="s">
        <v>157</v>
      </c>
      <c r="B269" s="6" t="s">
        <v>158</v>
      </c>
      <c r="C269" s="4" t="s">
        <v>114</v>
      </c>
      <c r="D269" s="30" t="s">
        <v>115</v>
      </c>
      <c r="E269" s="7">
        <v>11.5</v>
      </c>
      <c r="F269" s="12">
        <v>0</v>
      </c>
      <c r="G269" s="12">
        <v>0</v>
      </c>
      <c r="H269" s="18"/>
    </row>
    <row r="270" spans="1:8" ht="47.25" outlineLevel="2" x14ac:dyDescent="0.25">
      <c r="A270" s="4" t="s">
        <v>157</v>
      </c>
      <c r="B270" s="6" t="s">
        <v>158</v>
      </c>
      <c r="C270" s="4" t="s">
        <v>116</v>
      </c>
      <c r="D270" s="30" t="s">
        <v>117</v>
      </c>
      <c r="E270" s="7">
        <v>142</v>
      </c>
      <c r="F270" s="32">
        <v>13.87</v>
      </c>
      <c r="G270" s="32">
        <v>13.861000000000001</v>
      </c>
      <c r="H270" s="33">
        <f t="shared" si="11"/>
        <v>0.99935111751982708</v>
      </c>
    </row>
    <row r="271" spans="1:8" ht="15.75" outlineLevel="1" x14ac:dyDescent="0.25">
      <c r="A271" s="4" t="s">
        <v>157</v>
      </c>
      <c r="B271" s="6" t="s">
        <v>158</v>
      </c>
      <c r="C271" s="4" t="s">
        <v>60</v>
      </c>
      <c r="D271" s="26" t="s">
        <v>61</v>
      </c>
      <c r="E271" s="7">
        <v>560.9</v>
      </c>
      <c r="F271" s="28">
        <v>124.9</v>
      </c>
      <c r="G271" s="28">
        <v>124.896</v>
      </c>
      <c r="H271" s="25">
        <f t="shared" ref="H271:H294" si="12">G271/F271</f>
        <v>0.99996797437950358</v>
      </c>
    </row>
    <row r="272" spans="1:8" ht="31.5" outlineLevel="2" x14ac:dyDescent="0.25">
      <c r="A272" s="4" t="s">
        <v>157</v>
      </c>
      <c r="B272" s="6" t="s">
        <v>158</v>
      </c>
      <c r="C272" s="4" t="s">
        <v>62</v>
      </c>
      <c r="D272" s="30" t="s">
        <v>63</v>
      </c>
      <c r="E272" s="7">
        <v>560.9</v>
      </c>
      <c r="F272" s="32">
        <v>124.9</v>
      </c>
      <c r="G272" s="32">
        <v>124.896</v>
      </c>
      <c r="H272" s="33">
        <f t="shared" si="12"/>
        <v>0.99996797437950358</v>
      </c>
    </row>
    <row r="273" spans="1:8" ht="15.75" hidden="1" outlineLevel="1" x14ac:dyDescent="0.25">
      <c r="A273" s="4" t="s">
        <v>157</v>
      </c>
      <c r="B273" s="6" t="s">
        <v>158</v>
      </c>
      <c r="C273" s="4" t="s">
        <v>72</v>
      </c>
      <c r="D273" s="26" t="s">
        <v>73</v>
      </c>
      <c r="E273" s="7">
        <v>3843.4</v>
      </c>
      <c r="F273" s="12">
        <v>0</v>
      </c>
      <c r="G273" s="12">
        <v>0</v>
      </c>
      <c r="H273" s="18"/>
    </row>
    <row r="274" spans="1:8" ht="31.5" hidden="1" outlineLevel="2" x14ac:dyDescent="0.25">
      <c r="A274" s="4" t="s">
        <v>157</v>
      </c>
      <c r="B274" s="6" t="s">
        <v>158</v>
      </c>
      <c r="C274" s="4" t="s">
        <v>76</v>
      </c>
      <c r="D274" s="30" t="s">
        <v>77</v>
      </c>
      <c r="E274" s="7">
        <v>3843.4</v>
      </c>
      <c r="F274" s="12">
        <v>0</v>
      </c>
      <c r="G274" s="12">
        <v>0</v>
      </c>
      <c r="H274" s="18"/>
    </row>
    <row r="275" spans="1:8" ht="31.5" outlineLevel="1" x14ac:dyDescent="0.25">
      <c r="A275" s="4" t="s">
        <v>157</v>
      </c>
      <c r="B275" s="6" t="s">
        <v>158</v>
      </c>
      <c r="C275" s="4" t="s">
        <v>88</v>
      </c>
      <c r="D275" s="26" t="s">
        <v>89</v>
      </c>
      <c r="E275" s="7">
        <v>1469.1</v>
      </c>
      <c r="F275" s="28">
        <v>206.9</v>
      </c>
      <c r="G275" s="28">
        <v>201.45</v>
      </c>
      <c r="H275" s="25">
        <f t="shared" si="12"/>
        <v>0.97365877235379406</v>
      </c>
    </row>
    <row r="276" spans="1:8" ht="31.5" outlineLevel="2" x14ac:dyDescent="0.25">
      <c r="A276" s="4" t="s">
        <v>157</v>
      </c>
      <c r="B276" s="6" t="s">
        <v>158</v>
      </c>
      <c r="C276" s="4" t="s">
        <v>90</v>
      </c>
      <c r="D276" s="30" t="s">
        <v>91</v>
      </c>
      <c r="E276" s="7">
        <v>1469.1</v>
      </c>
      <c r="F276" s="32">
        <v>206.9</v>
      </c>
      <c r="G276" s="32">
        <v>201.45</v>
      </c>
      <c r="H276" s="33">
        <f t="shared" si="12"/>
        <v>0.97365877235379406</v>
      </c>
    </row>
    <row r="277" spans="1:8" ht="47.25" outlineLevel="1" x14ac:dyDescent="0.25">
      <c r="A277" s="4" t="s">
        <v>157</v>
      </c>
      <c r="B277" s="6" t="s">
        <v>158</v>
      </c>
      <c r="C277" s="4" t="s">
        <v>78</v>
      </c>
      <c r="D277" s="26" t="s">
        <v>79</v>
      </c>
      <c r="E277" s="7">
        <v>7596.1</v>
      </c>
      <c r="F277" s="28">
        <v>1795.152</v>
      </c>
      <c r="G277" s="28">
        <v>1349.681</v>
      </c>
      <c r="H277" s="25">
        <f t="shared" si="12"/>
        <v>0.75184775439628515</v>
      </c>
    </row>
    <row r="278" spans="1:8" ht="31.5" outlineLevel="2" x14ac:dyDescent="0.25">
      <c r="A278" s="4" t="s">
        <v>157</v>
      </c>
      <c r="B278" s="6" t="s">
        <v>158</v>
      </c>
      <c r="C278" s="4" t="s">
        <v>92</v>
      </c>
      <c r="D278" s="30" t="s">
        <v>93</v>
      </c>
      <c r="E278" s="7">
        <v>7348.1</v>
      </c>
      <c r="F278" s="32">
        <v>1795.152</v>
      </c>
      <c r="G278" s="32">
        <v>1349.681</v>
      </c>
      <c r="H278" s="33">
        <f t="shared" si="12"/>
        <v>0.75184775439628515</v>
      </c>
    </row>
    <row r="279" spans="1:8" ht="31.5" hidden="1" outlineLevel="2" x14ac:dyDescent="0.25">
      <c r="A279" s="4" t="s">
        <v>157</v>
      </c>
      <c r="B279" s="6" t="s">
        <v>158</v>
      </c>
      <c r="C279" s="4" t="s">
        <v>84</v>
      </c>
      <c r="D279" s="30" t="s">
        <v>85</v>
      </c>
      <c r="E279" s="7">
        <v>248</v>
      </c>
      <c r="F279" s="12">
        <v>0</v>
      </c>
      <c r="G279" s="12">
        <v>0</v>
      </c>
      <c r="H279" s="18"/>
    </row>
    <row r="280" spans="1:8" ht="31.5" outlineLevel="1" x14ac:dyDescent="0.25">
      <c r="A280" s="4" t="s">
        <v>157</v>
      </c>
      <c r="B280" s="6" t="s">
        <v>158</v>
      </c>
      <c r="C280" s="4" t="s">
        <v>122</v>
      </c>
      <c r="D280" s="26" t="s">
        <v>123</v>
      </c>
      <c r="E280" s="7">
        <v>525931.19700000004</v>
      </c>
      <c r="F280" s="28">
        <v>82720.539999999994</v>
      </c>
      <c r="G280" s="28">
        <v>82161.09</v>
      </c>
      <c r="H280" s="25">
        <f t="shared" si="12"/>
        <v>0.9932368671674533</v>
      </c>
    </row>
    <row r="281" spans="1:8" ht="47.25" outlineLevel="2" x14ac:dyDescent="0.25">
      <c r="A281" s="4" t="s">
        <v>157</v>
      </c>
      <c r="B281" s="6" t="s">
        <v>158</v>
      </c>
      <c r="C281" s="4" t="s">
        <v>124</v>
      </c>
      <c r="D281" s="30" t="s">
        <v>125</v>
      </c>
      <c r="E281" s="7">
        <v>492100.397</v>
      </c>
      <c r="F281" s="32">
        <v>79971.740000000005</v>
      </c>
      <c r="G281" s="32">
        <v>79733.055999999997</v>
      </c>
      <c r="H281" s="33">
        <f t="shared" si="12"/>
        <v>0.99701539568852682</v>
      </c>
    </row>
    <row r="282" spans="1:8" ht="31.5" outlineLevel="2" x14ac:dyDescent="0.25">
      <c r="A282" s="4" t="s">
        <v>157</v>
      </c>
      <c r="B282" s="6" t="s">
        <v>158</v>
      </c>
      <c r="C282" s="4" t="s">
        <v>127</v>
      </c>
      <c r="D282" s="30" t="s">
        <v>128</v>
      </c>
      <c r="E282" s="7">
        <v>11873.5</v>
      </c>
      <c r="F282" s="32">
        <v>2613.9609999999998</v>
      </c>
      <c r="G282" s="32">
        <v>2293.194</v>
      </c>
      <c r="H282" s="33">
        <f t="shared" si="12"/>
        <v>0.8772869985435896</v>
      </c>
    </row>
    <row r="283" spans="1:8" ht="31.5" outlineLevel="2" x14ac:dyDescent="0.25">
      <c r="A283" s="4" t="s">
        <v>157</v>
      </c>
      <c r="B283" s="6" t="s">
        <v>158</v>
      </c>
      <c r="C283" s="4" t="s">
        <v>129</v>
      </c>
      <c r="D283" s="30" t="s">
        <v>130</v>
      </c>
      <c r="E283" s="7">
        <v>21957.3</v>
      </c>
      <c r="F283" s="32">
        <v>134.839</v>
      </c>
      <c r="G283" s="32">
        <v>134.839</v>
      </c>
      <c r="H283" s="33">
        <f t="shared" si="12"/>
        <v>1</v>
      </c>
    </row>
    <row r="284" spans="1:8" ht="31.5" outlineLevel="1" x14ac:dyDescent="0.25">
      <c r="A284" s="4" t="s">
        <v>157</v>
      </c>
      <c r="B284" s="6" t="s">
        <v>158</v>
      </c>
      <c r="C284" s="4" t="s">
        <v>131</v>
      </c>
      <c r="D284" s="26" t="s">
        <v>132</v>
      </c>
      <c r="E284" s="7">
        <v>45499.65</v>
      </c>
      <c r="F284" s="28">
        <v>5405.3789999999999</v>
      </c>
      <c r="G284" s="28">
        <v>5355.6450000000004</v>
      </c>
      <c r="H284" s="25">
        <f t="shared" si="12"/>
        <v>0.9907991650539214</v>
      </c>
    </row>
    <row r="285" spans="1:8" ht="31.5" outlineLevel="2" x14ac:dyDescent="0.25">
      <c r="A285" s="4" t="s">
        <v>157</v>
      </c>
      <c r="B285" s="6" t="s">
        <v>158</v>
      </c>
      <c r="C285" s="4" t="s">
        <v>133</v>
      </c>
      <c r="D285" s="30" t="s">
        <v>134</v>
      </c>
      <c r="E285" s="7">
        <v>38523.15</v>
      </c>
      <c r="F285" s="32">
        <v>5405.3789999999999</v>
      </c>
      <c r="G285" s="32">
        <v>5355.6450000000004</v>
      </c>
      <c r="H285" s="33">
        <f t="shared" si="12"/>
        <v>0.9907991650539214</v>
      </c>
    </row>
    <row r="286" spans="1:8" ht="47.25" hidden="1" outlineLevel="2" x14ac:dyDescent="0.25">
      <c r="A286" s="4" t="s">
        <v>157</v>
      </c>
      <c r="B286" s="6" t="s">
        <v>158</v>
      </c>
      <c r="C286" s="4" t="s">
        <v>135</v>
      </c>
      <c r="D286" s="30" t="s">
        <v>136</v>
      </c>
      <c r="E286" s="7">
        <v>6976.5</v>
      </c>
      <c r="F286" s="12">
        <v>0</v>
      </c>
      <c r="G286" s="12">
        <v>0</v>
      </c>
      <c r="H286" s="18"/>
    </row>
    <row r="287" spans="1:8" ht="47.25" outlineLevel="1" x14ac:dyDescent="0.25">
      <c r="A287" s="4" t="s">
        <v>157</v>
      </c>
      <c r="B287" s="6" t="s">
        <v>158</v>
      </c>
      <c r="C287" s="4" t="s">
        <v>137</v>
      </c>
      <c r="D287" s="26" t="s">
        <v>138</v>
      </c>
      <c r="E287" s="7">
        <v>8919.1</v>
      </c>
      <c r="F287" s="28">
        <v>857.23599999999999</v>
      </c>
      <c r="G287" s="28">
        <v>857.23500000000001</v>
      </c>
      <c r="H287" s="25">
        <f t="shared" si="12"/>
        <v>0.99999883346009732</v>
      </c>
    </row>
    <row r="288" spans="1:8" ht="31.5" outlineLevel="2" x14ac:dyDescent="0.25">
      <c r="A288" s="4" t="s">
        <v>157</v>
      </c>
      <c r="B288" s="6" t="s">
        <v>158</v>
      </c>
      <c r="C288" s="4" t="s">
        <v>139</v>
      </c>
      <c r="D288" s="30" t="s">
        <v>140</v>
      </c>
      <c r="E288" s="7">
        <v>8919.1</v>
      </c>
      <c r="F288" s="32">
        <v>857.23599999999999</v>
      </c>
      <c r="G288" s="32">
        <v>857.23500000000001</v>
      </c>
      <c r="H288" s="33">
        <f t="shared" si="12"/>
        <v>0.99999883346009732</v>
      </c>
    </row>
    <row r="289" spans="1:8" ht="31.5" hidden="1" outlineLevel="1" x14ac:dyDescent="0.25">
      <c r="A289" s="4" t="s">
        <v>157</v>
      </c>
      <c r="B289" s="6" t="s">
        <v>158</v>
      </c>
      <c r="C289" s="4" t="s">
        <v>38</v>
      </c>
      <c r="D289" s="26" t="s">
        <v>39</v>
      </c>
      <c r="E289" s="7">
        <v>32892.807999999997</v>
      </c>
      <c r="F289" s="12">
        <v>0</v>
      </c>
      <c r="G289" s="12">
        <v>0</v>
      </c>
      <c r="H289" s="18"/>
    </row>
    <row r="290" spans="1:8" ht="47.25" hidden="1" outlineLevel="2" x14ac:dyDescent="0.25">
      <c r="A290" s="4" t="s">
        <v>157</v>
      </c>
      <c r="B290" s="6" t="s">
        <v>158</v>
      </c>
      <c r="C290" s="4" t="s">
        <v>141</v>
      </c>
      <c r="D290" s="30" t="s">
        <v>142</v>
      </c>
      <c r="E290" s="7">
        <v>32892.807999999997</v>
      </c>
      <c r="F290" s="12">
        <v>0</v>
      </c>
      <c r="G290" s="12">
        <v>0</v>
      </c>
      <c r="H290" s="18"/>
    </row>
    <row r="291" spans="1:8" ht="31.5" hidden="1" outlineLevel="1" x14ac:dyDescent="0.25">
      <c r="A291" s="4" t="s">
        <v>157</v>
      </c>
      <c r="B291" s="6" t="s">
        <v>158</v>
      </c>
      <c r="C291" s="4" t="s">
        <v>42</v>
      </c>
      <c r="D291" s="26" t="s">
        <v>43</v>
      </c>
      <c r="E291" s="7">
        <v>8.5</v>
      </c>
      <c r="F291" s="12">
        <v>0</v>
      </c>
      <c r="G291" s="12">
        <v>0</v>
      </c>
      <c r="H291" s="18"/>
    </row>
    <row r="292" spans="1:8" ht="15.75" hidden="1" outlineLevel="2" x14ac:dyDescent="0.25">
      <c r="A292" s="4" t="s">
        <v>157</v>
      </c>
      <c r="B292" s="6" t="s">
        <v>158</v>
      </c>
      <c r="C292" s="4" t="s">
        <v>44</v>
      </c>
      <c r="D292" s="30" t="s">
        <v>45</v>
      </c>
      <c r="E292" s="7">
        <v>8.5</v>
      </c>
      <c r="F292" s="12">
        <v>0</v>
      </c>
      <c r="G292" s="12">
        <v>0</v>
      </c>
      <c r="H292" s="18"/>
    </row>
    <row r="293" spans="1:8" ht="31.5" outlineLevel="1" x14ac:dyDescent="0.25">
      <c r="A293" s="4" t="s">
        <v>157</v>
      </c>
      <c r="B293" s="6" t="s">
        <v>158</v>
      </c>
      <c r="C293" s="4" t="s">
        <v>143</v>
      </c>
      <c r="D293" s="26" t="s">
        <v>144</v>
      </c>
      <c r="E293" s="7">
        <v>19017.724999999999</v>
      </c>
      <c r="F293" s="28">
        <v>84.816999999999993</v>
      </c>
      <c r="G293" s="28">
        <v>84.816999999999993</v>
      </c>
      <c r="H293" s="25">
        <f t="shared" si="12"/>
        <v>1</v>
      </c>
    </row>
    <row r="294" spans="1:8" ht="31.5" outlineLevel="2" x14ac:dyDescent="0.25">
      <c r="A294" s="4" t="s">
        <v>157</v>
      </c>
      <c r="B294" s="6" t="s">
        <v>158</v>
      </c>
      <c r="C294" s="4" t="s">
        <v>145</v>
      </c>
      <c r="D294" s="30" t="s">
        <v>146</v>
      </c>
      <c r="E294" s="7">
        <v>3996.1849999999999</v>
      </c>
      <c r="F294" s="32">
        <v>84.816999999999993</v>
      </c>
      <c r="G294" s="32">
        <v>84.816999999999993</v>
      </c>
      <c r="H294" s="33">
        <f t="shared" si="12"/>
        <v>1</v>
      </c>
    </row>
    <row r="295" spans="1:8" ht="31.5" hidden="1" outlineLevel="2" x14ac:dyDescent="0.25">
      <c r="A295" s="4" t="s">
        <v>157</v>
      </c>
      <c r="B295" s="6" t="s">
        <v>158</v>
      </c>
      <c r="C295" s="4" t="s">
        <v>147</v>
      </c>
      <c r="D295" s="30" t="s">
        <v>148</v>
      </c>
      <c r="E295" s="7">
        <v>14696.7</v>
      </c>
      <c r="F295" s="12">
        <v>0</v>
      </c>
      <c r="G295" s="12">
        <v>0</v>
      </c>
      <c r="H295" s="18"/>
    </row>
    <row r="296" spans="1:8" ht="31.5" hidden="1" outlineLevel="2" x14ac:dyDescent="0.25">
      <c r="A296" s="4" t="s">
        <v>157</v>
      </c>
      <c r="B296" s="6" t="s">
        <v>158</v>
      </c>
      <c r="C296" s="4" t="s">
        <v>149</v>
      </c>
      <c r="D296" s="30" t="s">
        <v>150</v>
      </c>
      <c r="E296" s="7">
        <v>324.83999999999997</v>
      </c>
      <c r="F296" s="12">
        <v>0</v>
      </c>
      <c r="G296" s="12">
        <v>0</v>
      </c>
      <c r="H296" s="18"/>
    </row>
    <row r="297" spans="1:8" ht="15.75" outlineLevel="2" x14ac:dyDescent="0.25">
      <c r="A297" s="4"/>
      <c r="B297" s="6"/>
      <c r="C297" s="60" t="s">
        <v>336</v>
      </c>
      <c r="D297" s="61"/>
      <c r="E297" s="7"/>
      <c r="F297" s="28">
        <f>F298+F299</f>
        <v>10834.964</v>
      </c>
      <c r="G297" s="28">
        <f>G298+G299</f>
        <v>10096.953000000001</v>
      </c>
      <c r="H297" s="25">
        <f t="shared" ref="H297:H320" si="13">G297/F297</f>
        <v>0.93188616039702588</v>
      </c>
    </row>
    <row r="298" spans="1:8" ht="31.5" outlineLevel="1" x14ac:dyDescent="0.25">
      <c r="A298" s="4" t="s">
        <v>157</v>
      </c>
      <c r="B298" s="6" t="s">
        <v>158</v>
      </c>
      <c r="C298" s="4" t="s">
        <v>14</v>
      </c>
      <c r="D298" s="6" t="s">
        <v>15</v>
      </c>
      <c r="E298" s="7">
        <v>17475.154999999999</v>
      </c>
      <c r="F298" s="12">
        <v>390.46899999999999</v>
      </c>
      <c r="G298" s="12">
        <v>246.14599999999999</v>
      </c>
      <c r="H298" s="18">
        <f t="shared" si="13"/>
        <v>0.6303855107575761</v>
      </c>
    </row>
    <row r="299" spans="1:8" ht="31.5" outlineLevel="1" x14ac:dyDescent="0.25">
      <c r="A299" s="4" t="s">
        <v>157</v>
      </c>
      <c r="B299" s="6" t="s">
        <v>158</v>
      </c>
      <c r="C299" s="4" t="s">
        <v>16</v>
      </c>
      <c r="D299" s="6" t="s">
        <v>17</v>
      </c>
      <c r="E299" s="7">
        <v>55745</v>
      </c>
      <c r="F299" s="12">
        <v>10444.495000000001</v>
      </c>
      <c r="G299" s="12">
        <v>9850.8070000000007</v>
      </c>
      <c r="H299" s="18">
        <f t="shared" si="13"/>
        <v>0.94315780705529562</v>
      </c>
    </row>
    <row r="300" spans="1:8" ht="35.1" customHeight="1" x14ac:dyDescent="0.25">
      <c r="A300" s="10" t="s">
        <v>159</v>
      </c>
      <c r="B300" s="73" t="s">
        <v>160</v>
      </c>
      <c r="C300" s="74"/>
      <c r="D300" s="75"/>
      <c r="E300" s="7">
        <v>547356.10199999996</v>
      </c>
      <c r="F300" s="11">
        <v>142936.035</v>
      </c>
      <c r="G300" s="11">
        <v>141910.17600000001</v>
      </c>
      <c r="H300" s="17">
        <f t="shared" si="13"/>
        <v>0.99282295048970681</v>
      </c>
    </row>
    <row r="301" spans="1:8" ht="18" customHeight="1" x14ac:dyDescent="0.25">
      <c r="A301" s="34"/>
      <c r="B301" s="35"/>
      <c r="C301" s="66" t="s">
        <v>334</v>
      </c>
      <c r="D301" s="67"/>
      <c r="E301" s="36"/>
      <c r="F301" s="37"/>
      <c r="G301" s="37"/>
      <c r="H301" s="18"/>
    </row>
    <row r="302" spans="1:8" ht="23.25" customHeight="1" x14ac:dyDescent="0.25">
      <c r="A302" s="34"/>
      <c r="B302" s="35"/>
      <c r="C302" s="66" t="s">
        <v>335</v>
      </c>
      <c r="D302" s="67"/>
      <c r="E302" s="36"/>
      <c r="F302" s="37">
        <f>F303+F308+F310+F312+F314+F317+F319+F323+F326+F328+F330+F332+F336+F305</f>
        <v>132133.54699999999</v>
      </c>
      <c r="G302" s="37">
        <f>G303+G308+G310+G312+G314+G317+G319+G323+G326+G328+G330+G332+G336+G305</f>
        <v>131581.94100000002</v>
      </c>
      <c r="H302" s="25">
        <f t="shared" si="13"/>
        <v>0.99582539020162708</v>
      </c>
    </row>
    <row r="303" spans="1:8" ht="15.75" outlineLevel="1" x14ac:dyDescent="0.25">
      <c r="A303" s="4" t="s">
        <v>159</v>
      </c>
      <c r="B303" s="6" t="s">
        <v>160</v>
      </c>
      <c r="C303" s="4" t="s">
        <v>50</v>
      </c>
      <c r="D303" s="26" t="s">
        <v>51</v>
      </c>
      <c r="E303" s="7">
        <v>17197.548999999999</v>
      </c>
      <c r="F303" s="28">
        <v>2078.4780000000001</v>
      </c>
      <c r="G303" s="28">
        <v>2057.6280000000002</v>
      </c>
      <c r="H303" s="25">
        <f t="shared" si="13"/>
        <v>0.98996862126998697</v>
      </c>
    </row>
    <row r="304" spans="1:8" ht="31.5" outlineLevel="2" x14ac:dyDescent="0.25">
      <c r="A304" s="4" t="s">
        <v>159</v>
      </c>
      <c r="B304" s="6" t="s">
        <v>160</v>
      </c>
      <c r="C304" s="4" t="s">
        <v>52</v>
      </c>
      <c r="D304" s="30" t="s">
        <v>53</v>
      </c>
      <c r="E304" s="7">
        <v>17197.548999999999</v>
      </c>
      <c r="F304" s="32">
        <v>2078.4780000000001</v>
      </c>
      <c r="G304" s="32">
        <v>2057.6280000000002</v>
      </c>
      <c r="H304" s="33">
        <f t="shared" si="13"/>
        <v>0.98996862126998697</v>
      </c>
    </row>
    <row r="305" spans="1:8" ht="15.75" outlineLevel="1" collapsed="1" x14ac:dyDescent="0.25">
      <c r="A305" s="4" t="s">
        <v>159</v>
      </c>
      <c r="B305" s="6" t="s">
        <v>160</v>
      </c>
      <c r="C305" s="4" t="s">
        <v>56</v>
      </c>
      <c r="D305" s="26" t="s">
        <v>57</v>
      </c>
      <c r="E305" s="7">
        <v>729.5</v>
      </c>
      <c r="F305" s="28">
        <v>67.772999999999996</v>
      </c>
      <c r="G305" s="28">
        <v>61.052999999999997</v>
      </c>
      <c r="H305" s="25">
        <f t="shared" si="13"/>
        <v>0.90084546943473065</v>
      </c>
    </row>
    <row r="306" spans="1:8" ht="63" hidden="1" outlineLevel="2" x14ac:dyDescent="0.25">
      <c r="A306" s="4" t="s">
        <v>159</v>
      </c>
      <c r="B306" s="6" t="s">
        <v>160</v>
      </c>
      <c r="C306" s="4" t="s">
        <v>114</v>
      </c>
      <c r="D306" s="30" t="s">
        <v>115</v>
      </c>
      <c r="E306" s="7">
        <v>36.799999999999997</v>
      </c>
      <c r="F306" s="12">
        <v>0</v>
      </c>
      <c r="G306" s="12">
        <v>0</v>
      </c>
      <c r="H306" s="18"/>
    </row>
    <row r="307" spans="1:8" ht="47.25" outlineLevel="2" x14ac:dyDescent="0.25">
      <c r="A307" s="4" t="s">
        <v>159</v>
      </c>
      <c r="B307" s="6" t="s">
        <v>160</v>
      </c>
      <c r="C307" s="4" t="s">
        <v>116</v>
      </c>
      <c r="D307" s="30" t="s">
        <v>117</v>
      </c>
      <c r="E307" s="7">
        <v>692.7</v>
      </c>
      <c r="F307" s="32">
        <v>67.772999999999996</v>
      </c>
      <c r="G307" s="32">
        <v>61.052999999999997</v>
      </c>
      <c r="H307" s="33">
        <f t="shared" si="13"/>
        <v>0.90084546943473065</v>
      </c>
    </row>
    <row r="308" spans="1:8" ht="15.75" outlineLevel="1" x14ac:dyDescent="0.25">
      <c r="A308" s="4" t="s">
        <v>159</v>
      </c>
      <c r="B308" s="6" t="s">
        <v>160</v>
      </c>
      <c r="C308" s="4" t="s">
        <v>60</v>
      </c>
      <c r="D308" s="26" t="s">
        <v>61</v>
      </c>
      <c r="E308" s="7">
        <v>838.5</v>
      </c>
      <c r="F308" s="28">
        <v>180</v>
      </c>
      <c r="G308" s="28">
        <v>180</v>
      </c>
      <c r="H308" s="25">
        <f t="shared" si="13"/>
        <v>1</v>
      </c>
    </row>
    <row r="309" spans="1:8" ht="31.5" outlineLevel="2" x14ac:dyDescent="0.25">
      <c r="A309" s="4" t="s">
        <v>159</v>
      </c>
      <c r="B309" s="6" t="s">
        <v>160</v>
      </c>
      <c r="C309" s="4" t="s">
        <v>62</v>
      </c>
      <c r="D309" s="30" t="s">
        <v>63</v>
      </c>
      <c r="E309" s="7">
        <v>838.5</v>
      </c>
      <c r="F309" s="32">
        <v>180</v>
      </c>
      <c r="G309" s="32">
        <v>180</v>
      </c>
      <c r="H309" s="33">
        <f t="shared" si="13"/>
        <v>1</v>
      </c>
    </row>
    <row r="310" spans="1:8" ht="15.75" hidden="1" outlineLevel="1" x14ac:dyDescent="0.25">
      <c r="A310" s="4" t="s">
        <v>159</v>
      </c>
      <c r="B310" s="6" t="s">
        <v>160</v>
      </c>
      <c r="C310" s="4" t="s">
        <v>72</v>
      </c>
      <c r="D310" s="26" t="s">
        <v>73</v>
      </c>
      <c r="E310" s="7">
        <v>2695.3</v>
      </c>
      <c r="F310" s="12">
        <v>0</v>
      </c>
      <c r="G310" s="12">
        <v>0</v>
      </c>
      <c r="H310" s="18"/>
    </row>
    <row r="311" spans="1:8" ht="31.5" hidden="1" outlineLevel="2" x14ac:dyDescent="0.25">
      <c r="A311" s="4" t="s">
        <v>159</v>
      </c>
      <c r="B311" s="6" t="s">
        <v>160</v>
      </c>
      <c r="C311" s="4" t="s">
        <v>76</v>
      </c>
      <c r="D311" s="30" t="s">
        <v>77</v>
      </c>
      <c r="E311" s="7">
        <v>2695.3</v>
      </c>
      <c r="F311" s="12">
        <v>0</v>
      </c>
      <c r="G311" s="12">
        <v>0</v>
      </c>
      <c r="H311" s="18"/>
    </row>
    <row r="312" spans="1:8" ht="31.5" outlineLevel="1" x14ac:dyDescent="0.25">
      <c r="A312" s="4" t="s">
        <v>159</v>
      </c>
      <c r="B312" s="6" t="s">
        <v>160</v>
      </c>
      <c r="C312" s="4" t="s">
        <v>88</v>
      </c>
      <c r="D312" s="26" t="s">
        <v>89</v>
      </c>
      <c r="E312" s="7">
        <v>1151</v>
      </c>
      <c r="F312" s="28">
        <v>109.20399999999999</v>
      </c>
      <c r="G312" s="28">
        <v>108.80800000000001</v>
      </c>
      <c r="H312" s="25">
        <f t="shared" si="13"/>
        <v>0.99637375920295967</v>
      </c>
    </row>
    <row r="313" spans="1:8" ht="31.5" outlineLevel="2" x14ac:dyDescent="0.25">
      <c r="A313" s="4" t="s">
        <v>159</v>
      </c>
      <c r="B313" s="6" t="s">
        <v>160</v>
      </c>
      <c r="C313" s="4" t="s">
        <v>90</v>
      </c>
      <c r="D313" s="30" t="s">
        <v>91</v>
      </c>
      <c r="E313" s="7">
        <v>1151</v>
      </c>
      <c r="F313" s="32">
        <v>109.20399999999999</v>
      </c>
      <c r="G313" s="32">
        <v>108.80800000000001</v>
      </c>
      <c r="H313" s="33">
        <f t="shared" si="13"/>
        <v>0.99637375920295967</v>
      </c>
    </row>
    <row r="314" spans="1:8" ht="47.25" outlineLevel="1" x14ac:dyDescent="0.25">
      <c r="A314" s="4" t="s">
        <v>159</v>
      </c>
      <c r="B314" s="6" t="s">
        <v>160</v>
      </c>
      <c r="C314" s="4" t="s">
        <v>78</v>
      </c>
      <c r="D314" s="26" t="s">
        <v>79</v>
      </c>
      <c r="E314" s="7">
        <v>6921.7</v>
      </c>
      <c r="F314" s="28">
        <v>1642.5509999999999</v>
      </c>
      <c r="G314" s="28">
        <v>1434.826</v>
      </c>
      <c r="H314" s="25">
        <f t="shared" si="13"/>
        <v>0.87353512919842369</v>
      </c>
    </row>
    <row r="315" spans="1:8" ht="31.5" outlineLevel="2" x14ac:dyDescent="0.25">
      <c r="A315" s="4" t="s">
        <v>159</v>
      </c>
      <c r="B315" s="6" t="s">
        <v>160</v>
      </c>
      <c r="C315" s="4" t="s">
        <v>92</v>
      </c>
      <c r="D315" s="30" t="s">
        <v>93</v>
      </c>
      <c r="E315" s="7">
        <v>6721.7</v>
      </c>
      <c r="F315" s="32">
        <v>1642.5509999999999</v>
      </c>
      <c r="G315" s="32">
        <v>1434.826</v>
      </c>
      <c r="H315" s="33">
        <f t="shared" si="13"/>
        <v>0.87353512919842369</v>
      </c>
    </row>
    <row r="316" spans="1:8" ht="31.5" hidden="1" outlineLevel="2" x14ac:dyDescent="0.25">
      <c r="A316" s="4" t="s">
        <v>159</v>
      </c>
      <c r="B316" s="6" t="s">
        <v>160</v>
      </c>
      <c r="C316" s="4" t="s">
        <v>84</v>
      </c>
      <c r="D316" s="30" t="s">
        <v>85</v>
      </c>
      <c r="E316" s="7">
        <v>200</v>
      </c>
      <c r="F316" s="12">
        <v>0</v>
      </c>
      <c r="G316" s="12">
        <v>0</v>
      </c>
      <c r="H316" s="18"/>
    </row>
    <row r="317" spans="1:8" ht="31.5" hidden="1" outlineLevel="1" x14ac:dyDescent="0.25">
      <c r="A317" s="4" t="s">
        <v>159</v>
      </c>
      <c r="B317" s="6" t="s">
        <v>160</v>
      </c>
      <c r="C317" s="4" t="s">
        <v>118</v>
      </c>
      <c r="D317" s="26" t="s">
        <v>119</v>
      </c>
      <c r="E317" s="7">
        <v>737.9</v>
      </c>
      <c r="F317" s="12">
        <v>0</v>
      </c>
      <c r="G317" s="12">
        <v>0</v>
      </c>
      <c r="H317" s="18"/>
    </row>
    <row r="318" spans="1:8" ht="15.75" hidden="1" outlineLevel="2" x14ac:dyDescent="0.25">
      <c r="A318" s="4" t="s">
        <v>159</v>
      </c>
      <c r="B318" s="6" t="s">
        <v>160</v>
      </c>
      <c r="C318" s="4" t="s">
        <v>120</v>
      </c>
      <c r="D318" s="30" t="s">
        <v>121</v>
      </c>
      <c r="E318" s="7">
        <v>737.9</v>
      </c>
      <c r="F318" s="12">
        <v>0</v>
      </c>
      <c r="G318" s="12">
        <v>0</v>
      </c>
      <c r="H318" s="18"/>
    </row>
    <row r="319" spans="1:8" ht="31.5" outlineLevel="1" x14ac:dyDescent="0.25">
      <c r="A319" s="4" t="s">
        <v>159</v>
      </c>
      <c r="B319" s="6" t="s">
        <v>160</v>
      </c>
      <c r="C319" s="4" t="s">
        <v>122</v>
      </c>
      <c r="D319" s="26" t="s">
        <v>123</v>
      </c>
      <c r="E319" s="7">
        <v>341408.08</v>
      </c>
      <c r="F319" s="28">
        <v>107058.626</v>
      </c>
      <c r="G319" s="28">
        <v>106752.675</v>
      </c>
      <c r="H319" s="25">
        <f t="shared" si="13"/>
        <v>0.99714221066128761</v>
      </c>
    </row>
    <row r="320" spans="1:8" ht="47.25" outlineLevel="2" x14ac:dyDescent="0.25">
      <c r="A320" s="4" t="s">
        <v>159</v>
      </c>
      <c r="B320" s="6" t="s">
        <v>160</v>
      </c>
      <c r="C320" s="4" t="s">
        <v>124</v>
      </c>
      <c r="D320" s="30" t="s">
        <v>125</v>
      </c>
      <c r="E320" s="7">
        <v>319304.413</v>
      </c>
      <c r="F320" s="32">
        <v>104300.061</v>
      </c>
      <c r="G320" s="32">
        <v>104300.061</v>
      </c>
      <c r="H320" s="33">
        <f t="shared" si="13"/>
        <v>1</v>
      </c>
    </row>
    <row r="321" spans="1:8" ht="31.5" outlineLevel="2" x14ac:dyDescent="0.25">
      <c r="A321" s="4" t="s">
        <v>159</v>
      </c>
      <c r="B321" s="6" t="s">
        <v>160</v>
      </c>
      <c r="C321" s="4" t="s">
        <v>127</v>
      </c>
      <c r="D321" s="30" t="s">
        <v>128</v>
      </c>
      <c r="E321" s="7">
        <v>11830.967000000001</v>
      </c>
      <c r="F321" s="32">
        <v>2758.5650000000001</v>
      </c>
      <c r="G321" s="32">
        <v>2452.614</v>
      </c>
      <c r="H321" s="33">
        <f t="shared" ref="H321:H341" si="14">G321/F321</f>
        <v>0.88909052351494344</v>
      </c>
    </row>
    <row r="322" spans="1:8" ht="31.5" hidden="1" outlineLevel="2" x14ac:dyDescent="0.25">
      <c r="A322" s="4" t="s">
        <v>159</v>
      </c>
      <c r="B322" s="6" t="s">
        <v>160</v>
      </c>
      <c r="C322" s="4" t="s">
        <v>129</v>
      </c>
      <c r="D322" s="30" t="s">
        <v>130</v>
      </c>
      <c r="E322" s="7">
        <v>10272.700000000001</v>
      </c>
      <c r="F322" s="12">
        <v>0</v>
      </c>
      <c r="G322" s="12">
        <v>0</v>
      </c>
      <c r="H322" s="18"/>
    </row>
    <row r="323" spans="1:8" ht="31.5" outlineLevel="1" x14ac:dyDescent="0.25">
      <c r="A323" s="4" t="s">
        <v>159</v>
      </c>
      <c r="B323" s="6" t="s">
        <v>160</v>
      </c>
      <c r="C323" s="4" t="s">
        <v>131</v>
      </c>
      <c r="D323" s="26" t="s">
        <v>132</v>
      </c>
      <c r="E323" s="7">
        <v>61989.5</v>
      </c>
      <c r="F323" s="28">
        <v>20184.613000000001</v>
      </c>
      <c r="G323" s="28">
        <v>20184.348000000002</v>
      </c>
      <c r="H323" s="25">
        <f t="shared" si="14"/>
        <v>0.99998687118747343</v>
      </c>
    </row>
    <row r="324" spans="1:8" ht="31.5" outlineLevel="2" x14ac:dyDescent="0.25">
      <c r="A324" s="4" t="s">
        <v>159</v>
      </c>
      <c r="B324" s="6" t="s">
        <v>160</v>
      </c>
      <c r="C324" s="4" t="s">
        <v>133</v>
      </c>
      <c r="D324" s="30" t="s">
        <v>134</v>
      </c>
      <c r="E324" s="7">
        <v>47376.1</v>
      </c>
      <c r="F324" s="32">
        <v>20184.613000000001</v>
      </c>
      <c r="G324" s="32">
        <v>20184.348000000002</v>
      </c>
      <c r="H324" s="33">
        <f t="shared" si="14"/>
        <v>0.99998687118747343</v>
      </c>
    </row>
    <row r="325" spans="1:8" ht="47.25" hidden="1" outlineLevel="2" x14ac:dyDescent="0.25">
      <c r="A325" s="4" t="s">
        <v>159</v>
      </c>
      <c r="B325" s="6" t="s">
        <v>160</v>
      </c>
      <c r="C325" s="4" t="s">
        <v>135</v>
      </c>
      <c r="D325" s="30" t="s">
        <v>136</v>
      </c>
      <c r="E325" s="7">
        <v>14613.4</v>
      </c>
      <c r="F325" s="12">
        <v>0</v>
      </c>
      <c r="G325" s="12">
        <v>0</v>
      </c>
      <c r="H325" s="18"/>
    </row>
    <row r="326" spans="1:8" ht="47.25" outlineLevel="1" x14ac:dyDescent="0.25">
      <c r="A326" s="4" t="s">
        <v>159</v>
      </c>
      <c r="B326" s="6" t="s">
        <v>160</v>
      </c>
      <c r="C326" s="4" t="s">
        <v>137</v>
      </c>
      <c r="D326" s="26" t="s">
        <v>138</v>
      </c>
      <c r="E326" s="7">
        <v>3920.5</v>
      </c>
      <c r="F326" s="28">
        <v>704.976</v>
      </c>
      <c r="G326" s="28">
        <v>695.27700000000004</v>
      </c>
      <c r="H326" s="25">
        <f t="shared" si="14"/>
        <v>0.98624208483693065</v>
      </c>
    </row>
    <row r="327" spans="1:8" ht="31.5" outlineLevel="2" x14ac:dyDescent="0.25">
      <c r="A327" s="4" t="s">
        <v>159</v>
      </c>
      <c r="B327" s="6" t="s">
        <v>160</v>
      </c>
      <c r="C327" s="4" t="s">
        <v>139</v>
      </c>
      <c r="D327" s="30" t="s">
        <v>140</v>
      </c>
      <c r="E327" s="7">
        <v>3920.5</v>
      </c>
      <c r="F327" s="32">
        <v>704.976</v>
      </c>
      <c r="G327" s="32">
        <v>695.27700000000004</v>
      </c>
      <c r="H327" s="33">
        <f t="shared" si="14"/>
        <v>0.98624208483693065</v>
      </c>
    </row>
    <row r="328" spans="1:8" ht="31.5" hidden="1" outlineLevel="1" x14ac:dyDescent="0.25">
      <c r="A328" s="4" t="s">
        <v>159</v>
      </c>
      <c r="B328" s="6" t="s">
        <v>160</v>
      </c>
      <c r="C328" s="4" t="s">
        <v>38</v>
      </c>
      <c r="D328" s="26" t="s">
        <v>39</v>
      </c>
      <c r="E328" s="7">
        <v>30155.526000000002</v>
      </c>
      <c r="F328" s="12">
        <v>0</v>
      </c>
      <c r="G328" s="12">
        <v>0</v>
      </c>
      <c r="H328" s="18"/>
    </row>
    <row r="329" spans="1:8" ht="47.25" hidden="1" outlineLevel="2" x14ac:dyDescent="0.25">
      <c r="A329" s="4" t="s">
        <v>159</v>
      </c>
      <c r="B329" s="6" t="s">
        <v>160</v>
      </c>
      <c r="C329" s="4" t="s">
        <v>141</v>
      </c>
      <c r="D329" s="30" t="s">
        <v>142</v>
      </c>
      <c r="E329" s="7">
        <v>30155.526000000002</v>
      </c>
      <c r="F329" s="12">
        <v>0</v>
      </c>
      <c r="G329" s="12">
        <v>0</v>
      </c>
      <c r="H329" s="18"/>
    </row>
    <row r="330" spans="1:8" ht="31.5" hidden="1" outlineLevel="1" x14ac:dyDescent="0.25">
      <c r="A330" s="4" t="s">
        <v>159</v>
      </c>
      <c r="B330" s="6" t="s">
        <v>160</v>
      </c>
      <c r="C330" s="4" t="s">
        <v>42</v>
      </c>
      <c r="D330" s="26" t="s">
        <v>43</v>
      </c>
      <c r="E330" s="7">
        <v>451</v>
      </c>
      <c r="F330" s="12">
        <v>0</v>
      </c>
      <c r="G330" s="12">
        <v>0</v>
      </c>
      <c r="H330" s="18"/>
    </row>
    <row r="331" spans="1:8" ht="15.75" hidden="1" outlineLevel="2" x14ac:dyDescent="0.25">
      <c r="A331" s="4" t="s">
        <v>159</v>
      </c>
      <c r="B331" s="6" t="s">
        <v>160</v>
      </c>
      <c r="C331" s="4" t="s">
        <v>44</v>
      </c>
      <c r="D331" s="30" t="s">
        <v>45</v>
      </c>
      <c r="E331" s="7">
        <v>451</v>
      </c>
      <c r="F331" s="12">
        <v>0</v>
      </c>
      <c r="G331" s="12">
        <v>0</v>
      </c>
      <c r="H331" s="18"/>
    </row>
    <row r="332" spans="1:8" ht="31.5" outlineLevel="1" x14ac:dyDescent="0.25">
      <c r="A332" s="4" t="s">
        <v>159</v>
      </c>
      <c r="B332" s="6" t="s">
        <v>160</v>
      </c>
      <c r="C332" s="4" t="s">
        <v>143</v>
      </c>
      <c r="D332" s="26" t="s">
        <v>144</v>
      </c>
      <c r="E332" s="7">
        <v>17798.524000000001</v>
      </c>
      <c r="F332" s="28">
        <v>107.32599999999999</v>
      </c>
      <c r="G332" s="28">
        <v>107.32599999999999</v>
      </c>
      <c r="H332" s="25">
        <f t="shared" si="14"/>
        <v>1</v>
      </c>
    </row>
    <row r="333" spans="1:8" ht="31.5" outlineLevel="2" x14ac:dyDescent="0.25">
      <c r="A333" s="4" t="s">
        <v>159</v>
      </c>
      <c r="B333" s="6" t="s">
        <v>160</v>
      </c>
      <c r="C333" s="4" t="s">
        <v>145</v>
      </c>
      <c r="D333" s="30" t="s">
        <v>146</v>
      </c>
      <c r="E333" s="7">
        <v>4296.2240000000002</v>
      </c>
      <c r="F333" s="32">
        <v>107.32599999999999</v>
      </c>
      <c r="G333" s="32">
        <v>107.32599999999999</v>
      </c>
      <c r="H333" s="33">
        <f t="shared" si="14"/>
        <v>1</v>
      </c>
    </row>
    <row r="334" spans="1:8" ht="31.5" hidden="1" outlineLevel="2" x14ac:dyDescent="0.25">
      <c r="A334" s="4" t="s">
        <v>159</v>
      </c>
      <c r="B334" s="6" t="s">
        <v>160</v>
      </c>
      <c r="C334" s="4" t="s">
        <v>147</v>
      </c>
      <c r="D334" s="30" t="s">
        <v>148</v>
      </c>
      <c r="E334" s="7">
        <v>13227.3</v>
      </c>
      <c r="F334" s="12">
        <v>0</v>
      </c>
      <c r="G334" s="12">
        <v>0</v>
      </c>
      <c r="H334" s="18"/>
    </row>
    <row r="335" spans="1:8" ht="31.5" hidden="1" outlineLevel="2" x14ac:dyDescent="0.25">
      <c r="A335" s="4" t="s">
        <v>159</v>
      </c>
      <c r="B335" s="6" t="s">
        <v>160</v>
      </c>
      <c r="C335" s="4" t="s">
        <v>149</v>
      </c>
      <c r="D335" s="30" t="s">
        <v>150</v>
      </c>
      <c r="E335" s="7">
        <v>275</v>
      </c>
      <c r="F335" s="12">
        <v>0</v>
      </c>
      <c r="G335" s="12">
        <v>0</v>
      </c>
      <c r="H335" s="18"/>
    </row>
    <row r="336" spans="1:8" ht="31.5" hidden="1" outlineLevel="1" x14ac:dyDescent="0.25">
      <c r="A336" s="4" t="s">
        <v>159</v>
      </c>
      <c r="B336" s="6" t="s">
        <v>160</v>
      </c>
      <c r="C336" s="4" t="s">
        <v>26</v>
      </c>
      <c r="D336" s="26" t="s">
        <v>27</v>
      </c>
      <c r="E336" s="7">
        <v>250.9</v>
      </c>
      <c r="F336" s="12">
        <v>0</v>
      </c>
      <c r="G336" s="12">
        <v>0</v>
      </c>
      <c r="H336" s="18"/>
    </row>
    <row r="337" spans="1:8" ht="31.5" hidden="1" outlineLevel="2" x14ac:dyDescent="0.25">
      <c r="A337" s="4" t="s">
        <v>159</v>
      </c>
      <c r="B337" s="6" t="s">
        <v>160</v>
      </c>
      <c r="C337" s="4" t="s">
        <v>30</v>
      </c>
      <c r="D337" s="30" t="s">
        <v>31</v>
      </c>
      <c r="E337" s="7">
        <v>250.9</v>
      </c>
      <c r="F337" s="12">
        <v>0</v>
      </c>
      <c r="G337" s="12">
        <v>0</v>
      </c>
      <c r="H337" s="18"/>
    </row>
    <row r="338" spans="1:8" ht="15.75" outlineLevel="4" x14ac:dyDescent="0.25">
      <c r="A338" s="4"/>
      <c r="B338" s="6"/>
      <c r="C338" s="60" t="s">
        <v>336</v>
      </c>
      <c r="D338" s="61"/>
      <c r="E338" s="7"/>
      <c r="F338" s="28">
        <f>F339+F340+F341</f>
        <v>10802.489000000001</v>
      </c>
      <c r="G338" s="28">
        <f>G339+G340+G341</f>
        <v>10328.235000000001</v>
      </c>
      <c r="H338" s="25">
        <f t="shared" si="14"/>
        <v>0.95609771044432434</v>
      </c>
    </row>
    <row r="339" spans="1:8" ht="31.5" outlineLevel="1" x14ac:dyDescent="0.25">
      <c r="A339" s="4" t="s">
        <v>159</v>
      </c>
      <c r="B339" s="6" t="s">
        <v>160</v>
      </c>
      <c r="C339" s="4" t="s">
        <v>14</v>
      </c>
      <c r="D339" s="6" t="s">
        <v>15</v>
      </c>
      <c r="E339" s="7">
        <v>8115.09</v>
      </c>
      <c r="F339" s="12">
        <v>472.6</v>
      </c>
      <c r="G339" s="12">
        <v>376.59800000000001</v>
      </c>
      <c r="H339" s="18">
        <f t="shared" si="14"/>
        <v>0.79686415573423608</v>
      </c>
    </row>
    <row r="340" spans="1:8" ht="31.5" outlineLevel="1" x14ac:dyDescent="0.25">
      <c r="A340" s="4" t="s">
        <v>159</v>
      </c>
      <c r="B340" s="6" t="s">
        <v>160</v>
      </c>
      <c r="C340" s="4" t="s">
        <v>16</v>
      </c>
      <c r="D340" s="6" t="s">
        <v>17</v>
      </c>
      <c r="E340" s="7">
        <v>52920.800000000003</v>
      </c>
      <c r="F340" s="12">
        <v>10255.156000000001</v>
      </c>
      <c r="G340" s="12">
        <v>9876.9040000000005</v>
      </c>
      <c r="H340" s="18">
        <f t="shared" si="14"/>
        <v>0.963115919445789</v>
      </c>
    </row>
    <row r="341" spans="1:8" ht="47.25" outlineLevel="1" x14ac:dyDescent="0.25">
      <c r="A341" s="4" t="s">
        <v>159</v>
      </c>
      <c r="B341" s="6" t="s">
        <v>160</v>
      </c>
      <c r="C341" s="4" t="s">
        <v>18</v>
      </c>
      <c r="D341" s="6" t="s">
        <v>19</v>
      </c>
      <c r="E341" s="7">
        <v>74.733000000000004</v>
      </c>
      <c r="F341" s="12">
        <v>74.733000000000004</v>
      </c>
      <c r="G341" s="12">
        <v>74.733000000000004</v>
      </c>
      <c r="H341" s="18">
        <f t="shared" si="14"/>
        <v>1</v>
      </c>
    </row>
    <row r="342" spans="1:8" ht="35.1" customHeight="1" x14ac:dyDescent="0.25">
      <c r="A342" s="10" t="s">
        <v>161</v>
      </c>
      <c r="B342" s="73" t="s">
        <v>162</v>
      </c>
      <c r="C342" s="74"/>
      <c r="D342" s="75"/>
      <c r="E342" s="7">
        <v>504920.53899999999</v>
      </c>
      <c r="F342" s="11">
        <v>98504.373000000007</v>
      </c>
      <c r="G342" s="11">
        <v>97787.611000000004</v>
      </c>
      <c r="H342" s="17">
        <f t="shared" ref="H342:H366" si="15">G342/F342</f>
        <v>0.99272355147116154</v>
      </c>
    </row>
    <row r="343" spans="1:8" ht="23.25" customHeight="1" x14ac:dyDescent="0.25">
      <c r="A343" s="34"/>
      <c r="B343" s="35"/>
      <c r="C343" s="66" t="s">
        <v>334</v>
      </c>
      <c r="D343" s="67"/>
      <c r="E343" s="36"/>
      <c r="F343" s="37"/>
      <c r="G343" s="37"/>
      <c r="H343" s="38"/>
    </row>
    <row r="344" spans="1:8" ht="25.5" customHeight="1" x14ac:dyDescent="0.25">
      <c r="A344" s="34"/>
      <c r="B344" s="35"/>
      <c r="C344" s="66" t="s">
        <v>335</v>
      </c>
      <c r="D344" s="67"/>
      <c r="E344" s="36"/>
      <c r="F344" s="37">
        <f>F345+F347+F350+F352+F356+F359+F361+F365+F368+F370+F373+F375+F379+F354</f>
        <v>87662.8</v>
      </c>
      <c r="G344" s="37">
        <f>G345+G347+G350+G352+G356+G359+G361+G365+G368+G370+G373+G375+G379+G354</f>
        <v>86981.02</v>
      </c>
      <c r="H344" s="38">
        <f t="shared" si="15"/>
        <v>0.99222269879584046</v>
      </c>
    </row>
    <row r="345" spans="1:8" ht="15.75" outlineLevel="1" x14ac:dyDescent="0.25">
      <c r="A345" s="4" t="s">
        <v>161</v>
      </c>
      <c r="B345" s="6" t="s">
        <v>162</v>
      </c>
      <c r="C345" s="4" t="s">
        <v>50</v>
      </c>
      <c r="D345" s="26" t="s">
        <v>51</v>
      </c>
      <c r="E345" s="7">
        <v>17515.2</v>
      </c>
      <c r="F345" s="28">
        <v>3318.1329999999998</v>
      </c>
      <c r="G345" s="28">
        <v>3318.1080000000002</v>
      </c>
      <c r="H345" s="25">
        <f t="shared" si="15"/>
        <v>0.99999246564257682</v>
      </c>
    </row>
    <row r="346" spans="1:8" ht="31.5" outlineLevel="2" x14ac:dyDescent="0.25">
      <c r="A346" s="4" t="s">
        <v>161</v>
      </c>
      <c r="B346" s="6" t="s">
        <v>162</v>
      </c>
      <c r="C346" s="4" t="s">
        <v>52</v>
      </c>
      <c r="D346" s="30" t="s">
        <v>53</v>
      </c>
      <c r="E346" s="7">
        <v>17515.2</v>
      </c>
      <c r="F346" s="32">
        <v>3318.1329999999998</v>
      </c>
      <c r="G346" s="32">
        <v>3318.1080000000002</v>
      </c>
      <c r="H346" s="33">
        <f t="shared" si="15"/>
        <v>0.99999246564257682</v>
      </c>
    </row>
    <row r="347" spans="1:8" ht="15.75" outlineLevel="1" collapsed="1" x14ac:dyDescent="0.25">
      <c r="A347" s="4" t="s">
        <v>161</v>
      </c>
      <c r="B347" s="6" t="s">
        <v>162</v>
      </c>
      <c r="C347" s="4" t="s">
        <v>56</v>
      </c>
      <c r="D347" s="26" t="s">
        <v>57</v>
      </c>
      <c r="E347" s="7">
        <v>969.06200000000001</v>
      </c>
      <c r="F347" s="28">
        <v>99.150999999999996</v>
      </c>
      <c r="G347" s="28">
        <v>99.150999999999996</v>
      </c>
      <c r="H347" s="25">
        <f t="shared" si="15"/>
        <v>1</v>
      </c>
    </row>
    <row r="348" spans="1:8" ht="63" hidden="1" outlineLevel="2" x14ac:dyDescent="0.25">
      <c r="A348" s="4" t="s">
        <v>161</v>
      </c>
      <c r="B348" s="6" t="s">
        <v>162</v>
      </c>
      <c r="C348" s="4" t="s">
        <v>114</v>
      </c>
      <c r="D348" s="30" t="s">
        <v>115</v>
      </c>
      <c r="E348" s="7">
        <v>32.200000000000003</v>
      </c>
      <c r="F348" s="12">
        <v>0</v>
      </c>
      <c r="G348" s="12">
        <v>0</v>
      </c>
      <c r="H348" s="18"/>
    </row>
    <row r="349" spans="1:8" ht="47.25" outlineLevel="2" x14ac:dyDescent="0.25">
      <c r="A349" s="4" t="s">
        <v>161</v>
      </c>
      <c r="B349" s="6" t="s">
        <v>162</v>
      </c>
      <c r="C349" s="4" t="s">
        <v>116</v>
      </c>
      <c r="D349" s="30" t="s">
        <v>117</v>
      </c>
      <c r="E349" s="7">
        <v>936.86199999999997</v>
      </c>
      <c r="F349" s="32">
        <v>99.150999999999996</v>
      </c>
      <c r="G349" s="32">
        <v>99.150999999999996</v>
      </c>
      <c r="H349" s="33">
        <f t="shared" si="15"/>
        <v>1</v>
      </c>
    </row>
    <row r="350" spans="1:8" ht="15.75" outlineLevel="1" x14ac:dyDescent="0.25">
      <c r="A350" s="4" t="s">
        <v>161</v>
      </c>
      <c r="B350" s="6" t="s">
        <v>162</v>
      </c>
      <c r="C350" s="4" t="s">
        <v>60</v>
      </c>
      <c r="D350" s="26" t="s">
        <v>61</v>
      </c>
      <c r="E350" s="7">
        <v>713.8</v>
      </c>
      <c r="F350" s="28">
        <v>80</v>
      </c>
      <c r="G350" s="28">
        <v>80</v>
      </c>
      <c r="H350" s="25">
        <f t="shared" si="15"/>
        <v>1</v>
      </c>
    </row>
    <row r="351" spans="1:8" ht="31.5" outlineLevel="2" x14ac:dyDescent="0.25">
      <c r="A351" s="4" t="s">
        <v>161</v>
      </c>
      <c r="B351" s="6" t="s">
        <v>162</v>
      </c>
      <c r="C351" s="4" t="s">
        <v>62</v>
      </c>
      <c r="D351" s="30" t="s">
        <v>63</v>
      </c>
      <c r="E351" s="7">
        <v>713.8</v>
      </c>
      <c r="F351" s="32">
        <v>80</v>
      </c>
      <c r="G351" s="32">
        <v>80</v>
      </c>
      <c r="H351" s="33">
        <f t="shared" si="15"/>
        <v>1</v>
      </c>
    </row>
    <row r="352" spans="1:8" ht="15.75" hidden="1" outlineLevel="1" x14ac:dyDescent="0.25">
      <c r="A352" s="4" t="s">
        <v>161</v>
      </c>
      <c r="B352" s="6" t="s">
        <v>162</v>
      </c>
      <c r="C352" s="4" t="s">
        <v>72</v>
      </c>
      <c r="D352" s="26" t="s">
        <v>73</v>
      </c>
      <c r="E352" s="7">
        <v>2695.3</v>
      </c>
      <c r="F352" s="12">
        <v>0</v>
      </c>
      <c r="G352" s="12">
        <v>0</v>
      </c>
      <c r="H352" s="18"/>
    </row>
    <row r="353" spans="1:9" ht="31.5" hidden="1" outlineLevel="2" x14ac:dyDescent="0.25">
      <c r="A353" s="4" t="s">
        <v>161</v>
      </c>
      <c r="B353" s="6" t="s">
        <v>162</v>
      </c>
      <c r="C353" s="4" t="s">
        <v>76</v>
      </c>
      <c r="D353" s="30" t="s">
        <v>77</v>
      </c>
      <c r="E353" s="7">
        <v>2695.3</v>
      </c>
      <c r="F353" s="12">
        <v>0</v>
      </c>
      <c r="G353" s="12">
        <v>0</v>
      </c>
      <c r="H353" s="18"/>
    </row>
    <row r="354" spans="1:9" ht="31.5" outlineLevel="1" x14ac:dyDescent="0.25">
      <c r="A354" s="4" t="s">
        <v>161</v>
      </c>
      <c r="B354" s="6" t="s">
        <v>162</v>
      </c>
      <c r="C354" s="4" t="s">
        <v>88</v>
      </c>
      <c r="D354" s="26" t="s">
        <v>89</v>
      </c>
      <c r="E354" s="7">
        <v>754.74400000000003</v>
      </c>
      <c r="F354" s="28">
        <v>115.86199999999999</v>
      </c>
      <c r="G354" s="28">
        <v>115.86199999999999</v>
      </c>
      <c r="H354" s="25">
        <f t="shared" si="15"/>
        <v>1</v>
      </c>
    </row>
    <row r="355" spans="1:9" ht="31.5" outlineLevel="2" x14ac:dyDescent="0.25">
      <c r="A355" s="4" t="s">
        <v>161</v>
      </c>
      <c r="B355" s="6" t="s">
        <v>162</v>
      </c>
      <c r="C355" s="4" t="s">
        <v>90</v>
      </c>
      <c r="D355" s="30" t="s">
        <v>91</v>
      </c>
      <c r="E355" s="7">
        <v>754.74400000000003</v>
      </c>
      <c r="F355" s="32">
        <v>115.86199999999999</v>
      </c>
      <c r="G355" s="32">
        <v>115.86199999999999</v>
      </c>
      <c r="H355" s="33">
        <f t="shared" si="15"/>
        <v>1</v>
      </c>
    </row>
    <row r="356" spans="1:9" ht="47.25" outlineLevel="1" x14ac:dyDescent="0.25">
      <c r="A356" s="4" t="s">
        <v>161</v>
      </c>
      <c r="B356" s="6" t="s">
        <v>162</v>
      </c>
      <c r="C356" s="4" t="s">
        <v>78</v>
      </c>
      <c r="D356" s="26" t="s">
        <v>79</v>
      </c>
      <c r="E356" s="7">
        <v>6072.2</v>
      </c>
      <c r="F356" s="28">
        <v>1259.9269999999999</v>
      </c>
      <c r="G356" s="28">
        <v>1140.9290000000001</v>
      </c>
      <c r="H356" s="25">
        <f t="shared" si="15"/>
        <v>0.9055516708507716</v>
      </c>
    </row>
    <row r="357" spans="1:9" ht="31.5" outlineLevel="2" x14ac:dyDescent="0.25">
      <c r="A357" s="4" t="s">
        <v>161</v>
      </c>
      <c r="B357" s="6" t="s">
        <v>162</v>
      </c>
      <c r="C357" s="4" t="s">
        <v>92</v>
      </c>
      <c r="D357" s="30" t="s">
        <v>93</v>
      </c>
      <c r="E357" s="7">
        <v>5872.2</v>
      </c>
      <c r="F357" s="32">
        <v>1259.9269999999999</v>
      </c>
      <c r="G357" s="32">
        <v>1140.9290000000001</v>
      </c>
      <c r="H357" s="33">
        <f t="shared" si="15"/>
        <v>0.9055516708507716</v>
      </c>
    </row>
    <row r="358" spans="1:9" ht="31.5" hidden="1" outlineLevel="2" x14ac:dyDescent="0.25">
      <c r="A358" s="4" t="s">
        <v>161</v>
      </c>
      <c r="B358" s="6" t="s">
        <v>162</v>
      </c>
      <c r="C358" s="4" t="s">
        <v>84</v>
      </c>
      <c r="D358" s="30" t="s">
        <v>85</v>
      </c>
      <c r="E358" s="7">
        <v>200</v>
      </c>
      <c r="F358" s="12">
        <v>0</v>
      </c>
      <c r="G358" s="12">
        <v>0</v>
      </c>
      <c r="H358" s="18"/>
    </row>
    <row r="359" spans="1:9" ht="31.5" hidden="1" outlineLevel="1" x14ac:dyDescent="0.25">
      <c r="A359" s="4" t="s">
        <v>161</v>
      </c>
      <c r="B359" s="6" t="s">
        <v>162</v>
      </c>
      <c r="C359" s="4" t="s">
        <v>118</v>
      </c>
      <c r="D359" s="26" t="s">
        <v>119</v>
      </c>
      <c r="E359" s="7">
        <v>1407.8</v>
      </c>
      <c r="F359" s="12">
        <v>0</v>
      </c>
      <c r="G359" s="12">
        <v>0</v>
      </c>
      <c r="H359" s="18"/>
    </row>
    <row r="360" spans="1:9" ht="15.75" hidden="1" outlineLevel="2" x14ac:dyDescent="0.25">
      <c r="A360" s="4" t="s">
        <v>161</v>
      </c>
      <c r="B360" s="6" t="s">
        <v>162</v>
      </c>
      <c r="C360" s="4" t="s">
        <v>120</v>
      </c>
      <c r="D360" s="30" t="s">
        <v>121</v>
      </c>
      <c r="E360" s="7">
        <v>1407.8</v>
      </c>
      <c r="F360" s="12">
        <v>0</v>
      </c>
      <c r="G360" s="12">
        <v>0</v>
      </c>
      <c r="H360" s="18"/>
    </row>
    <row r="361" spans="1:9" ht="31.5" outlineLevel="1" x14ac:dyDescent="0.25">
      <c r="A361" s="4" t="s">
        <v>161</v>
      </c>
      <c r="B361" s="6" t="s">
        <v>162</v>
      </c>
      <c r="C361" s="4" t="s">
        <v>122</v>
      </c>
      <c r="D361" s="26" t="s">
        <v>123</v>
      </c>
      <c r="E361" s="7">
        <v>299763.016</v>
      </c>
      <c r="F361" s="28">
        <v>77905.192999999999</v>
      </c>
      <c r="G361" s="28">
        <v>77342.436000000002</v>
      </c>
      <c r="H361" s="25">
        <f t="shared" si="15"/>
        <v>0.99277638654973877</v>
      </c>
      <c r="I361" s="28"/>
    </row>
    <row r="362" spans="1:9" ht="47.25" outlineLevel="2" x14ac:dyDescent="0.25">
      <c r="A362" s="4" t="s">
        <v>161</v>
      </c>
      <c r="B362" s="6" t="s">
        <v>162</v>
      </c>
      <c r="C362" s="4" t="s">
        <v>124</v>
      </c>
      <c r="D362" s="30" t="s">
        <v>125</v>
      </c>
      <c r="E362" s="7">
        <v>280424.71600000001</v>
      </c>
      <c r="F362" s="32">
        <v>74429.786999999997</v>
      </c>
      <c r="G362" s="32">
        <v>73867.03</v>
      </c>
      <c r="H362" s="33">
        <f t="shared" si="15"/>
        <v>0.99243908893626154</v>
      </c>
    </row>
    <row r="363" spans="1:9" ht="31.5" outlineLevel="2" x14ac:dyDescent="0.25">
      <c r="A363" s="4" t="s">
        <v>161</v>
      </c>
      <c r="B363" s="6" t="s">
        <v>162</v>
      </c>
      <c r="C363" s="4" t="s">
        <v>127</v>
      </c>
      <c r="D363" s="30" t="s">
        <v>128</v>
      </c>
      <c r="E363" s="7">
        <v>11485.3</v>
      </c>
      <c r="F363" s="32">
        <v>2443.7060000000001</v>
      </c>
      <c r="G363" s="32">
        <v>2443.7060000000001</v>
      </c>
      <c r="H363" s="33">
        <f t="shared" si="15"/>
        <v>1</v>
      </c>
    </row>
    <row r="364" spans="1:9" ht="31.5" outlineLevel="2" x14ac:dyDescent="0.25">
      <c r="A364" s="4" t="s">
        <v>161</v>
      </c>
      <c r="B364" s="6" t="s">
        <v>162</v>
      </c>
      <c r="C364" s="4" t="s">
        <v>129</v>
      </c>
      <c r="D364" s="30" t="s">
        <v>130</v>
      </c>
      <c r="E364" s="7">
        <v>7853</v>
      </c>
      <c r="F364" s="32">
        <v>1031.7</v>
      </c>
      <c r="G364" s="32">
        <v>1031.7</v>
      </c>
      <c r="H364" s="33">
        <f t="shared" si="15"/>
        <v>1</v>
      </c>
    </row>
    <row r="365" spans="1:9" ht="31.5" outlineLevel="1" x14ac:dyDescent="0.25">
      <c r="A365" s="4" t="s">
        <v>161</v>
      </c>
      <c r="B365" s="6" t="s">
        <v>162</v>
      </c>
      <c r="C365" s="4" t="s">
        <v>131</v>
      </c>
      <c r="D365" s="26" t="s">
        <v>132</v>
      </c>
      <c r="E365" s="7">
        <v>55647.468000000001</v>
      </c>
      <c r="F365" s="28">
        <v>3305.788</v>
      </c>
      <c r="G365" s="28">
        <v>3305.788</v>
      </c>
      <c r="H365" s="25">
        <f t="shared" si="15"/>
        <v>1</v>
      </c>
    </row>
    <row r="366" spans="1:9" ht="31.5" outlineLevel="2" x14ac:dyDescent="0.25">
      <c r="A366" s="4" t="s">
        <v>161</v>
      </c>
      <c r="B366" s="6" t="s">
        <v>162</v>
      </c>
      <c r="C366" s="4" t="s">
        <v>133</v>
      </c>
      <c r="D366" s="30" t="s">
        <v>134</v>
      </c>
      <c r="E366" s="7">
        <v>30814.867999999999</v>
      </c>
      <c r="F366" s="32">
        <v>3305.788</v>
      </c>
      <c r="G366" s="32">
        <v>3305.788</v>
      </c>
      <c r="H366" s="33">
        <f t="shared" si="15"/>
        <v>1</v>
      </c>
    </row>
    <row r="367" spans="1:9" ht="47.25" hidden="1" outlineLevel="2" x14ac:dyDescent="0.25">
      <c r="A367" s="4" t="s">
        <v>161</v>
      </c>
      <c r="B367" s="6" t="s">
        <v>162</v>
      </c>
      <c r="C367" s="4" t="s">
        <v>135</v>
      </c>
      <c r="D367" s="30" t="s">
        <v>136</v>
      </c>
      <c r="E367" s="7">
        <v>24832.6</v>
      </c>
      <c r="F367" s="12">
        <v>0</v>
      </c>
      <c r="G367" s="12">
        <v>0</v>
      </c>
      <c r="H367" s="18"/>
    </row>
    <row r="368" spans="1:9" ht="47.25" outlineLevel="1" x14ac:dyDescent="0.25">
      <c r="A368" s="4" t="s">
        <v>161</v>
      </c>
      <c r="B368" s="6" t="s">
        <v>162</v>
      </c>
      <c r="C368" s="4" t="s">
        <v>137</v>
      </c>
      <c r="D368" s="26" t="s">
        <v>138</v>
      </c>
      <c r="E368" s="7">
        <v>6296.2</v>
      </c>
      <c r="F368" s="28">
        <v>870.87199999999996</v>
      </c>
      <c r="G368" s="28">
        <v>870.87199999999996</v>
      </c>
      <c r="H368" s="25">
        <f t="shared" ref="H368:H393" si="16">G368/F368</f>
        <v>1</v>
      </c>
    </row>
    <row r="369" spans="1:8" ht="31.5" outlineLevel="2" x14ac:dyDescent="0.25">
      <c r="A369" s="4" t="s">
        <v>161</v>
      </c>
      <c r="B369" s="6" t="s">
        <v>162</v>
      </c>
      <c r="C369" s="4" t="s">
        <v>139</v>
      </c>
      <c r="D369" s="30" t="s">
        <v>140</v>
      </c>
      <c r="E369" s="7">
        <v>6296.2</v>
      </c>
      <c r="F369" s="32">
        <v>870.87199999999996</v>
      </c>
      <c r="G369" s="32">
        <v>870.87199999999996</v>
      </c>
      <c r="H369" s="33">
        <f t="shared" si="16"/>
        <v>1</v>
      </c>
    </row>
    <row r="370" spans="1:8" ht="31.5" outlineLevel="1" collapsed="1" x14ac:dyDescent="0.25">
      <c r="A370" s="4" t="s">
        <v>161</v>
      </c>
      <c r="B370" s="6" t="s">
        <v>162</v>
      </c>
      <c r="C370" s="4" t="s">
        <v>38</v>
      </c>
      <c r="D370" s="26" t="s">
        <v>39</v>
      </c>
      <c r="E370" s="7">
        <v>29632.592000000001</v>
      </c>
      <c r="F370" s="28">
        <v>444.964</v>
      </c>
      <c r="G370" s="28">
        <v>444.964</v>
      </c>
      <c r="H370" s="25">
        <f t="shared" si="16"/>
        <v>1</v>
      </c>
    </row>
    <row r="371" spans="1:8" ht="47.25" hidden="1" outlineLevel="2" x14ac:dyDescent="0.25">
      <c r="A371" s="4" t="s">
        <v>161</v>
      </c>
      <c r="B371" s="6" t="s">
        <v>162</v>
      </c>
      <c r="C371" s="4" t="s">
        <v>141</v>
      </c>
      <c r="D371" s="30" t="s">
        <v>142</v>
      </c>
      <c r="E371" s="7">
        <v>28947.121999999999</v>
      </c>
      <c r="F371" s="12">
        <v>0</v>
      </c>
      <c r="G371" s="12">
        <v>0</v>
      </c>
      <c r="H371" s="18"/>
    </row>
    <row r="372" spans="1:8" ht="31.5" outlineLevel="2" x14ac:dyDescent="0.25">
      <c r="A372" s="4" t="s">
        <v>161</v>
      </c>
      <c r="B372" s="6" t="s">
        <v>162</v>
      </c>
      <c r="C372" s="4" t="s">
        <v>40</v>
      </c>
      <c r="D372" s="30" t="s">
        <v>41</v>
      </c>
      <c r="E372" s="7">
        <v>685.46900000000005</v>
      </c>
      <c r="F372" s="32">
        <v>444.964</v>
      </c>
      <c r="G372" s="32">
        <v>444.964</v>
      </c>
      <c r="H372" s="33">
        <f t="shared" si="16"/>
        <v>1</v>
      </c>
    </row>
    <row r="373" spans="1:8" ht="31.5" hidden="1" outlineLevel="1" x14ac:dyDescent="0.25">
      <c r="A373" s="4" t="s">
        <v>161</v>
      </c>
      <c r="B373" s="6" t="s">
        <v>162</v>
      </c>
      <c r="C373" s="4" t="s">
        <v>42</v>
      </c>
      <c r="D373" s="26" t="s">
        <v>43</v>
      </c>
      <c r="E373" s="7">
        <v>8.5</v>
      </c>
      <c r="F373" s="12">
        <v>0</v>
      </c>
      <c r="G373" s="12">
        <v>0</v>
      </c>
      <c r="H373" s="18"/>
    </row>
    <row r="374" spans="1:8" ht="15.75" hidden="1" outlineLevel="2" x14ac:dyDescent="0.25">
      <c r="A374" s="4" t="s">
        <v>161</v>
      </c>
      <c r="B374" s="6" t="s">
        <v>162</v>
      </c>
      <c r="C374" s="4" t="s">
        <v>44</v>
      </c>
      <c r="D374" s="30" t="s">
        <v>45</v>
      </c>
      <c r="E374" s="7">
        <v>8.5</v>
      </c>
      <c r="F374" s="12">
        <v>0</v>
      </c>
      <c r="G374" s="12">
        <v>0</v>
      </c>
      <c r="H374" s="18"/>
    </row>
    <row r="375" spans="1:8" ht="31.5" outlineLevel="1" x14ac:dyDescent="0.25">
      <c r="A375" s="4" t="s">
        <v>161</v>
      </c>
      <c r="B375" s="6" t="s">
        <v>162</v>
      </c>
      <c r="C375" s="4" t="s">
        <v>143</v>
      </c>
      <c r="D375" s="26" t="s">
        <v>144</v>
      </c>
      <c r="E375" s="7">
        <v>18093.940999999999</v>
      </c>
      <c r="F375" s="28">
        <v>262.91000000000003</v>
      </c>
      <c r="G375" s="28">
        <v>262.91000000000003</v>
      </c>
      <c r="H375" s="25">
        <f t="shared" si="16"/>
        <v>1</v>
      </c>
    </row>
    <row r="376" spans="1:8" ht="31.5" outlineLevel="2" x14ac:dyDescent="0.25">
      <c r="A376" s="4" t="s">
        <v>161</v>
      </c>
      <c r="B376" s="6" t="s">
        <v>162</v>
      </c>
      <c r="C376" s="4" t="s">
        <v>145</v>
      </c>
      <c r="D376" s="30" t="s">
        <v>146</v>
      </c>
      <c r="E376" s="7">
        <v>5069.0240000000003</v>
      </c>
      <c r="F376" s="32">
        <v>262.91000000000003</v>
      </c>
      <c r="G376" s="32">
        <v>262.91000000000003</v>
      </c>
      <c r="H376" s="33">
        <f t="shared" si="16"/>
        <v>1</v>
      </c>
    </row>
    <row r="377" spans="1:8" ht="31.5" hidden="1" outlineLevel="2" x14ac:dyDescent="0.25">
      <c r="A377" s="4" t="s">
        <v>161</v>
      </c>
      <c r="B377" s="6" t="s">
        <v>162</v>
      </c>
      <c r="C377" s="4" t="s">
        <v>147</v>
      </c>
      <c r="D377" s="30" t="s">
        <v>148</v>
      </c>
      <c r="E377" s="7">
        <v>12727</v>
      </c>
      <c r="F377" s="12">
        <v>0</v>
      </c>
      <c r="G377" s="12">
        <v>0</v>
      </c>
      <c r="H377" s="18"/>
    </row>
    <row r="378" spans="1:8" ht="31.5" hidden="1" outlineLevel="2" x14ac:dyDescent="0.25">
      <c r="A378" s="4" t="s">
        <v>161</v>
      </c>
      <c r="B378" s="6" t="s">
        <v>162</v>
      </c>
      <c r="C378" s="4" t="s">
        <v>149</v>
      </c>
      <c r="D378" s="30" t="s">
        <v>150</v>
      </c>
      <c r="E378" s="7">
        <v>297.91699999999997</v>
      </c>
      <c r="F378" s="12">
        <v>0</v>
      </c>
      <c r="G378" s="12">
        <v>0</v>
      </c>
      <c r="H378" s="18"/>
    </row>
    <row r="379" spans="1:8" ht="31.5" hidden="1" outlineLevel="1" x14ac:dyDescent="0.25">
      <c r="A379" s="4" t="s">
        <v>161</v>
      </c>
      <c r="B379" s="6" t="s">
        <v>162</v>
      </c>
      <c r="C379" s="4" t="s">
        <v>26</v>
      </c>
      <c r="D379" s="26" t="s">
        <v>27</v>
      </c>
      <c r="E379" s="7">
        <v>1424.778</v>
      </c>
      <c r="F379" s="12">
        <v>0</v>
      </c>
      <c r="G379" s="12">
        <v>0</v>
      </c>
      <c r="H379" s="18"/>
    </row>
    <row r="380" spans="1:8" ht="31.5" hidden="1" outlineLevel="2" x14ac:dyDescent="0.25">
      <c r="A380" s="4" t="s">
        <v>161</v>
      </c>
      <c r="B380" s="6" t="s">
        <v>162</v>
      </c>
      <c r="C380" s="4" t="s">
        <v>30</v>
      </c>
      <c r="D380" s="30" t="s">
        <v>31</v>
      </c>
      <c r="E380" s="7">
        <v>1424.778</v>
      </c>
      <c r="F380" s="12">
        <v>0</v>
      </c>
      <c r="G380" s="12">
        <v>0</v>
      </c>
      <c r="H380" s="18"/>
    </row>
    <row r="381" spans="1:8" ht="15.75" outlineLevel="2" x14ac:dyDescent="0.25">
      <c r="A381" s="4"/>
      <c r="B381" s="6"/>
      <c r="C381" s="60" t="s">
        <v>336</v>
      </c>
      <c r="D381" s="61"/>
      <c r="E381" s="7"/>
      <c r="F381" s="28">
        <f>F382+F383</f>
        <v>10841.573</v>
      </c>
      <c r="G381" s="28">
        <f>G382+G383</f>
        <v>10806.592000000001</v>
      </c>
      <c r="H381" s="25">
        <f t="shared" si="16"/>
        <v>0.99677343868827895</v>
      </c>
    </row>
    <row r="382" spans="1:8" ht="31.5" outlineLevel="1" x14ac:dyDescent="0.25">
      <c r="A382" s="4" t="s">
        <v>161</v>
      </c>
      <c r="B382" s="6" t="s">
        <v>162</v>
      </c>
      <c r="C382" s="4" t="s">
        <v>14</v>
      </c>
      <c r="D382" s="6" t="s">
        <v>15</v>
      </c>
      <c r="E382" s="7">
        <v>10712.138000000001</v>
      </c>
      <c r="F382" s="12">
        <v>462.399</v>
      </c>
      <c r="G382" s="12">
        <v>434.70400000000001</v>
      </c>
      <c r="H382" s="18">
        <f t="shared" si="16"/>
        <v>0.9401058393292373</v>
      </c>
    </row>
    <row r="383" spans="1:8" ht="31.5" outlineLevel="1" x14ac:dyDescent="0.25">
      <c r="A383" s="4" t="s">
        <v>161</v>
      </c>
      <c r="B383" s="6" t="s">
        <v>162</v>
      </c>
      <c r="C383" s="4" t="s">
        <v>16</v>
      </c>
      <c r="D383" s="6" t="s">
        <v>17</v>
      </c>
      <c r="E383" s="7">
        <v>53213.8</v>
      </c>
      <c r="F383" s="12">
        <v>10379.174000000001</v>
      </c>
      <c r="G383" s="12">
        <v>10371.888000000001</v>
      </c>
      <c r="H383" s="18">
        <f t="shared" si="16"/>
        <v>0.99929801735667978</v>
      </c>
    </row>
    <row r="384" spans="1:8" ht="35.1" customHeight="1" x14ac:dyDescent="0.25">
      <c r="A384" s="10" t="s">
        <v>163</v>
      </c>
      <c r="B384" s="73" t="s">
        <v>329</v>
      </c>
      <c r="C384" s="74"/>
      <c r="D384" s="75"/>
      <c r="E384" s="7">
        <v>107838.132</v>
      </c>
      <c r="F384" s="11">
        <v>11046.584000000001</v>
      </c>
      <c r="G384" s="11">
        <v>10803.855</v>
      </c>
      <c r="H384" s="17">
        <f t="shared" si="16"/>
        <v>0.97802678185401015</v>
      </c>
    </row>
    <row r="385" spans="1:8" ht="21.75" customHeight="1" x14ac:dyDescent="0.25">
      <c r="A385" s="34"/>
      <c r="B385" s="35"/>
      <c r="C385" s="66" t="s">
        <v>334</v>
      </c>
      <c r="D385" s="67"/>
      <c r="E385" s="36"/>
      <c r="F385" s="37"/>
      <c r="G385" s="37"/>
      <c r="H385" s="38"/>
    </row>
    <row r="386" spans="1:8" ht="27" customHeight="1" x14ac:dyDescent="0.25">
      <c r="A386" s="34"/>
      <c r="B386" s="35"/>
      <c r="C386" s="66" t="s">
        <v>335</v>
      </c>
      <c r="D386" s="67"/>
      <c r="E386" s="36"/>
      <c r="F386" s="37">
        <f>F387+F389+F392+F394+F396+F398+F400+F402+F406+F409+F411+F413</f>
        <v>7899.05</v>
      </c>
      <c r="G386" s="37">
        <f>G387+G389+G392+G394+G396+G398+G400+G402+G406+G409+G411+G413</f>
        <v>7866.3999999999987</v>
      </c>
      <c r="H386" s="25">
        <f t="shared" si="16"/>
        <v>0.99586659155214852</v>
      </c>
    </row>
    <row r="387" spans="1:8" ht="15.75" outlineLevel="1" x14ac:dyDescent="0.25">
      <c r="A387" s="4" t="s">
        <v>163</v>
      </c>
      <c r="B387" s="6" t="s">
        <v>164</v>
      </c>
      <c r="C387" s="4" t="s">
        <v>50</v>
      </c>
      <c r="D387" s="26" t="s">
        <v>51</v>
      </c>
      <c r="E387" s="7">
        <v>2396.6999999999998</v>
      </c>
      <c r="F387" s="12">
        <v>599.85400000000004</v>
      </c>
      <c r="G387" s="12">
        <v>595.99599999999998</v>
      </c>
      <c r="H387" s="18">
        <f t="shared" si="16"/>
        <v>0.99356843498584646</v>
      </c>
    </row>
    <row r="388" spans="1:8" ht="31.5" outlineLevel="2" x14ac:dyDescent="0.25">
      <c r="A388" s="4" t="s">
        <v>163</v>
      </c>
      <c r="B388" s="6" t="s">
        <v>164</v>
      </c>
      <c r="C388" s="4" t="s">
        <v>52</v>
      </c>
      <c r="D388" s="30" t="s">
        <v>53</v>
      </c>
      <c r="E388" s="7">
        <v>2396.6999999999998</v>
      </c>
      <c r="F388" s="32">
        <v>599.85400000000004</v>
      </c>
      <c r="G388" s="32">
        <v>595.99599999999998</v>
      </c>
      <c r="H388" s="33">
        <f t="shared" si="16"/>
        <v>0.99356843498584646</v>
      </c>
    </row>
    <row r="389" spans="1:8" ht="15.75" outlineLevel="1" collapsed="1" x14ac:dyDescent="0.25">
      <c r="A389" s="4" t="s">
        <v>163</v>
      </c>
      <c r="B389" s="6" t="s">
        <v>164</v>
      </c>
      <c r="C389" s="4" t="s">
        <v>56</v>
      </c>
      <c r="D389" s="26" t="s">
        <v>57</v>
      </c>
      <c r="E389" s="7">
        <v>122.47</v>
      </c>
      <c r="F389" s="28">
        <v>15.882999999999999</v>
      </c>
      <c r="G389" s="28">
        <v>15.88</v>
      </c>
      <c r="H389" s="25">
        <f t="shared" si="16"/>
        <v>0.99981111880627094</v>
      </c>
    </row>
    <row r="390" spans="1:8" ht="63" hidden="1" outlineLevel="2" x14ac:dyDescent="0.25">
      <c r="A390" s="4" t="s">
        <v>163</v>
      </c>
      <c r="B390" s="6" t="s">
        <v>164</v>
      </c>
      <c r="C390" s="4" t="s">
        <v>114</v>
      </c>
      <c r="D390" s="30" t="s">
        <v>115</v>
      </c>
      <c r="E390" s="7">
        <v>4.5999999999999996</v>
      </c>
      <c r="F390" s="12">
        <v>0</v>
      </c>
      <c r="G390" s="12">
        <v>0</v>
      </c>
      <c r="H390" s="18"/>
    </row>
    <row r="391" spans="1:8" ht="47.25" outlineLevel="2" x14ac:dyDescent="0.25">
      <c r="A391" s="4" t="s">
        <v>163</v>
      </c>
      <c r="B391" s="6" t="s">
        <v>164</v>
      </c>
      <c r="C391" s="4" t="s">
        <v>116</v>
      </c>
      <c r="D391" s="30" t="s">
        <v>117</v>
      </c>
      <c r="E391" s="7">
        <v>117.87</v>
      </c>
      <c r="F391" s="32">
        <v>15.882999999999999</v>
      </c>
      <c r="G391" s="32">
        <v>15.88</v>
      </c>
      <c r="H391" s="33">
        <f t="shared" si="16"/>
        <v>0.99981111880627094</v>
      </c>
    </row>
    <row r="392" spans="1:8" ht="15.75" outlineLevel="1" x14ac:dyDescent="0.25">
      <c r="A392" s="4" t="s">
        <v>163</v>
      </c>
      <c r="B392" s="6" t="s">
        <v>164</v>
      </c>
      <c r="C392" s="4" t="s">
        <v>60</v>
      </c>
      <c r="D392" s="26" t="s">
        <v>61</v>
      </c>
      <c r="E392" s="7">
        <v>1771.5</v>
      </c>
      <c r="F392" s="28">
        <v>170</v>
      </c>
      <c r="G392" s="28">
        <v>170</v>
      </c>
      <c r="H392" s="25">
        <f t="shared" si="16"/>
        <v>1</v>
      </c>
    </row>
    <row r="393" spans="1:8" ht="31.5" outlineLevel="2" x14ac:dyDescent="0.25">
      <c r="A393" s="4" t="s">
        <v>163</v>
      </c>
      <c r="B393" s="6" t="s">
        <v>164</v>
      </c>
      <c r="C393" s="4" t="s">
        <v>62</v>
      </c>
      <c r="D393" s="30" t="s">
        <v>63</v>
      </c>
      <c r="E393" s="7">
        <v>1771.5</v>
      </c>
      <c r="F393" s="32">
        <v>170</v>
      </c>
      <c r="G393" s="32">
        <v>170</v>
      </c>
      <c r="H393" s="33">
        <f t="shared" si="16"/>
        <v>1</v>
      </c>
    </row>
    <row r="394" spans="1:8" ht="15.75" hidden="1" outlineLevel="1" x14ac:dyDescent="0.25">
      <c r="A394" s="4" t="s">
        <v>163</v>
      </c>
      <c r="B394" s="6" t="s">
        <v>164</v>
      </c>
      <c r="C394" s="4" t="s">
        <v>72</v>
      </c>
      <c r="D394" s="26" t="s">
        <v>73</v>
      </c>
      <c r="E394" s="7">
        <v>249.6</v>
      </c>
      <c r="F394" s="12">
        <v>0</v>
      </c>
      <c r="G394" s="12">
        <v>0</v>
      </c>
      <c r="H394" s="18"/>
    </row>
    <row r="395" spans="1:8" ht="31.5" hidden="1" outlineLevel="2" x14ac:dyDescent="0.25">
      <c r="A395" s="4" t="s">
        <v>163</v>
      </c>
      <c r="B395" s="6" t="s">
        <v>164</v>
      </c>
      <c r="C395" s="4" t="s">
        <v>76</v>
      </c>
      <c r="D395" s="30" t="s">
        <v>77</v>
      </c>
      <c r="E395" s="7">
        <v>249.6</v>
      </c>
      <c r="F395" s="12">
        <v>0</v>
      </c>
      <c r="G395" s="12">
        <v>0</v>
      </c>
      <c r="H395" s="18"/>
    </row>
    <row r="396" spans="1:8" ht="31.5" outlineLevel="1" x14ac:dyDescent="0.25">
      <c r="A396" s="4" t="s">
        <v>163</v>
      </c>
      <c r="B396" s="6" t="s">
        <v>164</v>
      </c>
      <c r="C396" s="4" t="s">
        <v>88</v>
      </c>
      <c r="D396" s="26" t="s">
        <v>89</v>
      </c>
      <c r="E396" s="7">
        <v>89.4</v>
      </c>
      <c r="F396" s="28">
        <v>9.25</v>
      </c>
      <c r="G396" s="28">
        <v>9.25</v>
      </c>
      <c r="H396" s="25">
        <f t="shared" ref="H396:H418" si="17">G396/F396</f>
        <v>1</v>
      </c>
    </row>
    <row r="397" spans="1:8" ht="31.5" outlineLevel="2" x14ac:dyDescent="0.25">
      <c r="A397" s="4" t="s">
        <v>163</v>
      </c>
      <c r="B397" s="6" t="s">
        <v>164</v>
      </c>
      <c r="C397" s="4" t="s">
        <v>90</v>
      </c>
      <c r="D397" s="30" t="s">
        <v>91</v>
      </c>
      <c r="E397" s="7">
        <v>89.4</v>
      </c>
      <c r="F397" s="32">
        <v>9.25</v>
      </c>
      <c r="G397" s="32">
        <v>9.25</v>
      </c>
      <c r="H397" s="33">
        <f t="shared" si="17"/>
        <v>1</v>
      </c>
    </row>
    <row r="398" spans="1:8" ht="47.25" outlineLevel="1" x14ac:dyDescent="0.25">
      <c r="A398" s="4" t="s">
        <v>163</v>
      </c>
      <c r="B398" s="6" t="s">
        <v>164</v>
      </c>
      <c r="C398" s="4" t="s">
        <v>78</v>
      </c>
      <c r="D398" s="26" t="s">
        <v>79</v>
      </c>
      <c r="E398" s="7">
        <v>709.9</v>
      </c>
      <c r="F398" s="28">
        <v>109.831</v>
      </c>
      <c r="G398" s="28">
        <v>97.01</v>
      </c>
      <c r="H398" s="25">
        <f t="shared" si="17"/>
        <v>0.88326610883994505</v>
      </c>
    </row>
    <row r="399" spans="1:8" ht="31.5" outlineLevel="2" x14ac:dyDescent="0.25">
      <c r="A399" s="4" t="s">
        <v>163</v>
      </c>
      <c r="B399" s="6" t="s">
        <v>164</v>
      </c>
      <c r="C399" s="4" t="s">
        <v>92</v>
      </c>
      <c r="D399" s="30" t="s">
        <v>93</v>
      </c>
      <c r="E399" s="7">
        <v>709.9</v>
      </c>
      <c r="F399" s="32">
        <v>109.831</v>
      </c>
      <c r="G399" s="32">
        <v>97.01</v>
      </c>
      <c r="H399" s="33">
        <f t="shared" si="17"/>
        <v>0.88326610883994505</v>
      </c>
    </row>
    <row r="400" spans="1:8" ht="31.5" outlineLevel="1" x14ac:dyDescent="0.25">
      <c r="A400" s="4" t="s">
        <v>163</v>
      </c>
      <c r="B400" s="6" t="s">
        <v>164</v>
      </c>
      <c r="C400" s="4" t="s">
        <v>118</v>
      </c>
      <c r="D400" s="26" t="s">
        <v>119</v>
      </c>
      <c r="E400" s="7">
        <v>841</v>
      </c>
      <c r="F400" s="28">
        <v>0.3</v>
      </c>
      <c r="G400" s="28">
        <v>0</v>
      </c>
      <c r="H400" s="25">
        <f t="shared" si="17"/>
        <v>0</v>
      </c>
    </row>
    <row r="401" spans="1:9" ht="15.75" outlineLevel="2" x14ac:dyDescent="0.25">
      <c r="A401" s="4" t="s">
        <v>163</v>
      </c>
      <c r="B401" s="6" t="s">
        <v>164</v>
      </c>
      <c r="C401" s="4" t="s">
        <v>120</v>
      </c>
      <c r="D401" s="30" t="s">
        <v>121</v>
      </c>
      <c r="E401" s="7">
        <v>841</v>
      </c>
      <c r="F401" s="12">
        <v>0.3</v>
      </c>
      <c r="G401" s="12">
        <v>0</v>
      </c>
      <c r="H401" s="18">
        <f t="shared" si="17"/>
        <v>0</v>
      </c>
    </row>
    <row r="402" spans="1:9" ht="31.5" outlineLevel="1" x14ac:dyDescent="0.25">
      <c r="A402" s="4" t="s">
        <v>163</v>
      </c>
      <c r="B402" s="6" t="s">
        <v>164</v>
      </c>
      <c r="C402" s="4" t="s">
        <v>122</v>
      </c>
      <c r="D402" s="26" t="s">
        <v>123</v>
      </c>
      <c r="E402" s="7">
        <v>63852.311000000002</v>
      </c>
      <c r="F402" s="28">
        <v>6336.1149999999998</v>
      </c>
      <c r="G402" s="28">
        <v>6332.3329999999996</v>
      </c>
      <c r="H402" s="25">
        <f t="shared" si="17"/>
        <v>0.99940310426815171</v>
      </c>
    </row>
    <row r="403" spans="1:9" ht="47.25" outlineLevel="2" x14ac:dyDescent="0.25">
      <c r="A403" s="4" t="s">
        <v>163</v>
      </c>
      <c r="B403" s="6" t="s">
        <v>164</v>
      </c>
      <c r="C403" s="4" t="s">
        <v>124</v>
      </c>
      <c r="D403" s="30" t="s">
        <v>125</v>
      </c>
      <c r="E403" s="7">
        <v>56490.110999999997</v>
      </c>
      <c r="F403" s="12">
        <v>4907.259</v>
      </c>
      <c r="G403" s="12">
        <v>4907.0630000000001</v>
      </c>
      <c r="H403" s="18">
        <f t="shared" si="17"/>
        <v>0.99996005916948749</v>
      </c>
    </row>
    <row r="404" spans="1:9" ht="31.5" outlineLevel="2" x14ac:dyDescent="0.25">
      <c r="A404" s="4" t="s">
        <v>163</v>
      </c>
      <c r="B404" s="6" t="s">
        <v>164</v>
      </c>
      <c r="C404" s="4" t="s">
        <v>127</v>
      </c>
      <c r="D404" s="30" t="s">
        <v>128</v>
      </c>
      <c r="E404" s="7">
        <v>6615.9</v>
      </c>
      <c r="F404" s="32">
        <v>1428.856</v>
      </c>
      <c r="G404" s="32">
        <v>1425.27</v>
      </c>
      <c r="H404" s="33">
        <f t="shared" si="17"/>
        <v>0.99749029993225347</v>
      </c>
    </row>
    <row r="405" spans="1:9" ht="31.5" hidden="1" outlineLevel="2" x14ac:dyDescent="0.25">
      <c r="A405" s="4" t="s">
        <v>163</v>
      </c>
      <c r="B405" s="6" t="s">
        <v>164</v>
      </c>
      <c r="C405" s="4" t="s">
        <v>129</v>
      </c>
      <c r="D405" s="30" t="s">
        <v>130</v>
      </c>
      <c r="E405" s="7">
        <v>746.3</v>
      </c>
      <c r="F405" s="12">
        <v>0</v>
      </c>
      <c r="G405" s="12">
        <v>0</v>
      </c>
      <c r="H405" s="18"/>
    </row>
    <row r="406" spans="1:9" ht="31.5" outlineLevel="1" x14ac:dyDescent="0.25">
      <c r="A406" s="4" t="s">
        <v>163</v>
      </c>
      <c r="B406" s="6" t="s">
        <v>164</v>
      </c>
      <c r="C406" s="4" t="s">
        <v>131</v>
      </c>
      <c r="D406" s="26" t="s">
        <v>132</v>
      </c>
      <c r="E406" s="7">
        <v>16397.5</v>
      </c>
      <c r="F406" s="28">
        <v>558.54999999999995</v>
      </c>
      <c r="G406" s="28">
        <v>558.548</v>
      </c>
      <c r="H406" s="25">
        <f t="shared" si="17"/>
        <v>0.99999641929997318</v>
      </c>
    </row>
    <row r="407" spans="1:9" ht="31.5" outlineLevel="2" x14ac:dyDescent="0.25">
      <c r="A407" s="4" t="s">
        <v>163</v>
      </c>
      <c r="B407" s="6" t="s">
        <v>164</v>
      </c>
      <c r="C407" s="4" t="s">
        <v>133</v>
      </c>
      <c r="D407" s="30" t="s">
        <v>134</v>
      </c>
      <c r="E407" s="7">
        <v>12613.4</v>
      </c>
      <c r="F407" s="32">
        <v>558.54999999999995</v>
      </c>
      <c r="G407" s="32">
        <v>558.548</v>
      </c>
      <c r="H407" s="33">
        <f t="shared" si="17"/>
        <v>0.99999641929997318</v>
      </c>
    </row>
    <row r="408" spans="1:9" ht="47.25" hidden="1" outlineLevel="2" x14ac:dyDescent="0.25">
      <c r="A408" s="4" t="s">
        <v>163</v>
      </c>
      <c r="B408" s="6" t="s">
        <v>164</v>
      </c>
      <c r="C408" s="4" t="s">
        <v>135</v>
      </c>
      <c r="D408" s="30" t="s">
        <v>136</v>
      </c>
      <c r="E408" s="7">
        <v>3784.1</v>
      </c>
      <c r="F408" s="12">
        <v>0</v>
      </c>
      <c r="G408" s="12">
        <v>0</v>
      </c>
      <c r="H408" s="18"/>
    </row>
    <row r="409" spans="1:9" ht="47.25" outlineLevel="1" x14ac:dyDescent="0.25">
      <c r="A409" s="4" t="s">
        <v>163</v>
      </c>
      <c r="B409" s="6" t="s">
        <v>164</v>
      </c>
      <c r="C409" s="4" t="s">
        <v>137</v>
      </c>
      <c r="D409" s="26" t="s">
        <v>138</v>
      </c>
      <c r="E409" s="7">
        <v>444.31200000000001</v>
      </c>
      <c r="F409" s="28">
        <v>57.942</v>
      </c>
      <c r="G409" s="28">
        <v>46.058</v>
      </c>
      <c r="H409" s="25">
        <f t="shared" si="17"/>
        <v>0.7948983466224846</v>
      </c>
      <c r="I409" s="28"/>
    </row>
    <row r="410" spans="1:9" ht="31.5" outlineLevel="2" x14ac:dyDescent="0.25">
      <c r="A410" s="4" t="s">
        <v>163</v>
      </c>
      <c r="B410" s="6" t="s">
        <v>164</v>
      </c>
      <c r="C410" s="4" t="s">
        <v>139</v>
      </c>
      <c r="D410" s="30" t="s">
        <v>140</v>
      </c>
      <c r="E410" s="7">
        <v>444.31200000000001</v>
      </c>
      <c r="F410" s="32">
        <v>57.942</v>
      </c>
      <c r="G410" s="32">
        <v>46.058</v>
      </c>
      <c r="H410" s="33">
        <f t="shared" si="17"/>
        <v>0.7948983466224846</v>
      </c>
    </row>
    <row r="411" spans="1:9" ht="31.5" hidden="1" outlineLevel="1" x14ac:dyDescent="0.25">
      <c r="A411" s="4" t="s">
        <v>163</v>
      </c>
      <c r="B411" s="6" t="s">
        <v>164</v>
      </c>
      <c r="C411" s="4" t="s">
        <v>42</v>
      </c>
      <c r="D411" s="26" t="s">
        <v>43</v>
      </c>
      <c r="E411" s="7">
        <v>10.5</v>
      </c>
      <c r="F411" s="12">
        <v>0</v>
      </c>
      <c r="G411" s="12">
        <v>0</v>
      </c>
      <c r="H411" s="18"/>
    </row>
    <row r="412" spans="1:9" ht="15.75" hidden="1" outlineLevel="2" x14ac:dyDescent="0.25">
      <c r="A412" s="4" t="s">
        <v>163</v>
      </c>
      <c r="B412" s="6" t="s">
        <v>164</v>
      </c>
      <c r="C412" s="4" t="s">
        <v>44</v>
      </c>
      <c r="D412" s="30" t="s">
        <v>45</v>
      </c>
      <c r="E412" s="7">
        <v>10.5</v>
      </c>
      <c r="F412" s="12">
        <v>0</v>
      </c>
      <c r="G412" s="12">
        <v>0</v>
      </c>
      <c r="H412" s="18"/>
    </row>
    <row r="413" spans="1:9" ht="31.5" outlineLevel="1" x14ac:dyDescent="0.25">
      <c r="A413" s="4" t="s">
        <v>163</v>
      </c>
      <c r="B413" s="6" t="s">
        <v>164</v>
      </c>
      <c r="C413" s="4" t="s">
        <v>143</v>
      </c>
      <c r="D413" s="26" t="s">
        <v>144</v>
      </c>
      <c r="E413" s="7">
        <v>1900.739</v>
      </c>
      <c r="F413" s="28">
        <v>41.325000000000003</v>
      </c>
      <c r="G413" s="28">
        <v>41.325000000000003</v>
      </c>
      <c r="H413" s="25">
        <f t="shared" si="17"/>
        <v>1</v>
      </c>
    </row>
    <row r="414" spans="1:9" ht="31.5" outlineLevel="2" x14ac:dyDescent="0.25">
      <c r="A414" s="4" t="s">
        <v>163</v>
      </c>
      <c r="B414" s="6" t="s">
        <v>164</v>
      </c>
      <c r="C414" s="4" t="s">
        <v>145</v>
      </c>
      <c r="D414" s="30" t="s">
        <v>146</v>
      </c>
      <c r="E414" s="7">
        <v>670.73900000000003</v>
      </c>
      <c r="F414" s="32">
        <v>41.325000000000003</v>
      </c>
      <c r="G414" s="32">
        <v>41.325000000000003</v>
      </c>
      <c r="H414" s="33">
        <f t="shared" si="17"/>
        <v>1</v>
      </c>
    </row>
    <row r="415" spans="1:9" ht="31.5" hidden="1" outlineLevel="2" x14ac:dyDescent="0.25">
      <c r="A415" s="4" t="s">
        <v>163</v>
      </c>
      <c r="B415" s="6" t="s">
        <v>164</v>
      </c>
      <c r="C415" s="4" t="s">
        <v>147</v>
      </c>
      <c r="D415" s="30" t="s">
        <v>148</v>
      </c>
      <c r="E415" s="7">
        <v>1200</v>
      </c>
      <c r="F415" s="12">
        <v>0</v>
      </c>
      <c r="G415" s="12">
        <v>0</v>
      </c>
      <c r="H415" s="18"/>
    </row>
    <row r="416" spans="1:9" ht="31.5" hidden="1" outlineLevel="2" x14ac:dyDescent="0.25">
      <c r="A416" s="4" t="s">
        <v>163</v>
      </c>
      <c r="B416" s="6" t="s">
        <v>164</v>
      </c>
      <c r="C416" s="4" t="s">
        <v>149</v>
      </c>
      <c r="D416" s="30" t="s">
        <v>150</v>
      </c>
      <c r="E416" s="7">
        <v>30</v>
      </c>
      <c r="F416" s="12">
        <v>0</v>
      </c>
      <c r="G416" s="12">
        <v>0</v>
      </c>
      <c r="H416" s="18"/>
    </row>
    <row r="417" spans="1:9" ht="15.75" outlineLevel="4" x14ac:dyDescent="0.25">
      <c r="A417" s="4"/>
      <c r="B417" s="6"/>
      <c r="C417" s="60" t="s">
        <v>338</v>
      </c>
      <c r="D417" s="61"/>
      <c r="E417" s="7"/>
      <c r="F417" s="28">
        <f>F418+F419</f>
        <v>3147.5349999999999</v>
      </c>
      <c r="G417" s="28">
        <f>G418+G419</f>
        <v>2937.4549999999999</v>
      </c>
      <c r="H417" s="25">
        <f t="shared" si="17"/>
        <v>0.93325570644965028</v>
      </c>
    </row>
    <row r="418" spans="1:9" ht="31.5" outlineLevel="1" x14ac:dyDescent="0.25">
      <c r="A418" s="4" t="s">
        <v>163</v>
      </c>
      <c r="B418" s="6" t="s">
        <v>164</v>
      </c>
      <c r="C418" s="4" t="s">
        <v>14</v>
      </c>
      <c r="D418" s="6" t="s">
        <v>15</v>
      </c>
      <c r="E418" s="7">
        <v>1607.1</v>
      </c>
      <c r="F418" s="12">
        <v>2.1</v>
      </c>
      <c r="G418" s="12">
        <v>2.1</v>
      </c>
      <c r="H418" s="18">
        <f t="shared" si="17"/>
        <v>1</v>
      </c>
    </row>
    <row r="419" spans="1:9" ht="31.5" outlineLevel="1" x14ac:dyDescent="0.25">
      <c r="A419" s="4" t="s">
        <v>163</v>
      </c>
      <c r="B419" s="6" t="s">
        <v>164</v>
      </c>
      <c r="C419" s="4" t="s">
        <v>16</v>
      </c>
      <c r="D419" s="6" t="s">
        <v>17</v>
      </c>
      <c r="E419" s="7">
        <v>17445.099999999999</v>
      </c>
      <c r="F419" s="12">
        <v>3145.4349999999999</v>
      </c>
      <c r="G419" s="12">
        <v>2935.355</v>
      </c>
      <c r="H419" s="18">
        <f t="shared" ref="H419:H452" si="18">G419/F419</f>
        <v>0.93321114567619423</v>
      </c>
    </row>
    <row r="420" spans="1:9" ht="35.1" customHeight="1" x14ac:dyDescent="0.25">
      <c r="A420" s="10" t="s">
        <v>165</v>
      </c>
      <c r="B420" s="73" t="s">
        <v>166</v>
      </c>
      <c r="C420" s="74"/>
      <c r="D420" s="75"/>
      <c r="E420" s="7">
        <v>1684728.388</v>
      </c>
      <c r="F420" s="11">
        <v>196683.25099999999</v>
      </c>
      <c r="G420" s="11">
        <v>177150.408</v>
      </c>
      <c r="H420" s="17">
        <f t="shared" si="18"/>
        <v>0.90068883394651644</v>
      </c>
    </row>
    <row r="421" spans="1:9" ht="22.5" customHeight="1" x14ac:dyDescent="0.25">
      <c r="A421" s="34"/>
      <c r="B421" s="35"/>
      <c r="C421" s="66" t="s">
        <v>334</v>
      </c>
      <c r="D421" s="67"/>
      <c r="E421" s="36"/>
      <c r="F421" s="37"/>
      <c r="G421" s="37"/>
      <c r="H421" s="38"/>
    </row>
    <row r="422" spans="1:9" ht="21.75" customHeight="1" x14ac:dyDescent="0.25">
      <c r="A422" s="34"/>
      <c r="B422" s="35"/>
      <c r="C422" s="66" t="s">
        <v>335</v>
      </c>
      <c r="D422" s="67"/>
      <c r="E422" s="36"/>
      <c r="F422" s="37">
        <f>F423+F425</f>
        <v>180264.84899999999</v>
      </c>
      <c r="G422" s="37">
        <f>G423+G425</f>
        <v>163669.90299999999</v>
      </c>
      <c r="H422" s="25">
        <f t="shared" si="18"/>
        <v>0.90794130917891824</v>
      </c>
    </row>
    <row r="423" spans="1:9" ht="31.5" outlineLevel="1" x14ac:dyDescent="0.25">
      <c r="A423" s="4" t="s">
        <v>165</v>
      </c>
      <c r="B423" s="6" t="s">
        <v>166</v>
      </c>
      <c r="C423" s="4" t="s">
        <v>167</v>
      </c>
      <c r="D423" s="26" t="s">
        <v>168</v>
      </c>
      <c r="E423" s="7">
        <v>3601.9</v>
      </c>
      <c r="F423" s="28">
        <v>480</v>
      </c>
      <c r="G423" s="28">
        <v>203.25899999999999</v>
      </c>
      <c r="H423" s="25">
        <f t="shared" si="18"/>
        <v>0.42345624999999998</v>
      </c>
      <c r="I423" s="28"/>
    </row>
    <row r="424" spans="1:9" ht="15.75" outlineLevel="2" x14ac:dyDescent="0.25">
      <c r="A424" s="4" t="s">
        <v>165</v>
      </c>
      <c r="B424" s="6" t="s">
        <v>166</v>
      </c>
      <c r="C424" s="4" t="s">
        <v>169</v>
      </c>
      <c r="D424" s="30" t="s">
        <v>170</v>
      </c>
      <c r="E424" s="7">
        <v>3601.9</v>
      </c>
      <c r="F424" s="32">
        <v>480</v>
      </c>
      <c r="G424" s="32">
        <v>203.25899999999999</v>
      </c>
      <c r="H424" s="33">
        <f t="shared" si="18"/>
        <v>0.42345624999999998</v>
      </c>
    </row>
    <row r="425" spans="1:9" ht="31.5" outlineLevel="1" x14ac:dyDescent="0.25">
      <c r="A425" s="4" t="s">
        <v>165</v>
      </c>
      <c r="B425" s="6" t="s">
        <v>166</v>
      </c>
      <c r="C425" s="4" t="s">
        <v>143</v>
      </c>
      <c r="D425" s="26" t="s">
        <v>144</v>
      </c>
      <c r="E425" s="7">
        <v>1571714.0549999999</v>
      </c>
      <c r="F425" s="28">
        <v>179784.84899999999</v>
      </c>
      <c r="G425" s="28">
        <v>163466.644</v>
      </c>
      <c r="H425" s="25">
        <f t="shared" si="18"/>
        <v>0.90923481544320794</v>
      </c>
      <c r="I425" s="28"/>
    </row>
    <row r="426" spans="1:9" ht="31.5" outlineLevel="2" x14ac:dyDescent="0.25">
      <c r="A426" s="4" t="s">
        <v>165</v>
      </c>
      <c r="B426" s="6" t="s">
        <v>166</v>
      </c>
      <c r="C426" s="4" t="s">
        <v>171</v>
      </c>
      <c r="D426" s="30" t="s">
        <v>172</v>
      </c>
      <c r="E426" s="7">
        <v>211306.60800000001</v>
      </c>
      <c r="F426" s="32">
        <v>37305.438000000002</v>
      </c>
      <c r="G426" s="32">
        <v>25298.846000000001</v>
      </c>
      <c r="H426" s="33">
        <f t="shared" si="18"/>
        <v>0.67815437524148625</v>
      </c>
    </row>
    <row r="427" spans="1:9" ht="15.75" customHeight="1" outlineLevel="2" x14ac:dyDescent="0.25">
      <c r="A427" s="4"/>
      <c r="B427" s="6"/>
      <c r="C427" s="78" t="s">
        <v>341</v>
      </c>
      <c r="D427" s="79"/>
      <c r="E427" s="44"/>
      <c r="F427" s="45">
        <f>F428+F429+F430+F431+F432</f>
        <v>36549.506000000001</v>
      </c>
      <c r="G427" s="45">
        <f>G428+G429+G430+G431+G432</f>
        <v>24542.915000000001</v>
      </c>
      <c r="H427" s="46">
        <f t="shared" si="18"/>
        <v>0.67149785827474662</v>
      </c>
    </row>
    <row r="428" spans="1:9" ht="31.5" outlineLevel="4" x14ac:dyDescent="0.25">
      <c r="A428" s="4" t="s">
        <v>165</v>
      </c>
      <c r="B428" s="6" t="s">
        <v>166</v>
      </c>
      <c r="C428" s="4" t="s">
        <v>173</v>
      </c>
      <c r="D428" s="6" t="s">
        <v>174</v>
      </c>
      <c r="E428" s="7">
        <v>37668.39</v>
      </c>
      <c r="F428" s="12">
        <v>289.37700000000001</v>
      </c>
      <c r="G428" s="12">
        <v>62.015999999999998</v>
      </c>
      <c r="H428" s="18">
        <f t="shared" si="18"/>
        <v>0.21430867000487253</v>
      </c>
    </row>
    <row r="429" spans="1:9" ht="47.25" hidden="1" outlineLevel="4" x14ac:dyDescent="0.25">
      <c r="A429" s="4" t="s">
        <v>165</v>
      </c>
      <c r="B429" s="6" t="s">
        <v>166</v>
      </c>
      <c r="C429" s="4" t="s">
        <v>175</v>
      </c>
      <c r="D429" s="6" t="s">
        <v>176</v>
      </c>
      <c r="E429" s="7">
        <v>2697</v>
      </c>
      <c r="F429" s="12">
        <v>0</v>
      </c>
      <c r="G429" s="12">
        <v>0</v>
      </c>
      <c r="H429" s="18"/>
    </row>
    <row r="430" spans="1:9" ht="47.25" outlineLevel="4" x14ac:dyDescent="0.25">
      <c r="A430" s="4" t="s">
        <v>165</v>
      </c>
      <c r="B430" s="6" t="s">
        <v>166</v>
      </c>
      <c r="C430" s="4" t="s">
        <v>177</v>
      </c>
      <c r="D430" s="6" t="s">
        <v>178</v>
      </c>
      <c r="E430" s="7">
        <v>62678.256000000001</v>
      </c>
      <c r="F430" s="12">
        <v>21037.277999999998</v>
      </c>
      <c r="G430" s="12">
        <v>16656.133999999998</v>
      </c>
      <c r="H430" s="18">
        <f t="shared" si="18"/>
        <v>0.79174377977987453</v>
      </c>
    </row>
    <row r="431" spans="1:9" ht="47.25" outlineLevel="4" x14ac:dyDescent="0.25">
      <c r="A431" s="4" t="s">
        <v>165</v>
      </c>
      <c r="B431" s="6" t="s">
        <v>166</v>
      </c>
      <c r="C431" s="4" t="s">
        <v>179</v>
      </c>
      <c r="D431" s="6" t="s">
        <v>180</v>
      </c>
      <c r="E431" s="7">
        <v>61376.962</v>
      </c>
      <c r="F431" s="12">
        <v>7456.4520000000002</v>
      </c>
      <c r="G431" s="12">
        <v>58.366</v>
      </c>
      <c r="H431" s="18">
        <f t="shared" si="18"/>
        <v>7.8275834136664457E-3</v>
      </c>
    </row>
    <row r="432" spans="1:9" ht="31.5" outlineLevel="4" x14ac:dyDescent="0.25">
      <c r="A432" s="4" t="s">
        <v>165</v>
      </c>
      <c r="B432" s="6" t="s">
        <v>166</v>
      </c>
      <c r="C432" s="4" t="s">
        <v>181</v>
      </c>
      <c r="D432" s="6" t="s">
        <v>182</v>
      </c>
      <c r="E432" s="7">
        <v>45376.6</v>
      </c>
      <c r="F432" s="12">
        <v>7766.3990000000003</v>
      </c>
      <c r="G432" s="12">
        <v>7766.3990000000003</v>
      </c>
      <c r="H432" s="18">
        <f t="shared" si="18"/>
        <v>1</v>
      </c>
    </row>
    <row r="433" spans="1:9" ht="31.5" hidden="1" outlineLevel="2" x14ac:dyDescent="0.25">
      <c r="A433" s="4" t="s">
        <v>165</v>
      </c>
      <c r="B433" s="6" t="s">
        <v>166</v>
      </c>
      <c r="C433" s="4" t="s">
        <v>147</v>
      </c>
      <c r="D433" s="30" t="s">
        <v>148</v>
      </c>
      <c r="E433" s="7">
        <v>735</v>
      </c>
      <c r="F433" s="12">
        <v>0</v>
      </c>
      <c r="G433" s="12">
        <v>0</v>
      </c>
      <c r="H433" s="18"/>
    </row>
    <row r="434" spans="1:9" ht="31.5" outlineLevel="2" x14ac:dyDescent="0.25">
      <c r="A434" s="4" t="s">
        <v>165</v>
      </c>
      <c r="B434" s="6" t="s">
        <v>166</v>
      </c>
      <c r="C434" s="4" t="s">
        <v>149</v>
      </c>
      <c r="D434" s="30" t="s">
        <v>150</v>
      </c>
      <c r="E434" s="7">
        <v>89005.790999999997</v>
      </c>
      <c r="F434" s="32">
        <v>9482.2819999999992</v>
      </c>
      <c r="G434" s="32">
        <v>8728.2099999999991</v>
      </c>
      <c r="H434" s="33">
        <f t="shared" si="18"/>
        <v>0.92047568296323601</v>
      </c>
    </row>
    <row r="435" spans="1:9" ht="47.25" outlineLevel="2" x14ac:dyDescent="0.25">
      <c r="A435" s="4" t="s">
        <v>165</v>
      </c>
      <c r="B435" s="6" t="s">
        <v>166</v>
      </c>
      <c r="C435" s="4" t="s">
        <v>183</v>
      </c>
      <c r="D435" s="30" t="s">
        <v>184</v>
      </c>
      <c r="E435" s="7">
        <v>1270666.6569999999</v>
      </c>
      <c r="F435" s="32">
        <v>132997.12899999999</v>
      </c>
      <c r="G435" s="32">
        <v>129439.588</v>
      </c>
      <c r="H435" s="33">
        <f t="shared" si="18"/>
        <v>0.97325099401205883</v>
      </c>
    </row>
    <row r="436" spans="1:9" ht="15.75" outlineLevel="2" x14ac:dyDescent="0.25">
      <c r="A436" s="4"/>
      <c r="B436" s="6"/>
      <c r="C436" s="60" t="s">
        <v>336</v>
      </c>
      <c r="D436" s="61"/>
      <c r="E436" s="7"/>
      <c r="F436" s="28">
        <f>F437+F438+F439</f>
        <v>16418.402000000002</v>
      </c>
      <c r="G436" s="28">
        <f>G437+G438+G439</f>
        <v>13480.504999999999</v>
      </c>
      <c r="H436" s="25">
        <f t="shared" si="18"/>
        <v>0.82106072198743807</v>
      </c>
    </row>
    <row r="437" spans="1:9" ht="31.5" hidden="1" outlineLevel="1" x14ac:dyDescent="0.25">
      <c r="A437" s="4" t="s">
        <v>165</v>
      </c>
      <c r="B437" s="6" t="s">
        <v>166</v>
      </c>
      <c r="C437" s="4" t="s">
        <v>14</v>
      </c>
      <c r="D437" s="6" t="s">
        <v>15</v>
      </c>
      <c r="E437" s="7">
        <v>29079.09</v>
      </c>
      <c r="F437" s="12">
        <v>0</v>
      </c>
      <c r="G437" s="12">
        <v>0</v>
      </c>
      <c r="H437" s="18"/>
    </row>
    <row r="438" spans="1:9" ht="31.5" outlineLevel="1" x14ac:dyDescent="0.25">
      <c r="A438" s="4" t="s">
        <v>165</v>
      </c>
      <c r="B438" s="6" t="s">
        <v>166</v>
      </c>
      <c r="C438" s="4" t="s">
        <v>16</v>
      </c>
      <c r="D438" s="6" t="s">
        <v>17</v>
      </c>
      <c r="E438" s="7">
        <v>80255.7</v>
      </c>
      <c r="F438" s="12">
        <v>16340.76</v>
      </c>
      <c r="G438" s="12">
        <v>13419.873</v>
      </c>
      <c r="H438" s="18">
        <f t="shared" si="18"/>
        <v>0.82125145954043755</v>
      </c>
    </row>
    <row r="439" spans="1:9" ht="47.25" outlineLevel="1" x14ac:dyDescent="0.25">
      <c r="A439" s="4" t="s">
        <v>165</v>
      </c>
      <c r="B439" s="6" t="s">
        <v>166</v>
      </c>
      <c r="C439" s="4" t="s">
        <v>18</v>
      </c>
      <c r="D439" s="6" t="s">
        <v>19</v>
      </c>
      <c r="E439" s="7">
        <v>77.641999999999996</v>
      </c>
      <c r="F439" s="12">
        <v>77.641999999999996</v>
      </c>
      <c r="G439" s="12">
        <v>60.631999999999998</v>
      </c>
      <c r="H439" s="18">
        <f t="shared" si="18"/>
        <v>0.78091754462790763</v>
      </c>
    </row>
    <row r="440" spans="1:9" ht="35.1" customHeight="1" x14ac:dyDescent="0.25">
      <c r="A440" s="10" t="s">
        <v>185</v>
      </c>
      <c r="B440" s="73" t="s">
        <v>328</v>
      </c>
      <c r="C440" s="74"/>
      <c r="D440" s="75"/>
      <c r="E440" s="7">
        <v>5327291.1260000002</v>
      </c>
      <c r="F440" s="11">
        <v>435818.63500000001</v>
      </c>
      <c r="G440" s="11">
        <v>435782.63500000001</v>
      </c>
      <c r="H440" s="17">
        <f t="shared" si="18"/>
        <v>0.99991739683182657</v>
      </c>
    </row>
    <row r="441" spans="1:9" ht="22.5" customHeight="1" x14ac:dyDescent="0.25">
      <c r="A441" s="34"/>
      <c r="B441" s="35"/>
      <c r="C441" s="66" t="s">
        <v>334</v>
      </c>
      <c r="D441" s="67"/>
      <c r="E441" s="36"/>
      <c r="F441" s="37"/>
      <c r="G441" s="37"/>
      <c r="H441" s="38"/>
    </row>
    <row r="442" spans="1:9" ht="27" customHeight="1" collapsed="1" x14ac:dyDescent="0.25">
      <c r="A442" s="34"/>
      <c r="B442" s="35"/>
      <c r="C442" s="66" t="s">
        <v>335</v>
      </c>
      <c r="D442" s="67"/>
      <c r="E442" s="36"/>
      <c r="F442" s="37">
        <f>F443+F447+F459+F463+F468+F482+F486+F490+F497</f>
        <v>421287.42900000006</v>
      </c>
      <c r="G442" s="37">
        <f>G443+G447+G459+G463+G468+G482+G486+G490+G497</f>
        <v>421287.42900000006</v>
      </c>
      <c r="H442" s="25">
        <f t="shared" si="18"/>
        <v>1</v>
      </c>
    </row>
    <row r="443" spans="1:9" ht="41.25" hidden="1" customHeight="1" outlineLevel="1" x14ac:dyDescent="0.25">
      <c r="A443" s="4" t="s">
        <v>185</v>
      </c>
      <c r="B443" s="6" t="s">
        <v>186</v>
      </c>
      <c r="C443" s="4" t="s">
        <v>50</v>
      </c>
      <c r="D443" s="26" t="s">
        <v>51</v>
      </c>
      <c r="E443" s="7">
        <v>550</v>
      </c>
      <c r="F443" s="12">
        <v>0</v>
      </c>
      <c r="G443" s="12">
        <v>0</v>
      </c>
      <c r="H443" s="18"/>
    </row>
    <row r="444" spans="1:9" ht="31.5" hidden="1" outlineLevel="2" x14ac:dyDescent="0.25">
      <c r="A444" s="4" t="s">
        <v>185</v>
      </c>
      <c r="B444" s="6" t="s">
        <v>186</v>
      </c>
      <c r="C444" s="4" t="s">
        <v>52</v>
      </c>
      <c r="D444" s="30" t="s">
        <v>53</v>
      </c>
      <c r="E444" s="7">
        <v>550</v>
      </c>
      <c r="F444" s="12">
        <v>0</v>
      </c>
      <c r="G444" s="12">
        <v>0</v>
      </c>
      <c r="H444" s="18"/>
    </row>
    <row r="445" spans="1:9" ht="17.25" hidden="1" customHeight="1" outlineLevel="2" x14ac:dyDescent="0.25">
      <c r="A445" s="4"/>
      <c r="B445" s="6"/>
      <c r="C445" s="62" t="s">
        <v>341</v>
      </c>
      <c r="D445" s="63"/>
      <c r="E445" s="7"/>
      <c r="F445" s="45">
        <f>F446</f>
        <v>0</v>
      </c>
      <c r="G445" s="45">
        <f>G446</f>
        <v>0</v>
      </c>
      <c r="H445" s="46"/>
    </row>
    <row r="446" spans="1:9" ht="47.25" hidden="1" outlineLevel="4" x14ac:dyDescent="0.25">
      <c r="A446" s="4" t="s">
        <v>185</v>
      </c>
      <c r="B446" s="6" t="s">
        <v>186</v>
      </c>
      <c r="C446" s="4" t="s">
        <v>187</v>
      </c>
      <c r="D446" s="6" t="s">
        <v>188</v>
      </c>
      <c r="E446" s="7">
        <v>550</v>
      </c>
      <c r="F446" s="12">
        <v>0</v>
      </c>
      <c r="G446" s="12">
        <v>0</v>
      </c>
      <c r="H446" s="18"/>
    </row>
    <row r="447" spans="1:9" ht="38.25" customHeight="1" outlineLevel="1" x14ac:dyDescent="0.25">
      <c r="A447" s="4" t="s">
        <v>185</v>
      </c>
      <c r="B447" s="6" t="s">
        <v>186</v>
      </c>
      <c r="C447" s="4" t="s">
        <v>56</v>
      </c>
      <c r="D447" s="26" t="s">
        <v>57</v>
      </c>
      <c r="E447" s="7">
        <v>23937.931</v>
      </c>
      <c r="F447" s="28">
        <v>6487.7179999999998</v>
      </c>
      <c r="G447" s="28">
        <v>6487.7179999999998</v>
      </c>
      <c r="H447" s="25">
        <f t="shared" si="18"/>
        <v>1</v>
      </c>
      <c r="I447" s="28"/>
    </row>
    <row r="448" spans="1:9" ht="63" outlineLevel="2" x14ac:dyDescent="0.25">
      <c r="A448" s="4" t="s">
        <v>185</v>
      </c>
      <c r="B448" s="6" t="s">
        <v>186</v>
      </c>
      <c r="C448" s="4" t="s">
        <v>114</v>
      </c>
      <c r="D448" s="30" t="s">
        <v>115</v>
      </c>
      <c r="E448" s="7">
        <v>6493.0309999999999</v>
      </c>
      <c r="F448" s="32">
        <v>6466.7179999999998</v>
      </c>
      <c r="G448" s="32">
        <v>6466.7179999999998</v>
      </c>
      <c r="H448" s="33">
        <f t="shared" si="18"/>
        <v>1</v>
      </c>
    </row>
    <row r="449" spans="1:9" ht="15.75" outlineLevel="2" x14ac:dyDescent="0.25">
      <c r="A449" s="4"/>
      <c r="B449" s="6"/>
      <c r="C449" s="62" t="s">
        <v>341</v>
      </c>
      <c r="D449" s="63"/>
      <c r="E449" s="7"/>
      <c r="F449" s="45">
        <f>F450</f>
        <v>6466.7179999999998</v>
      </c>
      <c r="G449" s="45">
        <f>G450</f>
        <v>6466.7179999999998</v>
      </c>
      <c r="H449" s="46">
        <f t="shared" si="18"/>
        <v>1</v>
      </c>
    </row>
    <row r="450" spans="1:9" ht="39.75" customHeight="1" outlineLevel="4" x14ac:dyDescent="0.25">
      <c r="A450" s="4" t="s">
        <v>185</v>
      </c>
      <c r="B450" s="6" t="s">
        <v>186</v>
      </c>
      <c r="C450" s="4" t="s">
        <v>189</v>
      </c>
      <c r="D450" s="6" t="s">
        <v>190</v>
      </c>
      <c r="E450" s="7">
        <v>6493.0309999999999</v>
      </c>
      <c r="F450" s="12">
        <v>6466.7179999999998</v>
      </c>
      <c r="G450" s="12">
        <v>6466.7179999999998</v>
      </c>
      <c r="H450" s="18">
        <f t="shared" si="18"/>
        <v>1</v>
      </c>
    </row>
    <row r="451" spans="1:9" ht="47.25" outlineLevel="2" x14ac:dyDescent="0.25">
      <c r="A451" s="4" t="s">
        <v>185</v>
      </c>
      <c r="B451" s="6" t="s">
        <v>186</v>
      </c>
      <c r="C451" s="4" t="s">
        <v>116</v>
      </c>
      <c r="D451" s="30" t="s">
        <v>117</v>
      </c>
      <c r="E451" s="7">
        <v>17444.900000000001</v>
      </c>
      <c r="F451" s="32">
        <v>21</v>
      </c>
      <c r="G451" s="32">
        <v>21</v>
      </c>
      <c r="H451" s="33">
        <f t="shared" si="18"/>
        <v>1</v>
      </c>
    </row>
    <row r="452" spans="1:9" ht="15.75" outlineLevel="2" collapsed="1" x14ac:dyDescent="0.25">
      <c r="A452" s="4"/>
      <c r="B452" s="6"/>
      <c r="C452" s="62" t="s">
        <v>341</v>
      </c>
      <c r="D452" s="63"/>
      <c r="E452" s="7"/>
      <c r="F452" s="45">
        <f>F453+F454+F455+F456+F457+F458</f>
        <v>21</v>
      </c>
      <c r="G452" s="45">
        <f>G453+G454+G455+G456+G457+G458</f>
        <v>21</v>
      </c>
      <c r="H452" s="46">
        <f t="shared" si="18"/>
        <v>1</v>
      </c>
    </row>
    <row r="453" spans="1:9" ht="31.5" hidden="1" outlineLevel="4" x14ac:dyDescent="0.25">
      <c r="A453" s="4" t="s">
        <v>185</v>
      </c>
      <c r="B453" s="6" t="s">
        <v>186</v>
      </c>
      <c r="C453" s="4" t="s">
        <v>191</v>
      </c>
      <c r="D453" s="6" t="s">
        <v>192</v>
      </c>
      <c r="E453" s="7">
        <v>5597.5</v>
      </c>
      <c r="F453" s="12">
        <v>0</v>
      </c>
      <c r="G453" s="12">
        <v>0</v>
      </c>
      <c r="H453" s="18"/>
    </row>
    <row r="454" spans="1:9" ht="47.25" hidden="1" outlineLevel="4" x14ac:dyDescent="0.25">
      <c r="A454" s="4" t="s">
        <v>185</v>
      </c>
      <c r="B454" s="6" t="s">
        <v>186</v>
      </c>
      <c r="C454" s="4" t="s">
        <v>193</v>
      </c>
      <c r="D454" s="6" t="s">
        <v>194</v>
      </c>
      <c r="E454" s="7">
        <v>2897.7</v>
      </c>
      <c r="F454" s="12">
        <v>0</v>
      </c>
      <c r="G454" s="12">
        <v>0</v>
      </c>
      <c r="H454" s="18"/>
    </row>
    <row r="455" spans="1:9" ht="47.25" hidden="1" outlineLevel="4" x14ac:dyDescent="0.25">
      <c r="A455" s="4" t="s">
        <v>185</v>
      </c>
      <c r="B455" s="6" t="s">
        <v>186</v>
      </c>
      <c r="C455" s="4" t="s">
        <v>195</v>
      </c>
      <c r="D455" s="6" t="s">
        <v>196</v>
      </c>
      <c r="E455" s="7">
        <v>606.5</v>
      </c>
      <c r="F455" s="12">
        <v>0</v>
      </c>
      <c r="G455" s="12">
        <v>0</v>
      </c>
      <c r="H455" s="18"/>
    </row>
    <row r="456" spans="1:9" ht="31.5" hidden="1" outlineLevel="4" x14ac:dyDescent="0.25">
      <c r="A456" s="4" t="s">
        <v>185</v>
      </c>
      <c r="B456" s="6" t="s">
        <v>186</v>
      </c>
      <c r="C456" s="4" t="s">
        <v>197</v>
      </c>
      <c r="D456" s="6" t="s">
        <v>198</v>
      </c>
      <c r="E456" s="7">
        <v>7747.3</v>
      </c>
      <c r="F456" s="12">
        <v>0</v>
      </c>
      <c r="G456" s="12">
        <v>0</v>
      </c>
      <c r="H456" s="18"/>
    </row>
    <row r="457" spans="1:9" ht="47.25" outlineLevel="4" x14ac:dyDescent="0.25">
      <c r="A457" s="4" t="s">
        <v>185</v>
      </c>
      <c r="B457" s="6" t="s">
        <v>186</v>
      </c>
      <c r="C457" s="4" t="s">
        <v>199</v>
      </c>
      <c r="D457" s="6" t="s">
        <v>200</v>
      </c>
      <c r="E457" s="7">
        <v>21</v>
      </c>
      <c r="F457" s="12">
        <v>21</v>
      </c>
      <c r="G457" s="12">
        <v>21</v>
      </c>
      <c r="H457" s="18">
        <f t="shared" ref="H457:H509" si="19">G457/F457</f>
        <v>1</v>
      </c>
    </row>
    <row r="458" spans="1:9" ht="31.5" hidden="1" outlineLevel="4" x14ac:dyDescent="0.25">
      <c r="A458" s="4" t="s">
        <v>185</v>
      </c>
      <c r="B458" s="6" t="s">
        <v>186</v>
      </c>
      <c r="C458" s="4" t="s">
        <v>201</v>
      </c>
      <c r="D458" s="6" t="s">
        <v>202</v>
      </c>
      <c r="E458" s="7">
        <v>574.9</v>
      </c>
      <c r="F458" s="12">
        <v>0</v>
      </c>
      <c r="G458" s="12">
        <v>0</v>
      </c>
      <c r="H458" s="18"/>
    </row>
    <row r="459" spans="1:9" ht="15.75" outlineLevel="1" x14ac:dyDescent="0.25">
      <c r="A459" s="4" t="s">
        <v>185</v>
      </c>
      <c r="B459" s="6" t="s">
        <v>186</v>
      </c>
      <c r="C459" s="4" t="s">
        <v>72</v>
      </c>
      <c r="D459" s="26" t="s">
        <v>73</v>
      </c>
      <c r="E459" s="7">
        <v>91800.997000000003</v>
      </c>
      <c r="F459" s="28">
        <v>683.43600000000004</v>
      </c>
      <c r="G459" s="28">
        <v>683.43600000000004</v>
      </c>
      <c r="H459" s="25">
        <f t="shared" si="19"/>
        <v>1</v>
      </c>
    </row>
    <row r="460" spans="1:9" ht="31.5" outlineLevel="2" x14ac:dyDescent="0.25">
      <c r="A460" s="4" t="s">
        <v>185</v>
      </c>
      <c r="B460" s="6" t="s">
        <v>186</v>
      </c>
      <c r="C460" s="4" t="s">
        <v>74</v>
      </c>
      <c r="D460" s="30" t="s">
        <v>75</v>
      </c>
      <c r="E460" s="7">
        <v>91800.997000000003</v>
      </c>
      <c r="F460" s="32">
        <v>683.43600000000004</v>
      </c>
      <c r="G460" s="32">
        <v>683.43600000000004</v>
      </c>
      <c r="H460" s="33">
        <f t="shared" si="19"/>
        <v>1</v>
      </c>
    </row>
    <row r="461" spans="1:9" ht="15.75" outlineLevel="2" x14ac:dyDescent="0.25">
      <c r="A461" s="4"/>
      <c r="B461" s="6"/>
      <c r="C461" s="62" t="s">
        <v>341</v>
      </c>
      <c r="D461" s="63"/>
      <c r="E461" s="7"/>
      <c r="F461" s="48">
        <f>F462</f>
        <v>683.44</v>
      </c>
      <c r="G461" s="48">
        <f>G462</f>
        <v>683.44</v>
      </c>
      <c r="H461" s="49">
        <v>1</v>
      </c>
    </row>
    <row r="462" spans="1:9" ht="15.75" outlineLevel="2" x14ac:dyDescent="0.25">
      <c r="A462" s="4" t="s">
        <v>185</v>
      </c>
      <c r="B462" s="6"/>
      <c r="C462" s="4" t="s">
        <v>361</v>
      </c>
      <c r="D462" s="6" t="s">
        <v>362</v>
      </c>
      <c r="E462" s="7"/>
      <c r="F462" s="12">
        <v>683.44</v>
      </c>
      <c r="G462" s="12">
        <v>683.44</v>
      </c>
      <c r="H462" s="18">
        <v>1</v>
      </c>
    </row>
    <row r="463" spans="1:9" ht="31.5" outlineLevel="1" x14ac:dyDescent="0.25">
      <c r="A463" s="4" t="s">
        <v>185</v>
      </c>
      <c r="B463" s="6" t="s">
        <v>186</v>
      </c>
      <c r="C463" s="4" t="s">
        <v>88</v>
      </c>
      <c r="D463" s="26" t="s">
        <v>89</v>
      </c>
      <c r="E463" s="7">
        <v>401938.924</v>
      </c>
      <c r="F463" s="28">
        <v>18605.616000000002</v>
      </c>
      <c r="G463" s="28">
        <v>18605.616000000002</v>
      </c>
      <c r="H463" s="25">
        <f t="shared" si="19"/>
        <v>1</v>
      </c>
      <c r="I463" s="28"/>
    </row>
    <row r="464" spans="1:9" ht="31.5" outlineLevel="2" x14ac:dyDescent="0.25">
      <c r="A464" s="4" t="s">
        <v>185</v>
      </c>
      <c r="B464" s="6" t="s">
        <v>186</v>
      </c>
      <c r="C464" s="4" t="s">
        <v>203</v>
      </c>
      <c r="D464" s="30" t="s">
        <v>204</v>
      </c>
      <c r="E464" s="7">
        <v>401938.924</v>
      </c>
      <c r="F464" s="32">
        <v>18605.616000000002</v>
      </c>
      <c r="G464" s="32">
        <v>18605.616000000002</v>
      </c>
      <c r="H464" s="33">
        <f t="shared" si="19"/>
        <v>1</v>
      </c>
    </row>
    <row r="465" spans="1:8" ht="15.75" outlineLevel="2" x14ac:dyDescent="0.25">
      <c r="A465" s="4"/>
      <c r="B465" s="6"/>
      <c r="C465" s="62" t="s">
        <v>341</v>
      </c>
      <c r="D465" s="63"/>
      <c r="E465" s="7"/>
      <c r="F465" s="48">
        <f>F466+F467</f>
        <v>18605.61</v>
      </c>
      <c r="G465" s="48">
        <f>G466+G467</f>
        <v>18605.61</v>
      </c>
      <c r="H465" s="49">
        <v>1</v>
      </c>
    </row>
    <row r="466" spans="1:8" ht="31.5" outlineLevel="2" x14ac:dyDescent="0.25">
      <c r="A466" s="4" t="s">
        <v>185</v>
      </c>
      <c r="B466" s="6"/>
      <c r="C466" s="4" t="s">
        <v>205</v>
      </c>
      <c r="D466" s="6" t="s">
        <v>206</v>
      </c>
      <c r="E466" s="7"/>
      <c r="F466" s="12">
        <v>5684.36</v>
      </c>
      <c r="G466" s="12">
        <v>5684.36</v>
      </c>
      <c r="H466" s="18">
        <v>1</v>
      </c>
    </row>
    <row r="467" spans="1:8" ht="31.5" outlineLevel="2" x14ac:dyDescent="0.25">
      <c r="A467" s="4" t="s">
        <v>185</v>
      </c>
      <c r="B467" s="6"/>
      <c r="C467" s="4" t="s">
        <v>363</v>
      </c>
      <c r="D467" s="6" t="s">
        <v>364</v>
      </c>
      <c r="E467" s="7"/>
      <c r="F467" s="12">
        <v>12921.25</v>
      </c>
      <c r="G467" s="12">
        <v>12921.25</v>
      </c>
      <c r="H467" s="18">
        <v>1</v>
      </c>
    </row>
    <row r="468" spans="1:8" ht="31.5" outlineLevel="1" x14ac:dyDescent="0.25">
      <c r="A468" s="4" t="s">
        <v>185</v>
      </c>
      <c r="B468" s="6" t="s">
        <v>186</v>
      </c>
      <c r="C468" s="4" t="s">
        <v>106</v>
      </c>
      <c r="D468" s="26" t="s">
        <v>107</v>
      </c>
      <c r="E468" s="7">
        <v>2440175.4360000002</v>
      </c>
      <c r="F468" s="28">
        <v>282464.60100000002</v>
      </c>
      <c r="G468" s="28">
        <v>282464.60100000002</v>
      </c>
      <c r="H468" s="25">
        <f t="shared" si="19"/>
        <v>1</v>
      </c>
    </row>
    <row r="469" spans="1:8" ht="31.5" outlineLevel="2" x14ac:dyDescent="0.25">
      <c r="A469" s="4" t="s">
        <v>185</v>
      </c>
      <c r="B469" s="6" t="s">
        <v>186</v>
      </c>
      <c r="C469" s="4" t="s">
        <v>108</v>
      </c>
      <c r="D469" s="30" t="s">
        <v>109</v>
      </c>
      <c r="E469" s="7">
        <v>421.67099999999999</v>
      </c>
      <c r="F469" s="32">
        <v>421.67099999999999</v>
      </c>
      <c r="G469" s="32">
        <v>421.67099999999999</v>
      </c>
      <c r="H469" s="33">
        <f t="shared" si="19"/>
        <v>1</v>
      </c>
    </row>
    <row r="470" spans="1:8" ht="15.75" outlineLevel="2" x14ac:dyDescent="0.25">
      <c r="A470" s="4"/>
      <c r="B470" s="6"/>
      <c r="C470" s="62" t="s">
        <v>341</v>
      </c>
      <c r="D470" s="63"/>
      <c r="E470" s="7"/>
      <c r="F470" s="48">
        <f>F471</f>
        <v>421.67</v>
      </c>
      <c r="G470" s="48">
        <f>G471</f>
        <v>421.67</v>
      </c>
      <c r="H470" s="49">
        <f t="shared" si="19"/>
        <v>1</v>
      </c>
    </row>
    <row r="471" spans="1:8" ht="31.5" outlineLevel="2" x14ac:dyDescent="0.25">
      <c r="A471" s="4" t="s">
        <v>185</v>
      </c>
      <c r="B471" s="6"/>
      <c r="C471" s="4" t="s">
        <v>365</v>
      </c>
      <c r="D471" s="6" t="s">
        <v>366</v>
      </c>
      <c r="E471" s="7"/>
      <c r="F471" s="12">
        <v>421.67</v>
      </c>
      <c r="G471" s="12">
        <v>421.67</v>
      </c>
      <c r="H471" s="18">
        <f t="shared" si="19"/>
        <v>1</v>
      </c>
    </row>
    <row r="472" spans="1:8" ht="31.5" outlineLevel="2" x14ac:dyDescent="0.25">
      <c r="A472" s="4" t="s">
        <v>185</v>
      </c>
      <c r="B472" s="6" t="s">
        <v>186</v>
      </c>
      <c r="C472" s="4" t="s">
        <v>207</v>
      </c>
      <c r="D472" s="30" t="s">
        <v>208</v>
      </c>
      <c r="E472" s="7">
        <v>2439753.7650000001</v>
      </c>
      <c r="F472" s="32">
        <v>282042.93</v>
      </c>
      <c r="G472" s="32">
        <v>282042.93</v>
      </c>
      <c r="H472" s="33">
        <f t="shared" si="19"/>
        <v>1</v>
      </c>
    </row>
    <row r="473" spans="1:8" ht="15.75" customHeight="1" outlineLevel="2" x14ac:dyDescent="0.25">
      <c r="A473" s="4"/>
      <c r="B473" s="6"/>
      <c r="C473" s="62" t="s">
        <v>341</v>
      </c>
      <c r="D473" s="63"/>
      <c r="E473" s="7"/>
      <c r="F473" s="48">
        <f>F474+F475+F476+F477+F478+F479+F480+F481</f>
        <v>282042.93</v>
      </c>
      <c r="G473" s="48">
        <f>G474+G475+G476+G477+G478+G479+G480+G481</f>
        <v>282042.93</v>
      </c>
      <c r="H473" s="49">
        <v>1</v>
      </c>
    </row>
    <row r="474" spans="1:8" ht="45" customHeight="1" outlineLevel="2" x14ac:dyDescent="0.25">
      <c r="A474" s="4" t="s">
        <v>185</v>
      </c>
      <c r="B474" s="6" t="s">
        <v>345</v>
      </c>
      <c r="C474" s="4" t="s">
        <v>345</v>
      </c>
      <c r="D474" s="6" t="s">
        <v>346</v>
      </c>
      <c r="E474" s="7" t="s">
        <v>344</v>
      </c>
      <c r="F474" s="12">
        <v>19483.41</v>
      </c>
      <c r="G474" s="12">
        <v>19483.41</v>
      </c>
      <c r="H474" s="18">
        <v>1</v>
      </c>
    </row>
    <row r="475" spans="1:8" ht="33.75" hidden="1" customHeight="1" outlineLevel="2" x14ac:dyDescent="0.25">
      <c r="A475" s="4" t="s">
        <v>185</v>
      </c>
      <c r="B475" s="6" t="s">
        <v>347</v>
      </c>
      <c r="C475" s="4" t="s">
        <v>347</v>
      </c>
      <c r="D475" s="6" t="s">
        <v>348</v>
      </c>
      <c r="E475" s="7" t="s">
        <v>344</v>
      </c>
      <c r="F475" s="12">
        <v>0</v>
      </c>
      <c r="G475" s="12">
        <v>0</v>
      </c>
      <c r="H475" s="18"/>
    </row>
    <row r="476" spans="1:8" ht="37.5" customHeight="1" outlineLevel="2" x14ac:dyDescent="0.25">
      <c r="A476" s="4" t="s">
        <v>185</v>
      </c>
      <c r="B476" s="6" t="s">
        <v>349</v>
      </c>
      <c r="C476" s="4" t="s">
        <v>349</v>
      </c>
      <c r="D476" s="6" t="s">
        <v>350</v>
      </c>
      <c r="E476" s="7" t="s">
        <v>344</v>
      </c>
      <c r="F476" s="12">
        <v>98812.55</v>
      </c>
      <c r="G476" s="12">
        <v>98812.55</v>
      </c>
      <c r="H476" s="18">
        <v>1</v>
      </c>
    </row>
    <row r="477" spans="1:8" ht="94.5" outlineLevel="2" x14ac:dyDescent="0.25">
      <c r="A477" s="4" t="s">
        <v>185</v>
      </c>
      <c r="B477" s="6"/>
      <c r="C477" s="4" t="s">
        <v>351</v>
      </c>
      <c r="D477" s="6" t="s">
        <v>352</v>
      </c>
      <c r="E477" s="7"/>
      <c r="F477" s="12">
        <v>31859.85</v>
      </c>
      <c r="G477" s="12">
        <v>31859.85</v>
      </c>
      <c r="H477" s="18">
        <v>1</v>
      </c>
    </row>
    <row r="478" spans="1:8" ht="15.75" outlineLevel="2" x14ac:dyDescent="0.25">
      <c r="A478" s="4" t="s">
        <v>185</v>
      </c>
      <c r="B478" s="6"/>
      <c r="C478" s="4" t="s">
        <v>353</v>
      </c>
      <c r="D478" s="6" t="s">
        <v>354</v>
      </c>
      <c r="E478" s="7"/>
      <c r="F478" s="12">
        <v>641.11</v>
      </c>
      <c r="G478" s="12">
        <v>641.11</v>
      </c>
      <c r="H478" s="18">
        <v>1</v>
      </c>
    </row>
    <row r="479" spans="1:8" ht="15.75" outlineLevel="2" x14ac:dyDescent="0.25">
      <c r="A479" s="4" t="s">
        <v>185</v>
      </c>
      <c r="B479" s="6"/>
      <c r="C479" s="4" t="s">
        <v>355</v>
      </c>
      <c r="D479" s="6" t="s">
        <v>356</v>
      </c>
      <c r="E479" s="7"/>
      <c r="F479" s="12">
        <v>599</v>
      </c>
      <c r="G479" s="12">
        <v>599</v>
      </c>
      <c r="H479" s="18">
        <v>1</v>
      </c>
    </row>
    <row r="480" spans="1:8" ht="47.25" outlineLevel="2" x14ac:dyDescent="0.25">
      <c r="A480" s="4" t="s">
        <v>185</v>
      </c>
      <c r="B480" s="6"/>
      <c r="C480" s="4" t="s">
        <v>357</v>
      </c>
      <c r="D480" s="6" t="s">
        <v>358</v>
      </c>
      <c r="E480" s="7"/>
      <c r="F480" s="12">
        <v>107913.25</v>
      </c>
      <c r="G480" s="12">
        <v>107913.25</v>
      </c>
      <c r="H480" s="18">
        <v>1</v>
      </c>
    </row>
    <row r="481" spans="1:11" ht="15.75" outlineLevel="2" x14ac:dyDescent="0.25">
      <c r="A481" s="4" t="s">
        <v>185</v>
      </c>
      <c r="B481" s="6"/>
      <c r="C481" s="4" t="s">
        <v>359</v>
      </c>
      <c r="D481" s="6" t="s">
        <v>360</v>
      </c>
      <c r="E481" s="7"/>
      <c r="F481" s="12">
        <v>22733.759999999998</v>
      </c>
      <c r="G481" s="12">
        <v>22733.759999999998</v>
      </c>
      <c r="H481" s="18">
        <v>1</v>
      </c>
    </row>
    <row r="482" spans="1:11" ht="31.5" hidden="1" outlineLevel="1" x14ac:dyDescent="0.25">
      <c r="A482" s="4" t="s">
        <v>185</v>
      </c>
      <c r="B482" s="6" t="s">
        <v>186</v>
      </c>
      <c r="C482" s="4" t="s">
        <v>42</v>
      </c>
      <c r="D482" s="26" t="s">
        <v>43</v>
      </c>
      <c r="E482" s="7">
        <v>21444.400000000001</v>
      </c>
      <c r="F482" s="12">
        <v>0</v>
      </c>
      <c r="G482" s="12">
        <v>0</v>
      </c>
      <c r="H482" s="18"/>
    </row>
    <row r="483" spans="1:11" ht="15.75" hidden="1" outlineLevel="2" x14ac:dyDescent="0.25">
      <c r="A483" s="4" t="s">
        <v>185</v>
      </c>
      <c r="B483" s="6" t="s">
        <v>186</v>
      </c>
      <c r="C483" s="4" t="s">
        <v>44</v>
      </c>
      <c r="D483" s="30" t="s">
        <v>45</v>
      </c>
      <c r="E483" s="7">
        <v>21444.400000000001</v>
      </c>
      <c r="F483" s="12">
        <v>0</v>
      </c>
      <c r="G483" s="12">
        <v>0</v>
      </c>
      <c r="H483" s="18"/>
    </row>
    <row r="484" spans="1:11" ht="15.75" hidden="1" outlineLevel="2" x14ac:dyDescent="0.25">
      <c r="A484" s="4"/>
      <c r="B484" s="6"/>
      <c r="C484" s="62" t="s">
        <v>341</v>
      </c>
      <c r="D484" s="63"/>
      <c r="E484" s="7"/>
      <c r="F484" s="45">
        <f>F485</f>
        <v>0</v>
      </c>
      <c r="G484" s="45">
        <f>G485</f>
        <v>0</v>
      </c>
      <c r="H484" s="46"/>
    </row>
    <row r="485" spans="1:11" ht="51" hidden="1" customHeight="1" outlineLevel="2" x14ac:dyDescent="0.25">
      <c r="A485" s="4" t="s">
        <v>185</v>
      </c>
      <c r="B485" s="6" t="s">
        <v>342</v>
      </c>
      <c r="C485" s="4" t="s">
        <v>342</v>
      </c>
      <c r="D485" s="6" t="s">
        <v>343</v>
      </c>
      <c r="E485" s="7" t="s">
        <v>344</v>
      </c>
      <c r="F485" s="12">
        <v>0</v>
      </c>
      <c r="G485" s="12">
        <v>0</v>
      </c>
      <c r="H485" s="18"/>
    </row>
    <row r="486" spans="1:11" ht="31.5" outlineLevel="1" x14ac:dyDescent="0.25">
      <c r="A486" s="4" t="s">
        <v>185</v>
      </c>
      <c r="B486" s="6" t="s">
        <v>186</v>
      </c>
      <c r="C486" s="4" t="s">
        <v>167</v>
      </c>
      <c r="D486" s="26" t="s">
        <v>168</v>
      </c>
      <c r="E486" s="7">
        <v>1987419.7</v>
      </c>
      <c r="F486" s="28">
        <v>113001.058</v>
      </c>
      <c r="G486" s="28">
        <v>113001.058</v>
      </c>
      <c r="H486" s="25">
        <f t="shared" si="19"/>
        <v>1</v>
      </c>
    </row>
    <row r="487" spans="1:11" ht="47.25" outlineLevel="2" x14ac:dyDescent="0.25">
      <c r="A487" s="4" t="s">
        <v>185</v>
      </c>
      <c r="B487" s="6" t="s">
        <v>186</v>
      </c>
      <c r="C487" s="4" t="s">
        <v>209</v>
      </c>
      <c r="D487" s="30" t="s">
        <v>210</v>
      </c>
      <c r="E487" s="7">
        <v>1987419.7</v>
      </c>
      <c r="F487" s="32">
        <v>113001.058</v>
      </c>
      <c r="G487" s="32">
        <v>113001.058</v>
      </c>
      <c r="H487" s="33">
        <f t="shared" si="19"/>
        <v>1</v>
      </c>
    </row>
    <row r="488" spans="1:11" ht="15.75" outlineLevel="2" x14ac:dyDescent="0.25">
      <c r="A488" s="4"/>
      <c r="B488" s="6"/>
      <c r="C488" s="62" t="s">
        <v>341</v>
      </c>
      <c r="D488" s="63"/>
      <c r="E488" s="7"/>
      <c r="F488" s="45">
        <f>F489</f>
        <v>113001.058</v>
      </c>
      <c r="G488" s="45">
        <f>G489</f>
        <v>113001.058</v>
      </c>
      <c r="H488" s="46">
        <f t="shared" si="19"/>
        <v>1</v>
      </c>
    </row>
    <row r="489" spans="1:11" ht="31.5" outlineLevel="4" x14ac:dyDescent="0.25">
      <c r="A489" s="4" t="s">
        <v>185</v>
      </c>
      <c r="B489" s="6" t="s">
        <v>186</v>
      </c>
      <c r="C489" s="4" t="s">
        <v>211</v>
      </c>
      <c r="D489" s="6" t="s">
        <v>212</v>
      </c>
      <c r="E489" s="7">
        <v>1987419.7</v>
      </c>
      <c r="F489" s="12">
        <v>113001.058</v>
      </c>
      <c r="G489" s="12">
        <v>113001.058</v>
      </c>
      <c r="H489" s="18">
        <f t="shared" si="19"/>
        <v>1</v>
      </c>
    </row>
    <row r="490" spans="1:11" ht="31.5" outlineLevel="1" x14ac:dyDescent="0.25">
      <c r="A490" s="4" t="s">
        <v>185</v>
      </c>
      <c r="B490" s="6" t="s">
        <v>186</v>
      </c>
      <c r="C490" s="4" t="s">
        <v>143</v>
      </c>
      <c r="D490" s="26" t="s">
        <v>144</v>
      </c>
      <c r="E490" s="7">
        <v>244927.80600000001</v>
      </c>
      <c r="F490" s="28">
        <v>45</v>
      </c>
      <c r="G490" s="28">
        <v>45</v>
      </c>
      <c r="H490" s="25">
        <f t="shared" si="19"/>
        <v>1</v>
      </c>
      <c r="I490" s="28"/>
      <c r="J490" s="28"/>
      <c r="K490" s="25"/>
    </row>
    <row r="491" spans="1:11" ht="31.5" outlineLevel="2" x14ac:dyDescent="0.25">
      <c r="A491" s="4" t="s">
        <v>185</v>
      </c>
      <c r="B491" s="6" t="s">
        <v>186</v>
      </c>
      <c r="C491" s="4" t="s">
        <v>171</v>
      </c>
      <c r="D491" s="30" t="s">
        <v>172</v>
      </c>
      <c r="E491" s="7">
        <v>244927.80600000001</v>
      </c>
      <c r="F491" s="32">
        <v>45</v>
      </c>
      <c r="G491" s="32">
        <v>45</v>
      </c>
      <c r="H491" s="33">
        <f t="shared" si="19"/>
        <v>1</v>
      </c>
    </row>
    <row r="492" spans="1:11" ht="15.75" outlineLevel="2" collapsed="1" x14ac:dyDescent="0.25">
      <c r="A492" s="4"/>
      <c r="B492" s="6"/>
      <c r="C492" s="62" t="s">
        <v>341</v>
      </c>
      <c r="D492" s="63"/>
      <c r="E492" s="7"/>
      <c r="F492" s="45">
        <f>F493+F494+F495+F496</f>
        <v>45</v>
      </c>
      <c r="G492" s="45">
        <f>G493+G494+G495+G496</f>
        <v>45</v>
      </c>
      <c r="H492" s="46">
        <f t="shared" si="19"/>
        <v>1</v>
      </c>
    </row>
    <row r="493" spans="1:11" ht="31.5" hidden="1" outlineLevel="4" x14ac:dyDescent="0.25">
      <c r="A493" s="4" t="s">
        <v>185</v>
      </c>
      <c r="B493" s="6" t="s">
        <v>186</v>
      </c>
      <c r="C493" s="4" t="s">
        <v>213</v>
      </c>
      <c r="D493" s="6" t="s">
        <v>214</v>
      </c>
      <c r="E493" s="7">
        <v>2092.9110000000001</v>
      </c>
      <c r="F493" s="12">
        <v>0</v>
      </c>
      <c r="G493" s="12">
        <v>0</v>
      </c>
      <c r="H493" s="18"/>
    </row>
    <row r="494" spans="1:11" ht="15.75" outlineLevel="4" x14ac:dyDescent="0.25">
      <c r="A494" s="4" t="s">
        <v>185</v>
      </c>
      <c r="B494" s="6" t="s">
        <v>186</v>
      </c>
      <c r="C494" s="4" t="s">
        <v>215</v>
      </c>
      <c r="D494" s="6" t="s">
        <v>216</v>
      </c>
      <c r="E494" s="7">
        <v>19629.077000000001</v>
      </c>
      <c r="F494" s="12">
        <v>45</v>
      </c>
      <c r="G494" s="12">
        <v>45</v>
      </c>
      <c r="H494" s="18">
        <f t="shared" si="19"/>
        <v>1</v>
      </c>
    </row>
    <row r="495" spans="1:11" ht="31.5" hidden="1" outlineLevel="4" x14ac:dyDescent="0.25">
      <c r="A495" s="4" t="s">
        <v>185</v>
      </c>
      <c r="B495" s="6" t="s">
        <v>186</v>
      </c>
      <c r="C495" s="4" t="s">
        <v>217</v>
      </c>
      <c r="D495" s="6" t="s">
        <v>218</v>
      </c>
      <c r="E495" s="7">
        <v>12295.7</v>
      </c>
      <c r="F495" s="12">
        <v>0</v>
      </c>
      <c r="G495" s="12">
        <v>0</v>
      </c>
      <c r="H495" s="18"/>
    </row>
    <row r="496" spans="1:11" ht="31.5" hidden="1" outlineLevel="4" x14ac:dyDescent="0.25">
      <c r="A496" s="4" t="s">
        <v>185</v>
      </c>
      <c r="B496" s="6" t="s">
        <v>186</v>
      </c>
      <c r="C496" s="4" t="s">
        <v>219</v>
      </c>
      <c r="D496" s="6" t="s">
        <v>220</v>
      </c>
      <c r="E496" s="7">
        <v>210910.11799999999</v>
      </c>
      <c r="F496" s="12">
        <v>0</v>
      </c>
      <c r="G496" s="12">
        <v>0</v>
      </c>
      <c r="H496" s="18"/>
    </row>
    <row r="497" spans="1:17" ht="31.5" hidden="1" outlineLevel="1" x14ac:dyDescent="0.25">
      <c r="A497" s="4" t="s">
        <v>185</v>
      </c>
      <c r="B497" s="6" t="s">
        <v>186</v>
      </c>
      <c r="C497" s="4" t="s">
        <v>221</v>
      </c>
      <c r="D497" s="26" t="s">
        <v>222</v>
      </c>
      <c r="E497" s="7">
        <v>26876.7</v>
      </c>
      <c r="F497" s="12">
        <v>0</v>
      </c>
      <c r="G497" s="12">
        <v>0</v>
      </c>
      <c r="H497" s="18"/>
    </row>
    <row r="498" spans="1:17" ht="47.25" hidden="1" outlineLevel="2" x14ac:dyDescent="0.25">
      <c r="A498" s="4" t="s">
        <v>185</v>
      </c>
      <c r="B498" s="6" t="s">
        <v>186</v>
      </c>
      <c r="C498" s="4" t="s">
        <v>223</v>
      </c>
      <c r="D498" s="30" t="s">
        <v>224</v>
      </c>
      <c r="E498" s="7">
        <v>26876.7</v>
      </c>
      <c r="F498" s="12">
        <v>0</v>
      </c>
      <c r="G498" s="12">
        <v>0</v>
      </c>
      <c r="H498" s="18"/>
    </row>
    <row r="499" spans="1:17" ht="18" hidden="1" customHeight="1" outlineLevel="2" x14ac:dyDescent="0.25">
      <c r="A499" s="4"/>
      <c r="B499" s="6"/>
      <c r="C499" s="62" t="s">
        <v>341</v>
      </c>
      <c r="D499" s="63"/>
      <c r="E499" s="7"/>
      <c r="F499" s="48">
        <f>F500</f>
        <v>0</v>
      </c>
      <c r="G499" s="48">
        <f>G500</f>
        <v>0</v>
      </c>
      <c r="H499" s="18"/>
    </row>
    <row r="500" spans="1:17" ht="45.75" hidden="1" customHeight="1" outlineLevel="4" x14ac:dyDescent="0.25">
      <c r="A500" s="4" t="s">
        <v>185</v>
      </c>
      <c r="B500" s="6" t="s">
        <v>186</v>
      </c>
      <c r="C500" s="4" t="s">
        <v>225</v>
      </c>
      <c r="D500" s="6" t="s">
        <v>226</v>
      </c>
      <c r="E500" s="7">
        <v>26876.7</v>
      </c>
      <c r="F500" s="12">
        <v>0</v>
      </c>
      <c r="G500" s="12">
        <v>0</v>
      </c>
      <c r="H500" s="18"/>
    </row>
    <row r="501" spans="1:17" ht="15.75" outlineLevel="4" x14ac:dyDescent="0.25">
      <c r="A501" s="4"/>
      <c r="B501" s="6"/>
      <c r="C501" s="60" t="s">
        <v>336</v>
      </c>
      <c r="D501" s="61"/>
      <c r="E501" s="7"/>
      <c r="F501" s="28">
        <f>F502+F503+F504+F505</f>
        <v>14531.206</v>
      </c>
      <c r="G501" s="28">
        <f>G502+G503+G504+G505</f>
        <v>14495.206</v>
      </c>
      <c r="H501" s="25">
        <f t="shared" si="19"/>
        <v>0.99752257314361936</v>
      </c>
    </row>
    <row r="502" spans="1:17" ht="31.5" hidden="1" outlineLevel="1" x14ac:dyDescent="0.25">
      <c r="A502" s="4" t="s">
        <v>185</v>
      </c>
      <c r="B502" s="6" t="s">
        <v>186</v>
      </c>
      <c r="C502" s="4" t="s">
        <v>14</v>
      </c>
      <c r="D502" s="6" t="s">
        <v>15</v>
      </c>
      <c r="E502" s="7">
        <v>150.6</v>
      </c>
      <c r="F502" s="12">
        <v>0</v>
      </c>
      <c r="G502" s="12">
        <v>0</v>
      </c>
      <c r="H502" s="18"/>
    </row>
    <row r="503" spans="1:17" ht="31.5" outlineLevel="1" x14ac:dyDescent="0.25">
      <c r="A503" s="4" t="s">
        <v>185</v>
      </c>
      <c r="B503" s="6" t="s">
        <v>186</v>
      </c>
      <c r="C503" s="4" t="s">
        <v>16</v>
      </c>
      <c r="D503" s="6" t="s">
        <v>17</v>
      </c>
      <c r="E503" s="7">
        <v>18435</v>
      </c>
      <c r="F503" s="12">
        <v>3184.2730000000001</v>
      </c>
      <c r="G503" s="12">
        <v>3184.2730000000001</v>
      </c>
      <c r="H503" s="18">
        <f t="shared" si="19"/>
        <v>1</v>
      </c>
    </row>
    <row r="504" spans="1:17" ht="47.25" outlineLevel="1" x14ac:dyDescent="0.25">
      <c r="A504" s="4" t="s">
        <v>185</v>
      </c>
      <c r="B504" s="6" t="s">
        <v>186</v>
      </c>
      <c r="C504" s="4" t="s">
        <v>18</v>
      </c>
      <c r="D504" s="6" t="s">
        <v>19</v>
      </c>
      <c r="E504" s="7">
        <v>888.83399999999995</v>
      </c>
      <c r="F504" s="12">
        <v>888.83399999999995</v>
      </c>
      <c r="G504" s="12">
        <v>888.83399999999995</v>
      </c>
      <c r="H504" s="18">
        <f t="shared" si="19"/>
        <v>1</v>
      </c>
    </row>
    <row r="505" spans="1:17" ht="47.25" outlineLevel="1" x14ac:dyDescent="0.25">
      <c r="A505" s="4" t="s">
        <v>185</v>
      </c>
      <c r="B505" s="6" t="s">
        <v>186</v>
      </c>
      <c r="C505" s="4" t="s">
        <v>227</v>
      </c>
      <c r="D505" s="6" t="s">
        <v>228</v>
      </c>
      <c r="E505" s="7">
        <v>68744.800000000003</v>
      </c>
      <c r="F505" s="12">
        <v>10458.099</v>
      </c>
      <c r="G505" s="12">
        <v>10422.099</v>
      </c>
      <c r="H505" s="18">
        <f t="shared" si="19"/>
        <v>0.99655769179465603</v>
      </c>
    </row>
    <row r="506" spans="1:17" ht="35.1" customHeight="1" x14ac:dyDescent="0.25">
      <c r="A506" s="10" t="s">
        <v>229</v>
      </c>
      <c r="B506" s="73" t="s">
        <v>230</v>
      </c>
      <c r="C506" s="74"/>
      <c r="D506" s="75"/>
      <c r="E506" s="7">
        <v>7139571.3190000001</v>
      </c>
      <c r="F506" s="11">
        <v>473719.734</v>
      </c>
      <c r="G506" s="11">
        <v>472135.67999999999</v>
      </c>
      <c r="H506" s="17">
        <f t="shared" si="19"/>
        <v>0.99665613676967912</v>
      </c>
    </row>
    <row r="507" spans="1:17" ht="22.5" customHeight="1" x14ac:dyDescent="0.25">
      <c r="A507" s="34"/>
      <c r="B507" s="35"/>
      <c r="C507" s="66" t="s">
        <v>334</v>
      </c>
      <c r="D507" s="67"/>
      <c r="E507" s="36"/>
      <c r="F507" s="37"/>
      <c r="G507" s="37"/>
      <c r="H507" s="38"/>
    </row>
    <row r="508" spans="1:17" ht="27" customHeight="1" x14ac:dyDescent="0.25">
      <c r="A508" s="34"/>
      <c r="B508" s="35"/>
      <c r="C508" s="66" t="s">
        <v>335</v>
      </c>
      <c r="D508" s="67"/>
      <c r="E508" s="36"/>
      <c r="F508" s="37">
        <f>F509+F513+F519+F521</f>
        <v>462343.63400000002</v>
      </c>
      <c r="G508" s="37">
        <f>G509+G513+G519+G521</f>
        <v>461721.25599999999</v>
      </c>
      <c r="H508" s="25">
        <f t="shared" si="19"/>
        <v>0.99865386272410528</v>
      </c>
    </row>
    <row r="509" spans="1:17" ht="31.5" outlineLevel="1" x14ac:dyDescent="0.25">
      <c r="A509" s="4" t="s">
        <v>229</v>
      </c>
      <c r="B509" s="6" t="s">
        <v>230</v>
      </c>
      <c r="C509" s="4" t="s">
        <v>122</v>
      </c>
      <c r="D509" s="26" t="s">
        <v>123</v>
      </c>
      <c r="E509" s="7">
        <v>2010522.595</v>
      </c>
      <c r="F509" s="28">
        <v>282140.647</v>
      </c>
      <c r="G509" s="28">
        <v>281518.26899999997</v>
      </c>
      <c r="H509" s="25">
        <f t="shared" si="19"/>
        <v>0.99779408601129338</v>
      </c>
      <c r="I509" s="58"/>
      <c r="J509" s="58"/>
      <c r="K509" s="59"/>
      <c r="L509" s="58"/>
      <c r="M509" s="58"/>
      <c r="N509" s="59"/>
      <c r="O509" s="58"/>
      <c r="P509" s="57"/>
      <c r="Q509" s="57"/>
    </row>
    <row r="510" spans="1:17" ht="47.25" outlineLevel="2" x14ac:dyDescent="0.25">
      <c r="A510" s="4" t="s">
        <v>229</v>
      </c>
      <c r="B510" s="6" t="s">
        <v>230</v>
      </c>
      <c r="C510" s="4" t="s">
        <v>124</v>
      </c>
      <c r="D510" s="30" t="s">
        <v>125</v>
      </c>
      <c r="E510" s="7">
        <v>1395243.567</v>
      </c>
      <c r="F510" s="32">
        <v>137504.948</v>
      </c>
      <c r="G510" s="32">
        <v>137504.93700000001</v>
      </c>
      <c r="H510" s="33">
        <f t="shared" ref="H510:H523" si="20">G510/F510</f>
        <v>0.99999992000287874</v>
      </c>
      <c r="I510" s="57"/>
      <c r="J510" s="57"/>
      <c r="K510" s="57"/>
      <c r="L510" s="57"/>
      <c r="M510" s="57"/>
      <c r="N510" s="57"/>
      <c r="O510" s="57"/>
      <c r="P510" s="57"/>
      <c r="Q510" s="57"/>
    </row>
    <row r="511" spans="1:17" ht="31.5" outlineLevel="2" x14ac:dyDescent="0.25">
      <c r="A511" s="4" t="s">
        <v>229</v>
      </c>
      <c r="B511" s="6" t="s">
        <v>230</v>
      </c>
      <c r="C511" s="4" t="s">
        <v>127</v>
      </c>
      <c r="D511" s="30" t="s">
        <v>128</v>
      </c>
      <c r="E511" s="7">
        <v>506007.49599999998</v>
      </c>
      <c r="F511" s="32">
        <v>129208.372</v>
      </c>
      <c r="G511" s="32">
        <v>129208.139</v>
      </c>
      <c r="H511" s="33">
        <f t="shared" si="20"/>
        <v>0.9999981967112781</v>
      </c>
      <c r="I511" s="57"/>
      <c r="J511" s="57"/>
      <c r="K511" s="57"/>
      <c r="L511" s="57"/>
      <c r="M511" s="57"/>
      <c r="N511" s="57"/>
      <c r="O511" s="57"/>
      <c r="P511" s="57"/>
      <c r="Q511" s="57"/>
    </row>
    <row r="512" spans="1:17" ht="31.5" outlineLevel="2" x14ac:dyDescent="0.25">
      <c r="A512" s="4" t="s">
        <v>229</v>
      </c>
      <c r="B512" s="6" t="s">
        <v>230</v>
      </c>
      <c r="C512" s="4" t="s">
        <v>129</v>
      </c>
      <c r="D512" s="30" t="s">
        <v>130</v>
      </c>
      <c r="E512" s="7">
        <v>109271.533</v>
      </c>
      <c r="F512" s="32">
        <v>15427.326999999999</v>
      </c>
      <c r="G512" s="32">
        <v>14805.194</v>
      </c>
      <c r="H512" s="33">
        <f t="shared" si="20"/>
        <v>0.95967331216872498</v>
      </c>
      <c r="I512" s="57"/>
      <c r="J512" s="57"/>
      <c r="K512" s="57"/>
      <c r="L512" s="57"/>
      <c r="M512" s="57"/>
      <c r="N512" s="57"/>
      <c r="O512" s="57"/>
      <c r="P512" s="57"/>
      <c r="Q512" s="57"/>
    </row>
    <row r="513" spans="1:17" ht="31.5" outlineLevel="1" x14ac:dyDescent="0.25">
      <c r="A513" s="4" t="s">
        <v>229</v>
      </c>
      <c r="B513" s="6" t="s">
        <v>230</v>
      </c>
      <c r="C513" s="4" t="s">
        <v>131</v>
      </c>
      <c r="D513" s="26" t="s">
        <v>132</v>
      </c>
      <c r="E513" s="7">
        <v>3120926.2409999999</v>
      </c>
      <c r="F513" s="28">
        <v>93758.156000000003</v>
      </c>
      <c r="G513" s="28">
        <v>93758.156000000003</v>
      </c>
      <c r="H513" s="25">
        <f t="shared" si="20"/>
        <v>1</v>
      </c>
      <c r="I513" s="58"/>
      <c r="J513" s="58"/>
      <c r="K513" s="59"/>
      <c r="L513" s="57"/>
      <c r="M513" s="57"/>
      <c r="N513" s="57"/>
      <c r="O513" s="57"/>
      <c r="P513" s="57"/>
      <c r="Q513" s="57"/>
    </row>
    <row r="514" spans="1:17" ht="31.5" outlineLevel="2" x14ac:dyDescent="0.25">
      <c r="A514" s="4" t="s">
        <v>229</v>
      </c>
      <c r="B514" s="6" t="s">
        <v>230</v>
      </c>
      <c r="C514" s="4" t="s">
        <v>133</v>
      </c>
      <c r="D514" s="30" t="s">
        <v>134</v>
      </c>
      <c r="E514" s="7">
        <v>2088697.844</v>
      </c>
      <c r="F514" s="32">
        <v>42377.875999999997</v>
      </c>
      <c r="G514" s="32">
        <v>42377.875999999997</v>
      </c>
      <c r="H514" s="33">
        <f t="shared" si="20"/>
        <v>1</v>
      </c>
      <c r="I514" s="57"/>
      <c r="J514" s="57"/>
      <c r="K514" s="57"/>
      <c r="L514" s="57"/>
      <c r="M514" s="57"/>
      <c r="N514" s="57"/>
      <c r="O514" s="57"/>
      <c r="P514" s="57"/>
      <c r="Q514" s="57"/>
    </row>
    <row r="515" spans="1:17" ht="31.5" outlineLevel="2" x14ac:dyDescent="0.25">
      <c r="A515" s="4" t="s">
        <v>229</v>
      </c>
      <c r="B515" s="6" t="s">
        <v>230</v>
      </c>
      <c r="C515" s="4" t="s">
        <v>231</v>
      </c>
      <c r="D515" s="30" t="s">
        <v>232</v>
      </c>
      <c r="E515" s="7">
        <v>816403.59699999995</v>
      </c>
      <c r="F515" s="32">
        <v>51380.28</v>
      </c>
      <c r="G515" s="32">
        <v>51380.28</v>
      </c>
      <c r="H515" s="33">
        <f t="shared" si="20"/>
        <v>1</v>
      </c>
      <c r="I515" s="57"/>
      <c r="J515" s="57"/>
      <c r="K515" s="57"/>
      <c r="L515" s="57"/>
      <c r="M515" s="57"/>
      <c r="N515" s="57"/>
      <c r="O515" s="57"/>
      <c r="P515" s="57"/>
      <c r="Q515" s="57"/>
    </row>
    <row r="516" spans="1:17" ht="15.75" hidden="1" outlineLevel="2" x14ac:dyDescent="0.25">
      <c r="A516" s="4"/>
      <c r="B516" s="6"/>
      <c r="C516" s="62" t="s">
        <v>341</v>
      </c>
      <c r="D516" s="63"/>
      <c r="E516" s="31"/>
      <c r="F516" s="45">
        <f>F517</f>
        <v>0</v>
      </c>
      <c r="G516" s="45">
        <f>G517</f>
        <v>0</v>
      </c>
      <c r="H516" s="18"/>
      <c r="I516" s="57"/>
      <c r="J516" s="57"/>
      <c r="K516" s="57"/>
      <c r="L516" s="57"/>
      <c r="M516" s="57"/>
      <c r="N516" s="57"/>
      <c r="O516" s="57"/>
      <c r="P516" s="57"/>
      <c r="Q516" s="57"/>
    </row>
    <row r="517" spans="1:17" ht="31.5" hidden="1" outlineLevel="2" x14ac:dyDescent="0.25">
      <c r="A517" s="4" t="s">
        <v>229</v>
      </c>
      <c r="B517" s="6"/>
      <c r="C517" s="4" t="s">
        <v>233</v>
      </c>
      <c r="D517" s="6" t="s">
        <v>234</v>
      </c>
      <c r="E517" s="7"/>
      <c r="F517" s="12">
        <v>0</v>
      </c>
      <c r="G517" s="12">
        <v>0</v>
      </c>
      <c r="H517" s="18"/>
      <c r="I517" s="57"/>
      <c r="J517" s="57"/>
      <c r="K517" s="57"/>
      <c r="L517" s="57"/>
      <c r="M517" s="57"/>
      <c r="N517" s="57"/>
      <c r="O517" s="57"/>
      <c r="P517" s="57"/>
      <c r="Q517" s="57"/>
    </row>
    <row r="518" spans="1:17" ht="31.5" hidden="1" outlineLevel="2" x14ac:dyDescent="0.25">
      <c r="A518" s="4" t="s">
        <v>229</v>
      </c>
      <c r="B518" s="6" t="s">
        <v>230</v>
      </c>
      <c r="C518" s="4" t="s">
        <v>235</v>
      </c>
      <c r="D518" s="30" t="s">
        <v>236</v>
      </c>
      <c r="E518" s="7">
        <v>215824.8</v>
      </c>
      <c r="F518" s="12">
        <v>0</v>
      </c>
      <c r="G518" s="12">
        <v>0</v>
      </c>
      <c r="H518" s="18"/>
      <c r="I518" s="57"/>
      <c r="J518" s="57"/>
      <c r="K518" s="57"/>
      <c r="L518" s="57"/>
      <c r="M518" s="57"/>
      <c r="N518" s="57"/>
      <c r="O518" s="57"/>
      <c r="P518" s="57"/>
      <c r="Q518" s="57"/>
    </row>
    <row r="519" spans="1:17" ht="31.5" hidden="1" outlineLevel="1" x14ac:dyDescent="0.25">
      <c r="A519" s="4" t="s">
        <v>229</v>
      </c>
      <c r="B519" s="6" t="s">
        <v>230</v>
      </c>
      <c r="C519" s="4" t="s">
        <v>38</v>
      </c>
      <c r="D519" s="26" t="s">
        <v>39</v>
      </c>
      <c r="E519" s="7">
        <v>140285.565</v>
      </c>
      <c r="F519" s="12">
        <v>0</v>
      </c>
      <c r="G519" s="12">
        <v>0</v>
      </c>
      <c r="H519" s="18"/>
      <c r="I519" s="57"/>
      <c r="J519" s="57"/>
      <c r="K519" s="57"/>
      <c r="L519" s="57"/>
      <c r="M519" s="57"/>
      <c r="N519" s="57"/>
      <c r="O519" s="57"/>
      <c r="P519" s="57"/>
      <c r="Q519" s="57"/>
    </row>
    <row r="520" spans="1:17" ht="31.5" hidden="1" outlineLevel="2" x14ac:dyDescent="0.25">
      <c r="A520" s="4" t="s">
        <v>229</v>
      </c>
      <c r="B520" s="6" t="s">
        <v>230</v>
      </c>
      <c r="C520" s="4" t="s">
        <v>40</v>
      </c>
      <c r="D520" s="30" t="s">
        <v>41</v>
      </c>
      <c r="E520" s="7">
        <v>140285.565</v>
      </c>
      <c r="F520" s="12">
        <v>0</v>
      </c>
      <c r="G520" s="12">
        <v>0</v>
      </c>
      <c r="H520" s="18"/>
      <c r="I520" s="57"/>
      <c r="J520" s="57"/>
      <c r="K520" s="57"/>
      <c r="L520" s="57"/>
      <c r="M520" s="57"/>
      <c r="N520" s="57"/>
      <c r="O520" s="57"/>
      <c r="P520" s="57"/>
      <c r="Q520" s="57"/>
    </row>
    <row r="521" spans="1:17" ht="31.5" outlineLevel="1" x14ac:dyDescent="0.25">
      <c r="A521" s="4" t="s">
        <v>229</v>
      </c>
      <c r="B521" s="6" t="s">
        <v>230</v>
      </c>
      <c r="C521" s="4" t="s">
        <v>221</v>
      </c>
      <c r="D521" s="26" t="s">
        <v>222</v>
      </c>
      <c r="E521" s="7">
        <v>1810587.4180000001</v>
      </c>
      <c r="F521" s="28">
        <v>86444.831000000006</v>
      </c>
      <c r="G521" s="28">
        <v>86444.831000000006</v>
      </c>
      <c r="H521" s="25">
        <f t="shared" si="20"/>
        <v>1</v>
      </c>
      <c r="I521" s="57"/>
      <c r="J521" s="57"/>
      <c r="K521" s="57"/>
      <c r="L521" s="57"/>
      <c r="M521" s="57"/>
      <c r="N521" s="57"/>
      <c r="O521" s="57"/>
      <c r="P521" s="57"/>
      <c r="Q521" s="57"/>
    </row>
    <row r="522" spans="1:17" ht="47.25" outlineLevel="2" x14ac:dyDescent="0.25">
      <c r="A522" s="4" t="s">
        <v>229</v>
      </c>
      <c r="B522" s="6" t="s">
        <v>230</v>
      </c>
      <c r="C522" s="4" t="s">
        <v>223</v>
      </c>
      <c r="D522" s="30" t="s">
        <v>224</v>
      </c>
      <c r="E522" s="7">
        <v>470657.679</v>
      </c>
      <c r="F522" s="32">
        <v>86423.282000000007</v>
      </c>
      <c r="G522" s="32">
        <v>86423.282000000007</v>
      </c>
      <c r="H522" s="33">
        <f t="shared" si="20"/>
        <v>1</v>
      </c>
    </row>
    <row r="523" spans="1:17" ht="26.25" customHeight="1" outlineLevel="2" collapsed="1" x14ac:dyDescent="0.25">
      <c r="A523" s="4"/>
      <c r="B523" s="6"/>
      <c r="C523" s="62" t="s">
        <v>341</v>
      </c>
      <c r="D523" s="63"/>
      <c r="E523" s="7"/>
      <c r="F523" s="48">
        <f>F524+F525+F526+F527+F528+F529+F530+F531+F532+F533+F534+F535+F536+F537</f>
        <v>287.79599999999999</v>
      </c>
      <c r="G523" s="48">
        <f>G524+G525+G526+G527+G528+G529+G530+G531+G532+G533+G534+G535+G536+G537</f>
        <v>287.79599999999999</v>
      </c>
      <c r="H523" s="49">
        <f t="shared" si="20"/>
        <v>1</v>
      </c>
    </row>
    <row r="524" spans="1:17" ht="31.5" hidden="1" outlineLevel="4" x14ac:dyDescent="0.25">
      <c r="A524" s="4" t="s">
        <v>229</v>
      </c>
      <c r="B524" s="6" t="s">
        <v>230</v>
      </c>
      <c r="C524" s="4" t="s">
        <v>237</v>
      </c>
      <c r="D524" s="6" t="s">
        <v>238</v>
      </c>
      <c r="E524" s="7">
        <v>17289.173999999999</v>
      </c>
      <c r="F524" s="12">
        <v>0</v>
      </c>
      <c r="G524" s="12">
        <v>0</v>
      </c>
      <c r="H524" s="18"/>
    </row>
    <row r="525" spans="1:17" ht="31.5" hidden="1" outlineLevel="4" x14ac:dyDescent="0.25">
      <c r="A525" s="4" t="s">
        <v>229</v>
      </c>
      <c r="B525" s="6" t="s">
        <v>230</v>
      </c>
      <c r="C525" s="4" t="s">
        <v>239</v>
      </c>
      <c r="D525" s="6" t="s">
        <v>240</v>
      </c>
      <c r="E525" s="7">
        <v>7202.2</v>
      </c>
      <c r="F525" s="12">
        <v>0</v>
      </c>
      <c r="G525" s="12">
        <v>0</v>
      </c>
      <c r="H525" s="18"/>
    </row>
    <row r="526" spans="1:17" ht="31.5" hidden="1" outlineLevel="4" x14ac:dyDescent="0.25">
      <c r="A526" s="4" t="s">
        <v>229</v>
      </c>
      <c r="B526" s="6" t="s">
        <v>230</v>
      </c>
      <c r="C526" s="4" t="s">
        <v>241</v>
      </c>
      <c r="D526" s="6" t="s">
        <v>242</v>
      </c>
      <c r="E526" s="7">
        <v>7202.2</v>
      </c>
      <c r="F526" s="12">
        <v>0</v>
      </c>
      <c r="G526" s="12">
        <v>0</v>
      </c>
      <c r="H526" s="18"/>
    </row>
    <row r="527" spans="1:17" ht="63" hidden="1" outlineLevel="4" x14ac:dyDescent="0.25">
      <c r="A527" s="4" t="s">
        <v>229</v>
      </c>
      <c r="B527" s="6" t="s">
        <v>230</v>
      </c>
      <c r="C527" s="4" t="s">
        <v>243</v>
      </c>
      <c r="D527" s="6" t="s">
        <v>126</v>
      </c>
      <c r="E527" s="7">
        <v>166710.454</v>
      </c>
      <c r="F527" s="12">
        <v>0</v>
      </c>
      <c r="G527" s="12">
        <v>0</v>
      </c>
      <c r="H527" s="18"/>
    </row>
    <row r="528" spans="1:17" ht="78.75" hidden="1" outlineLevel="4" x14ac:dyDescent="0.25">
      <c r="A528" s="4" t="s">
        <v>229</v>
      </c>
      <c r="B528" s="6" t="s">
        <v>230</v>
      </c>
      <c r="C528" s="4" t="s">
        <v>244</v>
      </c>
      <c r="D528" s="8" t="s">
        <v>245</v>
      </c>
      <c r="E528" s="7">
        <v>6375</v>
      </c>
      <c r="F528" s="12">
        <v>0</v>
      </c>
      <c r="G528" s="12">
        <v>0</v>
      </c>
      <c r="H528" s="18"/>
    </row>
    <row r="529" spans="1:8" ht="78.75" hidden="1" outlineLevel="4" x14ac:dyDescent="0.25">
      <c r="A529" s="4" t="s">
        <v>229</v>
      </c>
      <c r="B529" s="6" t="s">
        <v>230</v>
      </c>
      <c r="C529" s="4" t="s">
        <v>246</v>
      </c>
      <c r="D529" s="8" t="s">
        <v>247</v>
      </c>
      <c r="E529" s="7">
        <v>2457.5</v>
      </c>
      <c r="F529" s="12">
        <v>0</v>
      </c>
      <c r="G529" s="12">
        <v>0</v>
      </c>
      <c r="H529" s="18"/>
    </row>
    <row r="530" spans="1:8" ht="78.75" hidden="1" outlineLevel="4" x14ac:dyDescent="0.25">
      <c r="A530" s="4" t="s">
        <v>229</v>
      </c>
      <c r="B530" s="6" t="s">
        <v>230</v>
      </c>
      <c r="C530" s="4" t="s">
        <v>248</v>
      </c>
      <c r="D530" s="6" t="s">
        <v>249</v>
      </c>
      <c r="E530" s="7">
        <v>473.24599999999998</v>
      </c>
      <c r="F530" s="12">
        <v>0</v>
      </c>
      <c r="G530" s="12">
        <v>0</v>
      </c>
      <c r="H530" s="18"/>
    </row>
    <row r="531" spans="1:8" ht="110.25" hidden="1" outlineLevel="4" x14ac:dyDescent="0.25">
      <c r="A531" s="4" t="s">
        <v>229</v>
      </c>
      <c r="B531" s="6" t="s">
        <v>230</v>
      </c>
      <c r="C531" s="4" t="s">
        <v>250</v>
      </c>
      <c r="D531" s="8" t="s">
        <v>251</v>
      </c>
      <c r="E531" s="7">
        <v>12750</v>
      </c>
      <c r="F531" s="12">
        <v>0</v>
      </c>
      <c r="G531" s="12">
        <v>0</v>
      </c>
      <c r="H531" s="18"/>
    </row>
    <row r="532" spans="1:8" ht="63" hidden="1" outlineLevel="4" x14ac:dyDescent="0.25">
      <c r="A532" s="4" t="s">
        <v>229</v>
      </c>
      <c r="B532" s="6" t="s">
        <v>230</v>
      </c>
      <c r="C532" s="4" t="s">
        <v>252</v>
      </c>
      <c r="D532" s="6" t="s">
        <v>253</v>
      </c>
      <c r="E532" s="7">
        <v>2052.1999999999998</v>
      </c>
      <c r="F532" s="12">
        <v>0</v>
      </c>
      <c r="G532" s="12">
        <v>0</v>
      </c>
      <c r="H532" s="18"/>
    </row>
    <row r="533" spans="1:8" ht="63" hidden="1" outlineLevel="4" x14ac:dyDescent="0.25">
      <c r="A533" s="4" t="s">
        <v>229</v>
      </c>
      <c r="B533" s="6" t="s">
        <v>230</v>
      </c>
      <c r="C533" s="4" t="s">
        <v>254</v>
      </c>
      <c r="D533" s="6" t="s">
        <v>255</v>
      </c>
      <c r="E533" s="7">
        <v>2166.1999999999998</v>
      </c>
      <c r="F533" s="12">
        <v>0</v>
      </c>
      <c r="G533" s="12">
        <v>0</v>
      </c>
      <c r="H533" s="18"/>
    </row>
    <row r="534" spans="1:8" ht="94.5" hidden="1" outlineLevel="4" x14ac:dyDescent="0.25">
      <c r="A534" s="4" t="s">
        <v>229</v>
      </c>
      <c r="B534" s="6" t="s">
        <v>230</v>
      </c>
      <c r="C534" s="4" t="s">
        <v>256</v>
      </c>
      <c r="D534" s="8" t="s">
        <v>257</v>
      </c>
      <c r="E534" s="7">
        <v>2457.5</v>
      </c>
      <c r="F534" s="12">
        <v>0</v>
      </c>
      <c r="G534" s="12">
        <v>0</v>
      </c>
      <c r="H534" s="18"/>
    </row>
    <row r="535" spans="1:8" ht="94.5" hidden="1" outlineLevel="4" x14ac:dyDescent="0.25">
      <c r="A535" s="4" t="s">
        <v>229</v>
      </c>
      <c r="B535" s="6" t="s">
        <v>230</v>
      </c>
      <c r="C535" s="4" t="s">
        <v>258</v>
      </c>
      <c r="D535" s="8" t="s">
        <v>259</v>
      </c>
      <c r="E535" s="7">
        <v>35671.673999999999</v>
      </c>
      <c r="F535" s="12">
        <v>0</v>
      </c>
      <c r="G535" s="12">
        <v>0</v>
      </c>
      <c r="H535" s="18"/>
    </row>
    <row r="536" spans="1:8" ht="78.75" outlineLevel="4" x14ac:dyDescent="0.25">
      <c r="A536" s="4" t="s">
        <v>229</v>
      </c>
      <c r="B536" s="6" t="s">
        <v>230</v>
      </c>
      <c r="C536" s="4" t="s">
        <v>260</v>
      </c>
      <c r="D536" s="8" t="s">
        <v>261</v>
      </c>
      <c r="E536" s="7">
        <v>22023.599999999999</v>
      </c>
      <c r="F536" s="12">
        <v>287.79599999999999</v>
      </c>
      <c r="G536" s="12">
        <v>287.79599999999999</v>
      </c>
      <c r="H536" s="18">
        <f t="shared" ref="H536:H553" si="21">G536/F536</f>
        <v>1</v>
      </c>
    </row>
    <row r="537" spans="1:8" ht="39.75" hidden="1" customHeight="1" outlineLevel="4" x14ac:dyDescent="0.25">
      <c r="A537" s="4" t="s">
        <v>229</v>
      </c>
      <c r="B537" s="6" t="s">
        <v>230</v>
      </c>
      <c r="C537" s="4" t="s">
        <v>262</v>
      </c>
      <c r="D537" s="6" t="s">
        <v>263</v>
      </c>
      <c r="E537" s="7">
        <v>13660</v>
      </c>
      <c r="F537" s="12">
        <v>0</v>
      </c>
      <c r="G537" s="12">
        <v>0</v>
      </c>
      <c r="H537" s="18"/>
    </row>
    <row r="538" spans="1:8" ht="47.25" outlineLevel="2" x14ac:dyDescent="0.25">
      <c r="A538" s="4" t="s">
        <v>229</v>
      </c>
      <c r="B538" s="6" t="s">
        <v>230</v>
      </c>
      <c r="C538" s="4" t="s">
        <v>264</v>
      </c>
      <c r="D538" s="30" t="s">
        <v>265</v>
      </c>
      <c r="E538" s="7">
        <v>1339929.7390000001</v>
      </c>
      <c r="F538" s="32">
        <v>21.548999999999999</v>
      </c>
      <c r="G538" s="32">
        <v>21.548999999999999</v>
      </c>
      <c r="H538" s="33">
        <f t="shared" si="21"/>
        <v>1</v>
      </c>
    </row>
    <row r="539" spans="1:8" ht="15.75" outlineLevel="4" x14ac:dyDescent="0.25">
      <c r="A539" s="4"/>
      <c r="B539" s="6"/>
      <c r="C539" s="71" t="s">
        <v>336</v>
      </c>
      <c r="D539" s="72"/>
      <c r="E539" s="7"/>
      <c r="F539" s="28">
        <f>F540+F541+F542</f>
        <v>11376.099999999999</v>
      </c>
      <c r="G539" s="28">
        <f>G540+G541+G542</f>
        <v>10414.422999999999</v>
      </c>
      <c r="H539" s="25">
        <f t="shared" si="21"/>
        <v>0.91546514183243821</v>
      </c>
    </row>
    <row r="540" spans="1:8" ht="31.5" outlineLevel="1" x14ac:dyDescent="0.25">
      <c r="A540" s="4" t="s">
        <v>229</v>
      </c>
      <c r="B540" s="6" t="s">
        <v>230</v>
      </c>
      <c r="C540" s="4" t="s">
        <v>14</v>
      </c>
      <c r="D540" s="6" t="s">
        <v>15</v>
      </c>
      <c r="E540" s="7">
        <v>8533.9</v>
      </c>
      <c r="F540" s="12">
        <v>2121.3000000000002</v>
      </c>
      <c r="G540" s="12">
        <v>2097.4870000000001</v>
      </c>
      <c r="H540" s="18">
        <f t="shared" si="21"/>
        <v>0.98877433649177382</v>
      </c>
    </row>
    <row r="541" spans="1:8" ht="31.5" outlineLevel="1" x14ac:dyDescent="0.25">
      <c r="A541" s="4" t="s">
        <v>229</v>
      </c>
      <c r="B541" s="6" t="s">
        <v>230</v>
      </c>
      <c r="C541" s="4" t="s">
        <v>16</v>
      </c>
      <c r="D541" s="6" t="s">
        <v>17</v>
      </c>
      <c r="E541" s="7">
        <v>48681.599999999999</v>
      </c>
      <c r="F541" s="12">
        <v>9226.7999999999993</v>
      </c>
      <c r="G541" s="12">
        <v>8288.9359999999997</v>
      </c>
      <c r="H541" s="18">
        <f t="shared" si="21"/>
        <v>0.89835435904105432</v>
      </c>
    </row>
    <row r="542" spans="1:8" ht="47.25" outlineLevel="1" x14ac:dyDescent="0.25">
      <c r="A542" s="4" t="s">
        <v>229</v>
      </c>
      <c r="B542" s="6" t="s">
        <v>230</v>
      </c>
      <c r="C542" s="4" t="s">
        <v>18</v>
      </c>
      <c r="D542" s="6" t="s">
        <v>19</v>
      </c>
      <c r="E542" s="7">
        <v>34</v>
      </c>
      <c r="F542" s="12">
        <v>28</v>
      </c>
      <c r="G542" s="12">
        <v>28</v>
      </c>
      <c r="H542" s="18">
        <f t="shared" si="21"/>
        <v>1</v>
      </c>
    </row>
    <row r="543" spans="1:8" ht="35.1" customHeight="1" x14ac:dyDescent="0.25">
      <c r="A543" s="10" t="s">
        <v>266</v>
      </c>
      <c r="B543" s="73" t="s">
        <v>267</v>
      </c>
      <c r="C543" s="74"/>
      <c r="D543" s="75"/>
      <c r="E543" s="7">
        <v>7283700.8810000001</v>
      </c>
      <c r="F543" s="11">
        <v>1697146.1459999999</v>
      </c>
      <c r="G543" s="11">
        <v>1616244.753</v>
      </c>
      <c r="H543" s="17">
        <f t="shared" si="21"/>
        <v>0.95233092141730036</v>
      </c>
    </row>
    <row r="544" spans="1:8" ht="22.5" customHeight="1" x14ac:dyDescent="0.25">
      <c r="A544" s="34"/>
      <c r="B544" s="35"/>
      <c r="C544" s="66" t="s">
        <v>334</v>
      </c>
      <c r="D544" s="67"/>
      <c r="E544" s="36"/>
      <c r="F544" s="37"/>
      <c r="G544" s="37"/>
      <c r="H544" s="38"/>
    </row>
    <row r="545" spans="1:8" ht="27" customHeight="1" x14ac:dyDescent="0.25">
      <c r="A545" s="34"/>
      <c r="B545" s="35"/>
      <c r="C545" s="66" t="s">
        <v>335</v>
      </c>
      <c r="D545" s="67"/>
      <c r="E545" s="36"/>
      <c r="F545" s="37">
        <f>F546</f>
        <v>1692513.5959999999</v>
      </c>
      <c r="G545" s="37">
        <f>G546</f>
        <v>1612208.6529999999</v>
      </c>
      <c r="H545" s="25">
        <f t="shared" si="21"/>
        <v>0.95255285204810847</v>
      </c>
    </row>
    <row r="546" spans="1:8" ht="47.25" outlineLevel="1" x14ac:dyDescent="0.25">
      <c r="A546" s="4" t="s">
        <v>266</v>
      </c>
      <c r="B546" s="6" t="s">
        <v>267</v>
      </c>
      <c r="C546" s="4" t="s">
        <v>137</v>
      </c>
      <c r="D546" s="26" t="s">
        <v>138</v>
      </c>
      <c r="E546" s="7">
        <v>7260200.5539999995</v>
      </c>
      <c r="F546" s="28">
        <v>1692513.5959999999</v>
      </c>
      <c r="G546" s="28">
        <v>1612208.6529999999</v>
      </c>
      <c r="H546" s="25">
        <f t="shared" si="21"/>
        <v>0.95255285204810847</v>
      </c>
    </row>
    <row r="547" spans="1:8" ht="31.5" outlineLevel="2" collapsed="1" x14ac:dyDescent="0.25">
      <c r="A547" s="4" t="s">
        <v>266</v>
      </c>
      <c r="B547" s="6" t="s">
        <v>267</v>
      </c>
      <c r="C547" s="4" t="s">
        <v>139</v>
      </c>
      <c r="D547" s="30" t="s">
        <v>140</v>
      </c>
      <c r="E547" s="7">
        <v>7260200.5539999995</v>
      </c>
      <c r="F547" s="32">
        <v>1692513.5959999999</v>
      </c>
      <c r="G547" s="32">
        <v>1612208.6529999999</v>
      </c>
      <c r="H547" s="33">
        <f t="shared" si="21"/>
        <v>0.95255285204810847</v>
      </c>
    </row>
    <row r="548" spans="1:8" ht="15.75" hidden="1" outlineLevel="4" x14ac:dyDescent="0.25">
      <c r="A548" s="4"/>
      <c r="B548" s="6"/>
      <c r="C548" s="62" t="s">
        <v>341</v>
      </c>
      <c r="D548" s="63"/>
      <c r="E548" s="31"/>
      <c r="F548" s="45">
        <f>F549</f>
        <v>0</v>
      </c>
      <c r="G548" s="45">
        <f>G549</f>
        <v>0</v>
      </c>
      <c r="H548" s="18"/>
    </row>
    <row r="549" spans="1:8" ht="31.5" hidden="1" outlineLevel="4" x14ac:dyDescent="0.25">
      <c r="A549" s="4" t="s">
        <v>266</v>
      </c>
      <c r="B549" s="6" t="s">
        <v>267</v>
      </c>
      <c r="C549" s="4" t="s">
        <v>268</v>
      </c>
      <c r="D549" s="6" t="s">
        <v>269</v>
      </c>
      <c r="E549" s="7">
        <v>142743.1</v>
      </c>
      <c r="F549" s="52">
        <v>0</v>
      </c>
      <c r="G549" s="12">
        <v>0</v>
      </c>
      <c r="H549" s="18"/>
    </row>
    <row r="550" spans="1:8" ht="15.75" outlineLevel="4" x14ac:dyDescent="0.25">
      <c r="A550" s="4"/>
      <c r="B550" s="6"/>
      <c r="C550" s="71" t="s">
        <v>336</v>
      </c>
      <c r="D550" s="72"/>
      <c r="E550" s="7"/>
      <c r="F550" s="28">
        <f>F551+F552+F553</f>
        <v>4632.5499999999993</v>
      </c>
      <c r="G550" s="28">
        <f>G551+G552+G553</f>
        <v>4036.1</v>
      </c>
      <c r="H550" s="25">
        <f t="shared" si="21"/>
        <v>0.87124801675103358</v>
      </c>
    </row>
    <row r="551" spans="1:8" ht="31.5" outlineLevel="1" x14ac:dyDescent="0.25">
      <c r="A551" s="4" t="s">
        <v>266</v>
      </c>
      <c r="B551" s="6" t="s">
        <v>267</v>
      </c>
      <c r="C551" s="4" t="s">
        <v>14</v>
      </c>
      <c r="D551" s="6" t="s">
        <v>15</v>
      </c>
      <c r="E551" s="7">
        <v>518.79999999999995</v>
      </c>
      <c r="F551" s="12">
        <v>72.319999999999993</v>
      </c>
      <c r="G551" s="12">
        <v>72.319999999999993</v>
      </c>
      <c r="H551" s="18">
        <f t="shared" si="21"/>
        <v>1</v>
      </c>
    </row>
    <row r="552" spans="1:8" ht="31.5" outlineLevel="1" x14ac:dyDescent="0.25">
      <c r="A552" s="4" t="s">
        <v>266</v>
      </c>
      <c r="B552" s="6" t="s">
        <v>267</v>
      </c>
      <c r="C552" s="4" t="s">
        <v>16</v>
      </c>
      <c r="D552" s="6" t="s">
        <v>17</v>
      </c>
      <c r="E552" s="7">
        <v>22207.4</v>
      </c>
      <c r="F552" s="12">
        <v>4150.3869999999997</v>
      </c>
      <c r="G552" s="12">
        <v>3553.9369999999999</v>
      </c>
      <c r="H552" s="18">
        <f t="shared" si="21"/>
        <v>0.85629050977655818</v>
      </c>
    </row>
    <row r="553" spans="1:8" ht="47.25" outlineLevel="1" x14ac:dyDescent="0.25">
      <c r="A553" s="4" t="s">
        <v>266</v>
      </c>
      <c r="B553" s="6" t="s">
        <v>267</v>
      </c>
      <c r="C553" s="4" t="s">
        <v>18</v>
      </c>
      <c r="D553" s="6" t="s">
        <v>19</v>
      </c>
      <c r="E553" s="7">
        <v>774.12699999999995</v>
      </c>
      <c r="F553" s="12">
        <v>409.84300000000002</v>
      </c>
      <c r="G553" s="12">
        <v>409.84300000000002</v>
      </c>
      <c r="H553" s="18">
        <f t="shared" si="21"/>
        <v>1</v>
      </c>
    </row>
    <row r="554" spans="1:8" ht="35.1" customHeight="1" x14ac:dyDescent="0.25">
      <c r="A554" s="10" t="s">
        <v>270</v>
      </c>
      <c r="B554" s="73" t="s">
        <v>271</v>
      </c>
      <c r="C554" s="74"/>
      <c r="D554" s="75"/>
      <c r="E554" s="7">
        <v>123779.1</v>
      </c>
      <c r="F554" s="11">
        <v>23078.141</v>
      </c>
      <c r="G554" s="11">
        <v>22244.677</v>
      </c>
      <c r="H554" s="17">
        <f t="shared" ref="H554:H578" si="22">G554/F554</f>
        <v>0.96388513268898046</v>
      </c>
    </row>
    <row r="555" spans="1:8" ht="15" customHeight="1" x14ac:dyDescent="0.25">
      <c r="A555" s="34"/>
      <c r="B555" s="35"/>
      <c r="C555" s="66" t="s">
        <v>334</v>
      </c>
      <c r="D555" s="67"/>
      <c r="E555" s="36"/>
      <c r="F555" s="37"/>
      <c r="G555" s="37"/>
      <c r="H555" s="38"/>
    </row>
    <row r="556" spans="1:8" ht="21" customHeight="1" x14ac:dyDescent="0.25">
      <c r="A556" s="34"/>
      <c r="B556" s="35"/>
      <c r="C556" s="66" t="s">
        <v>335</v>
      </c>
      <c r="D556" s="67"/>
      <c r="E556" s="36"/>
      <c r="F556" s="37">
        <v>0</v>
      </c>
      <c r="G556" s="37">
        <v>0</v>
      </c>
      <c r="H556" s="25"/>
    </row>
    <row r="557" spans="1:8" ht="15.75" outlineLevel="4" x14ac:dyDescent="0.25">
      <c r="A557" s="4"/>
      <c r="B557" s="6"/>
      <c r="C557" s="71" t="s">
        <v>336</v>
      </c>
      <c r="D557" s="72"/>
      <c r="E557" s="7"/>
      <c r="F557" s="28">
        <f>F558+F559</f>
        <v>23078.141</v>
      </c>
      <c r="G557" s="28">
        <f>G558+G559</f>
        <v>22244.677</v>
      </c>
      <c r="H557" s="25">
        <f t="shared" si="22"/>
        <v>0.96388513268898046</v>
      </c>
    </row>
    <row r="558" spans="1:8" ht="31.5" outlineLevel="1" x14ac:dyDescent="0.25">
      <c r="A558" s="4" t="s">
        <v>270</v>
      </c>
      <c r="B558" s="6" t="s">
        <v>271</v>
      </c>
      <c r="C558" s="4" t="s">
        <v>14</v>
      </c>
      <c r="D558" s="6" t="s">
        <v>15</v>
      </c>
      <c r="E558" s="7">
        <v>101413.3</v>
      </c>
      <c r="F558" s="12">
        <v>18958.641</v>
      </c>
      <c r="G558" s="12">
        <v>18439.823</v>
      </c>
      <c r="H558" s="18">
        <f t="shared" si="22"/>
        <v>0.97263421993169241</v>
      </c>
    </row>
    <row r="559" spans="1:8" ht="31.5" outlineLevel="1" x14ac:dyDescent="0.25">
      <c r="A559" s="4" t="s">
        <v>270</v>
      </c>
      <c r="B559" s="6" t="s">
        <v>271</v>
      </c>
      <c r="C559" s="4" t="s">
        <v>16</v>
      </c>
      <c r="D559" s="6" t="s">
        <v>17</v>
      </c>
      <c r="E559" s="7">
        <v>22365.8</v>
      </c>
      <c r="F559" s="12">
        <v>4119.5</v>
      </c>
      <c r="G559" s="12">
        <v>3804.8539999999998</v>
      </c>
      <c r="H559" s="18">
        <f t="shared" si="22"/>
        <v>0.92362034227454781</v>
      </c>
    </row>
    <row r="560" spans="1:8" ht="35.1" customHeight="1" x14ac:dyDescent="0.25">
      <c r="A560" s="10" t="s">
        <v>272</v>
      </c>
      <c r="B560" s="73" t="s">
        <v>327</v>
      </c>
      <c r="C560" s="74"/>
      <c r="D560" s="75"/>
      <c r="E560" s="7">
        <v>78161.644</v>
      </c>
      <c r="F560" s="11">
        <v>12717.263999999999</v>
      </c>
      <c r="G560" s="11">
        <v>12716.826999999999</v>
      </c>
      <c r="H560" s="17">
        <f t="shared" si="22"/>
        <v>0.99996563726285781</v>
      </c>
    </row>
    <row r="561" spans="1:8" ht="15" customHeight="1" x14ac:dyDescent="0.25">
      <c r="A561" s="34"/>
      <c r="B561" s="35"/>
      <c r="C561" s="66" t="s">
        <v>334</v>
      </c>
      <c r="D561" s="67"/>
      <c r="E561" s="36"/>
      <c r="F561" s="37"/>
      <c r="G561" s="37"/>
      <c r="H561" s="38"/>
    </row>
    <row r="562" spans="1:8" ht="21" customHeight="1" x14ac:dyDescent="0.25">
      <c r="A562" s="34"/>
      <c r="B562" s="35"/>
      <c r="C562" s="66" t="s">
        <v>335</v>
      </c>
      <c r="D562" s="67"/>
      <c r="E562" s="36"/>
      <c r="F562" s="37">
        <f>F565+F563</f>
        <v>4483.4650000000001</v>
      </c>
      <c r="G562" s="37">
        <f>G565+G563</f>
        <v>4483.0280000000002</v>
      </c>
      <c r="H562" s="25">
        <f t="shared" si="22"/>
        <v>0.99990253074352098</v>
      </c>
    </row>
    <row r="563" spans="1:8" ht="15.75" outlineLevel="1" x14ac:dyDescent="0.25">
      <c r="A563" s="4" t="s">
        <v>272</v>
      </c>
      <c r="B563" s="6" t="s">
        <v>273</v>
      </c>
      <c r="C563" s="4" t="s">
        <v>56</v>
      </c>
      <c r="D563" s="26" t="s">
        <v>57</v>
      </c>
      <c r="E563" s="7">
        <v>5172.8999999999996</v>
      </c>
      <c r="F563" s="28">
        <v>579.25300000000004</v>
      </c>
      <c r="G563" s="28">
        <v>579.25300000000004</v>
      </c>
      <c r="H563" s="25">
        <f t="shared" si="22"/>
        <v>1</v>
      </c>
    </row>
    <row r="564" spans="1:8" ht="63" outlineLevel="2" x14ac:dyDescent="0.25">
      <c r="A564" s="4" t="s">
        <v>272</v>
      </c>
      <c r="B564" s="6" t="s">
        <v>273</v>
      </c>
      <c r="C564" s="4" t="s">
        <v>114</v>
      </c>
      <c r="D564" s="30" t="s">
        <v>115</v>
      </c>
      <c r="E564" s="7">
        <v>5172.8999999999996</v>
      </c>
      <c r="F564" s="32">
        <v>579.25300000000004</v>
      </c>
      <c r="G564" s="32">
        <v>579.25300000000004</v>
      </c>
      <c r="H564" s="33">
        <f t="shared" si="22"/>
        <v>1</v>
      </c>
    </row>
    <row r="565" spans="1:8" ht="31.5" outlineLevel="1" x14ac:dyDescent="0.25">
      <c r="A565" s="4" t="s">
        <v>272</v>
      </c>
      <c r="B565" s="6" t="s">
        <v>273</v>
      </c>
      <c r="C565" s="4" t="s">
        <v>118</v>
      </c>
      <c r="D565" s="26" t="s">
        <v>119</v>
      </c>
      <c r="E565" s="7">
        <v>26025.312999999998</v>
      </c>
      <c r="F565" s="28">
        <v>3904.212</v>
      </c>
      <c r="G565" s="28">
        <v>3903.7750000000001</v>
      </c>
      <c r="H565" s="25">
        <f t="shared" si="22"/>
        <v>0.99988806960277776</v>
      </c>
    </row>
    <row r="566" spans="1:8" ht="31.5" outlineLevel="2" x14ac:dyDescent="0.25">
      <c r="A566" s="4" t="s">
        <v>272</v>
      </c>
      <c r="B566" s="6" t="s">
        <v>273</v>
      </c>
      <c r="C566" s="4" t="s">
        <v>274</v>
      </c>
      <c r="D566" s="30" t="s">
        <v>275</v>
      </c>
      <c r="E566" s="7">
        <v>760</v>
      </c>
      <c r="F566" s="32">
        <v>153.404</v>
      </c>
      <c r="G566" s="32">
        <v>153.404</v>
      </c>
      <c r="H566" s="33">
        <f t="shared" si="22"/>
        <v>1</v>
      </c>
    </row>
    <row r="567" spans="1:8" ht="31.5" outlineLevel="2" x14ac:dyDescent="0.25">
      <c r="A567" s="4" t="s">
        <v>272</v>
      </c>
      <c r="B567" s="6" t="s">
        <v>273</v>
      </c>
      <c r="C567" s="4" t="s">
        <v>276</v>
      </c>
      <c r="D567" s="30" t="s">
        <v>277</v>
      </c>
      <c r="E567" s="7">
        <v>10608.8</v>
      </c>
      <c r="F567" s="32">
        <v>2198.8440000000001</v>
      </c>
      <c r="G567" s="32">
        <v>2198.4070000000002</v>
      </c>
      <c r="H567" s="33">
        <f t="shared" si="22"/>
        <v>0.99980125920711072</v>
      </c>
    </row>
    <row r="568" spans="1:8" ht="33.75" customHeight="1" outlineLevel="2" x14ac:dyDescent="0.25">
      <c r="A568" s="4" t="s">
        <v>272</v>
      </c>
      <c r="B568" s="6" t="s">
        <v>273</v>
      </c>
      <c r="C568" s="4" t="s">
        <v>120</v>
      </c>
      <c r="D568" s="30" t="s">
        <v>121</v>
      </c>
      <c r="E568" s="7">
        <v>10768.013000000001</v>
      </c>
      <c r="F568" s="32">
        <v>1551.9639999999999</v>
      </c>
      <c r="G568" s="32">
        <v>1551.9639999999999</v>
      </c>
      <c r="H568" s="33">
        <f t="shared" si="22"/>
        <v>1</v>
      </c>
    </row>
    <row r="569" spans="1:8" ht="15.75" hidden="1" outlineLevel="2" x14ac:dyDescent="0.25">
      <c r="A569" s="4" t="s">
        <v>272</v>
      </c>
      <c r="B569" s="6" t="s">
        <v>273</v>
      </c>
      <c r="C569" s="4" t="s">
        <v>278</v>
      </c>
      <c r="D569" s="30" t="s">
        <v>279</v>
      </c>
      <c r="E569" s="7">
        <v>3651</v>
      </c>
      <c r="F569" s="12">
        <v>0</v>
      </c>
      <c r="G569" s="12">
        <v>0</v>
      </c>
      <c r="H569" s="18"/>
    </row>
    <row r="570" spans="1:8" ht="15.75" outlineLevel="4" x14ac:dyDescent="0.25">
      <c r="A570" s="4"/>
      <c r="B570" s="6"/>
      <c r="C570" s="60" t="s">
        <v>336</v>
      </c>
      <c r="D570" s="61"/>
      <c r="E570" s="7"/>
      <c r="F570" s="28">
        <f>F571+F572+F573</f>
        <v>8233.7999999999993</v>
      </c>
      <c r="G570" s="28">
        <f>G571+G572+G573</f>
        <v>8233.7999999999993</v>
      </c>
      <c r="H570" s="25">
        <f t="shared" si="22"/>
        <v>1</v>
      </c>
    </row>
    <row r="571" spans="1:8" ht="31.5" outlineLevel="1" x14ac:dyDescent="0.25">
      <c r="A571" s="4" t="s">
        <v>272</v>
      </c>
      <c r="B571" s="6" t="s">
        <v>273</v>
      </c>
      <c r="C571" s="4" t="s">
        <v>14</v>
      </c>
      <c r="D571" s="6" t="s">
        <v>15</v>
      </c>
      <c r="E571" s="7">
        <v>58.5</v>
      </c>
      <c r="F571" s="12">
        <v>20</v>
      </c>
      <c r="G571" s="12">
        <v>20</v>
      </c>
      <c r="H571" s="18">
        <f t="shared" si="22"/>
        <v>1</v>
      </c>
    </row>
    <row r="572" spans="1:8" ht="31.5" outlineLevel="1" x14ac:dyDescent="0.25">
      <c r="A572" s="4" t="s">
        <v>272</v>
      </c>
      <c r="B572" s="6" t="s">
        <v>273</v>
      </c>
      <c r="C572" s="4" t="s">
        <v>16</v>
      </c>
      <c r="D572" s="6" t="s">
        <v>17</v>
      </c>
      <c r="E572" s="7">
        <v>46868.7</v>
      </c>
      <c r="F572" s="12">
        <v>8177.5690000000004</v>
      </c>
      <c r="G572" s="12">
        <v>8177.5690000000004</v>
      </c>
      <c r="H572" s="18">
        <f t="shared" si="22"/>
        <v>1</v>
      </c>
    </row>
    <row r="573" spans="1:8" ht="47.25" outlineLevel="1" x14ac:dyDescent="0.25">
      <c r="A573" s="4" t="s">
        <v>272</v>
      </c>
      <c r="B573" s="6" t="s">
        <v>273</v>
      </c>
      <c r="C573" s="4" t="s">
        <v>18</v>
      </c>
      <c r="D573" s="6" t="s">
        <v>19</v>
      </c>
      <c r="E573" s="7">
        <v>36.231000000000002</v>
      </c>
      <c r="F573" s="12">
        <v>36.231000000000002</v>
      </c>
      <c r="G573" s="12">
        <v>36.231000000000002</v>
      </c>
      <c r="H573" s="18">
        <f t="shared" si="22"/>
        <v>1</v>
      </c>
    </row>
    <row r="574" spans="1:8" ht="35.1" customHeight="1" x14ac:dyDescent="0.25">
      <c r="A574" s="10" t="s">
        <v>280</v>
      </c>
      <c r="B574" s="73" t="s">
        <v>326</v>
      </c>
      <c r="C574" s="74"/>
      <c r="D574" s="75"/>
      <c r="E574" s="7">
        <v>750564.70200000005</v>
      </c>
      <c r="F574" s="11">
        <v>72874.392000000007</v>
      </c>
      <c r="G574" s="11">
        <v>72690.967000000004</v>
      </c>
      <c r="H574" s="17">
        <f t="shared" si="22"/>
        <v>0.99748299786844186</v>
      </c>
    </row>
    <row r="575" spans="1:8" ht="15" customHeight="1" x14ac:dyDescent="0.25">
      <c r="A575" s="34"/>
      <c r="B575" s="35"/>
      <c r="C575" s="66" t="s">
        <v>334</v>
      </c>
      <c r="D575" s="67"/>
      <c r="E575" s="36"/>
      <c r="F575" s="37"/>
      <c r="G575" s="37"/>
      <c r="H575" s="38"/>
    </row>
    <row r="576" spans="1:8" ht="21" customHeight="1" x14ac:dyDescent="0.25">
      <c r="A576" s="34"/>
      <c r="B576" s="35"/>
      <c r="C576" s="66" t="s">
        <v>335</v>
      </c>
      <c r="D576" s="67"/>
      <c r="E576" s="36"/>
      <c r="F576" s="37">
        <f>F577+F582</f>
        <v>32589.281000000003</v>
      </c>
      <c r="G576" s="37">
        <f>G577+G582</f>
        <v>32465.625</v>
      </c>
      <c r="H576" s="25">
        <f t="shared" si="22"/>
        <v>0.99620562356070386</v>
      </c>
    </row>
    <row r="577" spans="1:8" ht="47.25" outlineLevel="1" x14ac:dyDescent="0.25">
      <c r="A577" s="4" t="s">
        <v>280</v>
      </c>
      <c r="B577" s="6" t="s">
        <v>281</v>
      </c>
      <c r="C577" s="4" t="s">
        <v>78</v>
      </c>
      <c r="D577" s="26" t="s">
        <v>79</v>
      </c>
      <c r="E577" s="7">
        <v>348620.3</v>
      </c>
      <c r="F577" s="28">
        <v>8679.7729999999992</v>
      </c>
      <c r="G577" s="28">
        <v>8556.1170000000002</v>
      </c>
      <c r="H577" s="25">
        <f t="shared" si="22"/>
        <v>0.98575354447633612</v>
      </c>
    </row>
    <row r="578" spans="1:8" ht="47.25" outlineLevel="2" x14ac:dyDescent="0.25">
      <c r="A578" s="4" t="s">
        <v>280</v>
      </c>
      <c r="B578" s="6" t="s">
        <v>281</v>
      </c>
      <c r="C578" s="4" t="s">
        <v>80</v>
      </c>
      <c r="D578" s="30" t="s">
        <v>81</v>
      </c>
      <c r="E578" s="7">
        <v>111467.6</v>
      </c>
      <c r="F578" s="32">
        <v>7631.0389999999998</v>
      </c>
      <c r="G578" s="32">
        <v>7625.1049999999996</v>
      </c>
      <c r="H578" s="33">
        <f t="shared" si="22"/>
        <v>0.99922238636180472</v>
      </c>
    </row>
    <row r="579" spans="1:8" ht="31.5" hidden="1" outlineLevel="2" x14ac:dyDescent="0.25">
      <c r="A579" s="4" t="s">
        <v>280</v>
      </c>
      <c r="B579" s="6" t="s">
        <v>281</v>
      </c>
      <c r="C579" s="4" t="s">
        <v>82</v>
      </c>
      <c r="D579" s="30" t="s">
        <v>83</v>
      </c>
      <c r="E579" s="7">
        <v>395.8</v>
      </c>
      <c r="F579" s="32">
        <v>0</v>
      </c>
      <c r="G579" s="32">
        <v>0</v>
      </c>
      <c r="H579" s="33"/>
    </row>
    <row r="580" spans="1:8" ht="31.5" outlineLevel="2" x14ac:dyDescent="0.25">
      <c r="A580" s="4" t="s">
        <v>280</v>
      </c>
      <c r="B580" s="6" t="s">
        <v>281</v>
      </c>
      <c r="C580" s="4" t="s">
        <v>92</v>
      </c>
      <c r="D580" s="30" t="s">
        <v>93</v>
      </c>
      <c r="E580" s="7">
        <v>854.6</v>
      </c>
      <c r="F580" s="32">
        <v>131.536</v>
      </c>
      <c r="G580" s="32">
        <v>108.955</v>
      </c>
      <c r="H580" s="33">
        <f t="shared" ref="H580:H602" si="23">G580/F580</f>
        <v>0.82832836637878604</v>
      </c>
    </row>
    <row r="581" spans="1:8" ht="31.5" outlineLevel="2" x14ac:dyDescent="0.25">
      <c r="A581" s="4" t="s">
        <v>280</v>
      </c>
      <c r="B581" s="6" t="s">
        <v>281</v>
      </c>
      <c r="C581" s="4" t="s">
        <v>84</v>
      </c>
      <c r="D581" s="30" t="s">
        <v>85</v>
      </c>
      <c r="E581" s="7">
        <v>235902.3</v>
      </c>
      <c r="F581" s="32">
        <v>917.19799999999998</v>
      </c>
      <c r="G581" s="32">
        <v>822.05700000000002</v>
      </c>
      <c r="H581" s="33">
        <f t="shared" si="23"/>
        <v>0.89626994389433912</v>
      </c>
    </row>
    <row r="582" spans="1:8" ht="31.5" outlineLevel="1" x14ac:dyDescent="0.25">
      <c r="A582" s="4" t="s">
        <v>280</v>
      </c>
      <c r="B582" s="6" t="s">
        <v>281</v>
      </c>
      <c r="C582" s="4" t="s">
        <v>167</v>
      </c>
      <c r="D582" s="26" t="s">
        <v>168</v>
      </c>
      <c r="E582" s="7">
        <v>236141.00200000001</v>
      </c>
      <c r="F582" s="28">
        <v>23909.508000000002</v>
      </c>
      <c r="G582" s="28">
        <v>23909.508000000002</v>
      </c>
      <c r="H582" s="25">
        <f t="shared" si="23"/>
        <v>1</v>
      </c>
    </row>
    <row r="583" spans="1:8" ht="15.75" outlineLevel="2" x14ac:dyDescent="0.25">
      <c r="A583" s="4" t="s">
        <v>280</v>
      </c>
      <c r="B583" s="6" t="s">
        <v>281</v>
      </c>
      <c r="C583" s="4" t="s">
        <v>169</v>
      </c>
      <c r="D583" s="30" t="s">
        <v>170</v>
      </c>
      <c r="E583" s="7">
        <v>236141.00200000001</v>
      </c>
      <c r="F583" s="32">
        <v>23909.508000000002</v>
      </c>
      <c r="G583" s="32">
        <v>23909.508000000002</v>
      </c>
      <c r="H583" s="33">
        <f t="shared" si="23"/>
        <v>1</v>
      </c>
    </row>
    <row r="584" spans="1:8" ht="15.75" outlineLevel="2" x14ac:dyDescent="0.25">
      <c r="A584" s="4"/>
      <c r="B584" s="6"/>
      <c r="C584" s="60" t="s">
        <v>336</v>
      </c>
      <c r="D584" s="61"/>
      <c r="E584" s="7"/>
      <c r="F584" s="28">
        <f>F585+F586+F587</f>
        <v>40285.110999999997</v>
      </c>
      <c r="G584" s="28">
        <f>G585+G586+G587</f>
        <v>40225.343000000001</v>
      </c>
      <c r="H584" s="25">
        <f t="shared" si="23"/>
        <v>0.99851637494557244</v>
      </c>
    </row>
    <row r="585" spans="1:8" ht="31.5" outlineLevel="1" x14ac:dyDescent="0.25">
      <c r="A585" s="4" t="s">
        <v>280</v>
      </c>
      <c r="B585" s="6" t="s">
        <v>281</v>
      </c>
      <c r="C585" s="4" t="s">
        <v>14</v>
      </c>
      <c r="D585" s="6" t="s">
        <v>15</v>
      </c>
      <c r="E585" s="7">
        <v>129271.1</v>
      </c>
      <c r="F585" s="12">
        <v>31680.600999999999</v>
      </c>
      <c r="G585" s="12">
        <v>31671.366000000002</v>
      </c>
      <c r="H585" s="18">
        <f t="shared" si="23"/>
        <v>0.99970849669171369</v>
      </c>
    </row>
    <row r="586" spans="1:8" ht="31.5" outlineLevel="1" x14ac:dyDescent="0.25">
      <c r="A586" s="4" t="s">
        <v>280</v>
      </c>
      <c r="B586" s="6" t="s">
        <v>281</v>
      </c>
      <c r="C586" s="4" t="s">
        <v>16</v>
      </c>
      <c r="D586" s="6" t="s">
        <v>17</v>
      </c>
      <c r="E586" s="7">
        <v>33932.300000000003</v>
      </c>
      <c r="F586" s="12">
        <v>6137.8429999999998</v>
      </c>
      <c r="G586" s="12">
        <v>6087.31</v>
      </c>
      <c r="H586" s="18">
        <f t="shared" si="23"/>
        <v>0.99176697742187292</v>
      </c>
    </row>
    <row r="587" spans="1:8" ht="47.25" outlineLevel="1" x14ac:dyDescent="0.25">
      <c r="A587" s="4" t="s">
        <v>280</v>
      </c>
      <c r="B587" s="6" t="s">
        <v>281</v>
      </c>
      <c r="C587" s="4" t="s">
        <v>18</v>
      </c>
      <c r="D587" s="6" t="s">
        <v>19</v>
      </c>
      <c r="E587" s="7">
        <v>2600</v>
      </c>
      <c r="F587" s="12">
        <v>2466.6669999999999</v>
      </c>
      <c r="G587" s="12">
        <v>2466.6669999999999</v>
      </c>
      <c r="H587" s="18">
        <f t="shared" si="23"/>
        <v>1</v>
      </c>
    </row>
    <row r="588" spans="1:8" ht="35.1" customHeight="1" x14ac:dyDescent="0.25">
      <c r="A588" s="10" t="s">
        <v>282</v>
      </c>
      <c r="B588" s="73" t="s">
        <v>283</v>
      </c>
      <c r="C588" s="74"/>
      <c r="D588" s="75"/>
      <c r="E588" s="7">
        <v>216960.736</v>
      </c>
      <c r="F588" s="11">
        <v>36685.150999999998</v>
      </c>
      <c r="G588" s="11">
        <v>35666.529000000002</v>
      </c>
      <c r="H588" s="17">
        <f t="shared" si="23"/>
        <v>0.97223339764909256</v>
      </c>
    </row>
    <row r="589" spans="1:8" ht="15" customHeight="1" x14ac:dyDescent="0.25">
      <c r="A589" s="34"/>
      <c r="B589" s="35"/>
      <c r="C589" s="66" t="s">
        <v>334</v>
      </c>
      <c r="D589" s="67"/>
      <c r="E589" s="36"/>
      <c r="F589" s="37"/>
      <c r="G589" s="37"/>
      <c r="H589" s="38"/>
    </row>
    <row r="590" spans="1:8" ht="21" customHeight="1" x14ac:dyDescent="0.25">
      <c r="A590" s="34"/>
      <c r="B590" s="35"/>
      <c r="C590" s="66" t="s">
        <v>335</v>
      </c>
      <c r="D590" s="67"/>
      <c r="E590" s="36"/>
      <c r="F590" s="37">
        <f>F591</f>
        <v>33480.54</v>
      </c>
      <c r="G590" s="37">
        <f>G591</f>
        <v>32484.403999999999</v>
      </c>
      <c r="H590" s="25">
        <f t="shared" si="23"/>
        <v>0.9702473138127401</v>
      </c>
    </row>
    <row r="591" spans="1:8" ht="15.75" outlineLevel="1" x14ac:dyDescent="0.25">
      <c r="A591" s="4" t="s">
        <v>282</v>
      </c>
      <c r="B591" s="6" t="s">
        <v>283</v>
      </c>
      <c r="C591" s="4" t="s">
        <v>56</v>
      </c>
      <c r="D591" s="26" t="s">
        <v>57</v>
      </c>
      <c r="E591" s="7">
        <v>199266.33600000001</v>
      </c>
      <c r="F591" s="28">
        <v>33480.54</v>
      </c>
      <c r="G591" s="28">
        <v>32484.403999999999</v>
      </c>
      <c r="H591" s="25">
        <f t="shared" si="23"/>
        <v>0.9702473138127401</v>
      </c>
    </row>
    <row r="592" spans="1:8" ht="31.5" outlineLevel="2" x14ac:dyDescent="0.25">
      <c r="A592" s="4" t="s">
        <v>282</v>
      </c>
      <c r="B592" s="6" t="s">
        <v>283</v>
      </c>
      <c r="C592" s="4" t="s">
        <v>58</v>
      </c>
      <c r="D592" s="30" t="s">
        <v>59</v>
      </c>
      <c r="E592" s="7">
        <v>5971.1</v>
      </c>
      <c r="F592" s="32">
        <v>1079.895</v>
      </c>
      <c r="G592" s="32">
        <v>1039.5319999999999</v>
      </c>
      <c r="H592" s="33">
        <f t="shared" si="23"/>
        <v>0.96262321799804607</v>
      </c>
    </row>
    <row r="593" spans="1:8" ht="63" outlineLevel="2" x14ac:dyDescent="0.25">
      <c r="A593" s="4" t="s">
        <v>282</v>
      </c>
      <c r="B593" s="6" t="s">
        <v>283</v>
      </c>
      <c r="C593" s="4" t="s">
        <v>114</v>
      </c>
      <c r="D593" s="30" t="s">
        <v>115</v>
      </c>
      <c r="E593" s="7">
        <v>191513.43299999999</v>
      </c>
      <c r="F593" s="32">
        <v>32304.859</v>
      </c>
      <c r="G593" s="32">
        <v>31349.098000000002</v>
      </c>
      <c r="H593" s="33">
        <f t="shared" si="23"/>
        <v>0.97041432683547701</v>
      </c>
    </row>
    <row r="594" spans="1:8" ht="47.25" outlineLevel="2" x14ac:dyDescent="0.25">
      <c r="A594" s="4" t="s">
        <v>282</v>
      </c>
      <c r="B594" s="6" t="s">
        <v>283</v>
      </c>
      <c r="C594" s="4" t="s">
        <v>116</v>
      </c>
      <c r="D594" s="30" t="s">
        <v>117</v>
      </c>
      <c r="E594" s="7">
        <v>1781.8030000000001</v>
      </c>
      <c r="F594" s="32">
        <v>95.786000000000001</v>
      </c>
      <c r="G594" s="32">
        <v>95.774000000000001</v>
      </c>
      <c r="H594" s="33">
        <f t="shared" si="23"/>
        <v>0.99987472073163097</v>
      </c>
    </row>
    <row r="595" spans="1:8" ht="15.75" outlineLevel="2" x14ac:dyDescent="0.25">
      <c r="A595" s="4"/>
      <c r="B595" s="6"/>
      <c r="C595" s="60" t="s">
        <v>336</v>
      </c>
      <c r="D595" s="61"/>
      <c r="E595" s="50"/>
      <c r="F595" s="28">
        <f>F596+F597</f>
        <v>3204.6109999999999</v>
      </c>
      <c r="G595" s="28">
        <f>G596+G597</f>
        <v>3182.1239999999998</v>
      </c>
      <c r="H595" s="25">
        <f t="shared" si="23"/>
        <v>0.99298292366842655</v>
      </c>
    </row>
    <row r="596" spans="1:8" ht="31.5" outlineLevel="1" x14ac:dyDescent="0.25">
      <c r="A596" s="4" t="s">
        <v>282</v>
      </c>
      <c r="B596" s="6" t="s">
        <v>283</v>
      </c>
      <c r="C596" s="4" t="s">
        <v>14</v>
      </c>
      <c r="D596" s="6" t="s">
        <v>15</v>
      </c>
      <c r="E596" s="7">
        <v>2476.6</v>
      </c>
      <c r="F596" s="12">
        <v>595.779</v>
      </c>
      <c r="G596" s="12">
        <v>594.702</v>
      </c>
      <c r="H596" s="18">
        <f t="shared" si="23"/>
        <v>0.99819228270885685</v>
      </c>
    </row>
    <row r="597" spans="1:8" ht="31.5" outlineLevel="1" x14ac:dyDescent="0.25">
      <c r="A597" s="4" t="s">
        <v>282</v>
      </c>
      <c r="B597" s="6" t="s">
        <v>283</v>
      </c>
      <c r="C597" s="4" t="s">
        <v>16</v>
      </c>
      <c r="D597" s="6" t="s">
        <v>17</v>
      </c>
      <c r="E597" s="7">
        <v>15217.8</v>
      </c>
      <c r="F597" s="12">
        <v>2608.8319999999999</v>
      </c>
      <c r="G597" s="12">
        <v>2587.422</v>
      </c>
      <c r="H597" s="18">
        <f t="shared" si="23"/>
        <v>0.99179326227215858</v>
      </c>
    </row>
    <row r="598" spans="1:8" ht="35.1" customHeight="1" x14ac:dyDescent="0.25">
      <c r="A598" s="10" t="s">
        <v>284</v>
      </c>
      <c r="B598" s="73" t="s">
        <v>285</v>
      </c>
      <c r="C598" s="74"/>
      <c r="D598" s="75"/>
      <c r="E598" s="7">
        <v>779185.99199999997</v>
      </c>
      <c r="F598" s="11">
        <v>143462.576</v>
      </c>
      <c r="G598" s="11">
        <v>143352.78099999999</v>
      </c>
      <c r="H598" s="17">
        <f t="shared" si="23"/>
        <v>0.99923467845718861</v>
      </c>
    </row>
    <row r="599" spans="1:8" ht="15" customHeight="1" x14ac:dyDescent="0.25">
      <c r="A599" s="34"/>
      <c r="B599" s="35"/>
      <c r="C599" s="66" t="s">
        <v>334</v>
      </c>
      <c r="D599" s="67"/>
      <c r="E599" s="36"/>
      <c r="F599" s="37"/>
      <c r="G599" s="37"/>
      <c r="H599" s="38"/>
    </row>
    <row r="600" spans="1:8" ht="21" customHeight="1" x14ac:dyDescent="0.25">
      <c r="A600" s="34"/>
      <c r="B600" s="35"/>
      <c r="C600" s="66" t="s">
        <v>335</v>
      </c>
      <c r="D600" s="67"/>
      <c r="E600" s="36"/>
      <c r="F600" s="37">
        <f>F601+F604+F606</f>
        <v>1829.7809999999999</v>
      </c>
      <c r="G600" s="37">
        <f>G601+G604+G606</f>
        <v>1829.7809999999999</v>
      </c>
      <c r="H600" s="25">
        <f t="shared" si="23"/>
        <v>1</v>
      </c>
    </row>
    <row r="601" spans="1:8" ht="15.75" outlineLevel="1" x14ac:dyDescent="0.25">
      <c r="A601" s="4" t="s">
        <v>284</v>
      </c>
      <c r="B601" s="6" t="s">
        <v>285</v>
      </c>
      <c r="C601" s="4" t="s">
        <v>50</v>
      </c>
      <c r="D601" s="26" t="s">
        <v>51</v>
      </c>
      <c r="E601" s="7">
        <v>41356</v>
      </c>
      <c r="F601" s="28">
        <v>1365.0329999999999</v>
      </c>
      <c r="G601" s="28">
        <v>1365.0329999999999</v>
      </c>
      <c r="H601" s="25">
        <f t="shared" si="23"/>
        <v>1</v>
      </c>
    </row>
    <row r="602" spans="1:8" ht="31.5" outlineLevel="2" x14ac:dyDescent="0.25">
      <c r="A602" s="4" t="s">
        <v>284</v>
      </c>
      <c r="B602" s="6" t="s">
        <v>285</v>
      </c>
      <c r="C602" s="4" t="s">
        <v>52</v>
      </c>
      <c r="D602" s="30" t="s">
        <v>53</v>
      </c>
      <c r="E602" s="7">
        <v>35730.300000000003</v>
      </c>
      <c r="F602" s="32">
        <v>1188.367</v>
      </c>
      <c r="G602" s="32">
        <v>1188.367</v>
      </c>
      <c r="H602" s="33">
        <f t="shared" si="23"/>
        <v>1</v>
      </c>
    </row>
    <row r="603" spans="1:8" ht="31.5" outlineLevel="2" x14ac:dyDescent="0.25">
      <c r="A603" s="4" t="s">
        <v>284</v>
      </c>
      <c r="B603" s="6" t="s">
        <v>285</v>
      </c>
      <c r="C603" s="4" t="s">
        <v>54</v>
      </c>
      <c r="D603" s="30" t="s">
        <v>55</v>
      </c>
      <c r="E603" s="7">
        <v>5625.7</v>
      </c>
      <c r="F603" s="32">
        <v>176.667</v>
      </c>
      <c r="G603" s="32">
        <v>176.667</v>
      </c>
      <c r="H603" s="33">
        <f t="shared" ref="H603:H618" si="24">G603/F603</f>
        <v>1</v>
      </c>
    </row>
    <row r="604" spans="1:8" ht="31.5" outlineLevel="1" x14ac:dyDescent="0.25">
      <c r="A604" s="4" t="s">
        <v>284</v>
      </c>
      <c r="B604" s="6" t="s">
        <v>285</v>
      </c>
      <c r="C604" s="4" t="s">
        <v>118</v>
      </c>
      <c r="D604" s="26" t="s">
        <v>119</v>
      </c>
      <c r="E604" s="7">
        <v>849</v>
      </c>
      <c r="F604" s="28">
        <v>212.25</v>
      </c>
      <c r="G604" s="28">
        <v>212.25</v>
      </c>
      <c r="H604" s="25">
        <f t="shared" si="24"/>
        <v>1</v>
      </c>
    </row>
    <row r="605" spans="1:8" ht="15.75" outlineLevel="2" x14ac:dyDescent="0.25">
      <c r="A605" s="4" t="s">
        <v>284</v>
      </c>
      <c r="B605" s="6" t="s">
        <v>285</v>
      </c>
      <c r="C605" s="4" t="s">
        <v>120</v>
      </c>
      <c r="D605" s="30" t="s">
        <v>121</v>
      </c>
      <c r="E605" s="7">
        <v>849</v>
      </c>
      <c r="F605" s="32">
        <v>212.25</v>
      </c>
      <c r="G605" s="32">
        <v>212.25</v>
      </c>
      <c r="H605" s="33">
        <f t="shared" si="24"/>
        <v>1</v>
      </c>
    </row>
    <row r="606" spans="1:8" ht="31.5" outlineLevel="1" x14ac:dyDescent="0.25">
      <c r="A606" s="4" t="s">
        <v>284</v>
      </c>
      <c r="B606" s="6" t="s">
        <v>285</v>
      </c>
      <c r="C606" s="4" t="s">
        <v>167</v>
      </c>
      <c r="D606" s="26" t="s">
        <v>168</v>
      </c>
      <c r="E606" s="7">
        <v>1010</v>
      </c>
      <c r="F606" s="28">
        <v>252.49799999999999</v>
      </c>
      <c r="G606" s="28">
        <v>252.49799999999999</v>
      </c>
      <c r="H606" s="25">
        <f t="shared" si="24"/>
        <v>1</v>
      </c>
    </row>
    <row r="607" spans="1:8" ht="31.5" outlineLevel="2" x14ac:dyDescent="0.25">
      <c r="A607" s="4" t="s">
        <v>284</v>
      </c>
      <c r="B607" s="6" t="s">
        <v>285</v>
      </c>
      <c r="C607" s="4" t="s">
        <v>286</v>
      </c>
      <c r="D607" s="30" t="s">
        <v>287</v>
      </c>
      <c r="E607" s="7">
        <v>1010</v>
      </c>
      <c r="F607" s="32">
        <v>252.49799999999999</v>
      </c>
      <c r="G607" s="32">
        <v>252.49799999999999</v>
      </c>
      <c r="H607" s="33">
        <f t="shared" si="24"/>
        <v>1</v>
      </c>
    </row>
    <row r="608" spans="1:8" ht="15.75" outlineLevel="2" x14ac:dyDescent="0.25">
      <c r="A608" s="4"/>
      <c r="B608" s="6"/>
      <c r="C608" s="60" t="s">
        <v>336</v>
      </c>
      <c r="D608" s="61"/>
      <c r="E608" s="7"/>
      <c r="F608" s="28">
        <f>F609+F610</f>
        <v>141632.79499999998</v>
      </c>
      <c r="G608" s="28">
        <f>G609+G610</f>
        <v>141522.99900000001</v>
      </c>
      <c r="H608" s="25">
        <f t="shared" si="24"/>
        <v>0.99922478406219428</v>
      </c>
    </row>
    <row r="609" spans="1:8" ht="31.5" outlineLevel="1" x14ac:dyDescent="0.25">
      <c r="A609" s="4" t="s">
        <v>284</v>
      </c>
      <c r="B609" s="6" t="s">
        <v>285</v>
      </c>
      <c r="C609" s="4" t="s">
        <v>14</v>
      </c>
      <c r="D609" s="6" t="s">
        <v>15</v>
      </c>
      <c r="E609" s="7">
        <v>352363.69199999998</v>
      </c>
      <c r="F609" s="12">
        <v>68781.885999999999</v>
      </c>
      <c r="G609" s="12">
        <v>68672.165999999997</v>
      </c>
      <c r="H609" s="18">
        <f t="shared" si="24"/>
        <v>0.99840481256940239</v>
      </c>
    </row>
    <row r="610" spans="1:8" ht="31.5" outlineLevel="1" x14ac:dyDescent="0.25">
      <c r="A610" s="4" t="s">
        <v>284</v>
      </c>
      <c r="B610" s="6" t="s">
        <v>285</v>
      </c>
      <c r="C610" s="4" t="s">
        <v>16</v>
      </c>
      <c r="D610" s="6" t="s">
        <v>17</v>
      </c>
      <c r="E610" s="7">
        <v>383607.3</v>
      </c>
      <c r="F610" s="12">
        <v>72850.909</v>
      </c>
      <c r="G610" s="12">
        <v>72850.832999999999</v>
      </c>
      <c r="H610" s="18">
        <f t="shared" si="24"/>
        <v>0.99999895677348372</v>
      </c>
    </row>
    <row r="611" spans="1:8" ht="35.1" customHeight="1" x14ac:dyDescent="0.25">
      <c r="A611" s="10" t="s">
        <v>288</v>
      </c>
      <c r="B611" s="73" t="s">
        <v>289</v>
      </c>
      <c r="C611" s="74"/>
      <c r="D611" s="75"/>
      <c r="E611" s="7">
        <v>1188816.345</v>
      </c>
      <c r="F611" s="11">
        <v>230516.85200000001</v>
      </c>
      <c r="G611" s="11">
        <v>229188.44699999999</v>
      </c>
      <c r="H611" s="17">
        <f t="shared" si="24"/>
        <v>0.99423727598015255</v>
      </c>
    </row>
    <row r="612" spans="1:8" ht="15" customHeight="1" x14ac:dyDescent="0.25">
      <c r="A612" s="34"/>
      <c r="B612" s="35"/>
      <c r="C612" s="66" t="s">
        <v>334</v>
      </c>
      <c r="D612" s="67"/>
      <c r="E612" s="36"/>
      <c r="F612" s="37"/>
      <c r="G612" s="37"/>
      <c r="H612" s="38"/>
    </row>
    <row r="613" spans="1:8" ht="21" customHeight="1" x14ac:dyDescent="0.25">
      <c r="A613" s="34"/>
      <c r="B613" s="35"/>
      <c r="C613" s="66" t="s">
        <v>335</v>
      </c>
      <c r="D613" s="67"/>
      <c r="E613" s="36"/>
      <c r="F613" s="37">
        <f>F614+F619</f>
        <v>216423.948</v>
      </c>
      <c r="G613" s="37">
        <f>G614+G619</f>
        <v>215610.99400000001</v>
      </c>
      <c r="H613" s="25">
        <f t="shared" si="24"/>
        <v>0.99624369665412449</v>
      </c>
    </row>
    <row r="614" spans="1:8" ht="31.5" outlineLevel="1" x14ac:dyDescent="0.25">
      <c r="A614" s="4" t="s">
        <v>288</v>
      </c>
      <c r="B614" s="6" t="s">
        <v>289</v>
      </c>
      <c r="C614" s="4" t="s">
        <v>88</v>
      </c>
      <c r="D614" s="26" t="s">
        <v>89</v>
      </c>
      <c r="E614" s="7">
        <v>1115030.4450000001</v>
      </c>
      <c r="F614" s="28">
        <v>216402.856</v>
      </c>
      <c r="G614" s="28">
        <v>215589.902</v>
      </c>
      <c r="H614" s="25">
        <f t="shared" si="24"/>
        <v>0.9962433305408871</v>
      </c>
    </row>
    <row r="615" spans="1:8" ht="31.5" outlineLevel="2" x14ac:dyDescent="0.25">
      <c r="A615" s="4" t="s">
        <v>288</v>
      </c>
      <c r="B615" s="6" t="s">
        <v>289</v>
      </c>
      <c r="C615" s="4" t="s">
        <v>203</v>
      </c>
      <c r="D615" s="30" t="s">
        <v>204</v>
      </c>
      <c r="E615" s="7">
        <v>166984.85500000001</v>
      </c>
      <c r="F615" s="32">
        <v>360.68900000000002</v>
      </c>
      <c r="G615" s="32">
        <v>238.666</v>
      </c>
      <c r="H615" s="33">
        <f t="shared" si="24"/>
        <v>0.66169470097507821</v>
      </c>
    </row>
    <row r="616" spans="1:8" ht="15.75" hidden="1" outlineLevel="2" x14ac:dyDescent="0.25">
      <c r="A616" s="4"/>
      <c r="B616" s="6"/>
      <c r="C616" s="68" t="s">
        <v>341</v>
      </c>
      <c r="D616" s="69"/>
      <c r="E616" s="7"/>
      <c r="F616" s="32">
        <f>F617</f>
        <v>0</v>
      </c>
      <c r="G616" s="32">
        <f>G617</f>
        <v>0</v>
      </c>
      <c r="H616" s="33"/>
    </row>
    <row r="617" spans="1:8" ht="31.5" hidden="1" outlineLevel="4" x14ac:dyDescent="0.25">
      <c r="A617" s="4" t="s">
        <v>288</v>
      </c>
      <c r="B617" s="6" t="s">
        <v>289</v>
      </c>
      <c r="C617" s="4" t="s">
        <v>205</v>
      </c>
      <c r="D617" s="6" t="s">
        <v>206</v>
      </c>
      <c r="E617" s="7">
        <v>37258.9</v>
      </c>
      <c r="F617" s="32">
        <v>0</v>
      </c>
      <c r="G617" s="32">
        <v>0</v>
      </c>
      <c r="H617" s="33"/>
    </row>
    <row r="618" spans="1:8" ht="31.5" outlineLevel="2" x14ac:dyDescent="0.25">
      <c r="A618" s="4" t="s">
        <v>288</v>
      </c>
      <c r="B618" s="6" t="s">
        <v>289</v>
      </c>
      <c r="C618" s="4" t="s">
        <v>90</v>
      </c>
      <c r="D618" s="30" t="s">
        <v>91</v>
      </c>
      <c r="E618" s="7">
        <v>948045.59</v>
      </c>
      <c r="F618" s="32">
        <v>216042.16699999999</v>
      </c>
      <c r="G618" s="32">
        <v>215351.236</v>
      </c>
      <c r="H618" s="33">
        <f t="shared" si="24"/>
        <v>0.99680186970166806</v>
      </c>
    </row>
    <row r="619" spans="1:8" ht="47.25" outlineLevel="1" x14ac:dyDescent="0.25">
      <c r="A619" s="4" t="s">
        <v>288</v>
      </c>
      <c r="B619" s="6" t="s">
        <v>289</v>
      </c>
      <c r="C619" s="4" t="s">
        <v>78</v>
      </c>
      <c r="D619" s="26" t="s">
        <v>79</v>
      </c>
      <c r="E619" s="7">
        <v>3861.7</v>
      </c>
      <c r="F619" s="28">
        <v>21.091999999999999</v>
      </c>
      <c r="G619" s="28">
        <v>21.091999999999999</v>
      </c>
      <c r="H619" s="25">
        <f t="shared" ref="H619:H649" si="25">G619/F619</f>
        <v>1</v>
      </c>
    </row>
    <row r="620" spans="1:8" ht="47.25" outlineLevel="2" x14ac:dyDescent="0.25">
      <c r="A620" s="4" t="s">
        <v>288</v>
      </c>
      <c r="B620" s="6" t="s">
        <v>289</v>
      </c>
      <c r="C620" s="4" t="s">
        <v>80</v>
      </c>
      <c r="D620" s="30" t="s">
        <v>81</v>
      </c>
      <c r="E620" s="7">
        <v>336</v>
      </c>
      <c r="F620" s="32">
        <v>21.091999999999999</v>
      </c>
      <c r="G620" s="32">
        <v>21.091999999999999</v>
      </c>
      <c r="H620" s="33">
        <f t="shared" si="25"/>
        <v>1</v>
      </c>
    </row>
    <row r="621" spans="1:8" ht="31.5" hidden="1" outlineLevel="2" x14ac:dyDescent="0.25">
      <c r="A621" s="4" t="s">
        <v>288</v>
      </c>
      <c r="B621" s="6" t="s">
        <v>289</v>
      </c>
      <c r="C621" s="4" t="s">
        <v>92</v>
      </c>
      <c r="D621" s="30" t="s">
        <v>93</v>
      </c>
      <c r="E621" s="7">
        <v>612.5</v>
      </c>
      <c r="F621" s="12">
        <v>0</v>
      </c>
      <c r="G621" s="12">
        <v>0</v>
      </c>
      <c r="H621" s="18"/>
    </row>
    <row r="622" spans="1:8" ht="31.5" hidden="1" outlineLevel="2" x14ac:dyDescent="0.25">
      <c r="A622" s="4" t="s">
        <v>288</v>
      </c>
      <c r="B622" s="6" t="s">
        <v>289</v>
      </c>
      <c r="C622" s="4" t="s">
        <v>84</v>
      </c>
      <c r="D622" s="30" t="s">
        <v>85</v>
      </c>
      <c r="E622" s="7">
        <v>2913.2</v>
      </c>
      <c r="F622" s="12">
        <v>0</v>
      </c>
      <c r="G622" s="12">
        <v>0</v>
      </c>
      <c r="H622" s="18"/>
    </row>
    <row r="623" spans="1:8" ht="15.75" outlineLevel="4" x14ac:dyDescent="0.25">
      <c r="A623" s="4"/>
      <c r="B623" s="6"/>
      <c r="C623" s="60" t="s">
        <v>338</v>
      </c>
      <c r="D623" s="61"/>
      <c r="E623" s="7"/>
      <c r="F623" s="28">
        <f>F624+F625</f>
        <v>14092.903</v>
      </c>
      <c r="G623" s="28">
        <f>G624+G625</f>
        <v>13577.453000000001</v>
      </c>
      <c r="H623" s="25">
        <f t="shared" si="25"/>
        <v>0.96342485292065094</v>
      </c>
    </row>
    <row r="624" spans="1:8" ht="31.5" outlineLevel="1" x14ac:dyDescent="0.25">
      <c r="A624" s="4" t="s">
        <v>288</v>
      </c>
      <c r="B624" s="6" t="s">
        <v>289</v>
      </c>
      <c r="C624" s="4" t="s">
        <v>14</v>
      </c>
      <c r="D624" s="6" t="s">
        <v>15</v>
      </c>
      <c r="E624" s="7">
        <v>56066.3</v>
      </c>
      <c r="F624" s="12">
        <v>11419.172</v>
      </c>
      <c r="G624" s="12">
        <v>11072.903</v>
      </c>
      <c r="H624" s="18">
        <f t="shared" si="25"/>
        <v>0.96967652295630535</v>
      </c>
    </row>
    <row r="625" spans="1:8" ht="31.5" outlineLevel="1" x14ac:dyDescent="0.25">
      <c r="A625" s="4" t="s">
        <v>288</v>
      </c>
      <c r="B625" s="6" t="s">
        <v>289</v>
      </c>
      <c r="C625" s="4" t="s">
        <v>16</v>
      </c>
      <c r="D625" s="6" t="s">
        <v>17</v>
      </c>
      <c r="E625" s="7">
        <v>13857.9</v>
      </c>
      <c r="F625" s="12">
        <v>2673.7310000000002</v>
      </c>
      <c r="G625" s="12">
        <v>2504.5500000000002</v>
      </c>
      <c r="H625" s="18">
        <f t="shared" si="25"/>
        <v>0.93672474904917513</v>
      </c>
    </row>
    <row r="626" spans="1:8" ht="35.1" customHeight="1" x14ac:dyDescent="0.25">
      <c r="A626" s="10" t="s">
        <v>290</v>
      </c>
      <c r="B626" s="73" t="s">
        <v>291</v>
      </c>
      <c r="C626" s="74"/>
      <c r="D626" s="75"/>
      <c r="E626" s="7">
        <v>53852.800000000003</v>
      </c>
      <c r="F626" s="11">
        <v>9215</v>
      </c>
      <c r="G626" s="11">
        <v>8858.14</v>
      </c>
      <c r="H626" s="17">
        <f t="shared" si="25"/>
        <v>0.96127400976668465</v>
      </c>
    </row>
    <row r="627" spans="1:8" ht="15" customHeight="1" x14ac:dyDescent="0.25">
      <c r="A627" s="34"/>
      <c r="B627" s="35"/>
      <c r="C627" s="66" t="s">
        <v>334</v>
      </c>
      <c r="D627" s="67"/>
      <c r="E627" s="36"/>
      <c r="F627" s="37"/>
      <c r="G627" s="37"/>
      <c r="H627" s="38"/>
    </row>
    <row r="628" spans="1:8" ht="21" customHeight="1" x14ac:dyDescent="0.25">
      <c r="A628" s="34"/>
      <c r="B628" s="35"/>
      <c r="C628" s="66" t="s">
        <v>335</v>
      </c>
      <c r="D628" s="67"/>
      <c r="E628" s="36"/>
      <c r="F628" s="37">
        <v>0</v>
      </c>
      <c r="G628" s="37">
        <v>0</v>
      </c>
      <c r="H628" s="25"/>
    </row>
    <row r="629" spans="1:8" ht="21" customHeight="1" x14ac:dyDescent="0.25">
      <c r="A629" s="34"/>
      <c r="B629" s="35"/>
      <c r="C629" s="66" t="s">
        <v>336</v>
      </c>
      <c r="D629" s="67"/>
      <c r="E629" s="36"/>
      <c r="F629" s="37">
        <f>F630</f>
        <v>9215</v>
      </c>
      <c r="G629" s="37">
        <f>G630</f>
        <v>8858.14</v>
      </c>
      <c r="H629" s="25">
        <f t="shared" si="25"/>
        <v>0.96127400976668465</v>
      </c>
    </row>
    <row r="630" spans="1:8" ht="31.5" outlineLevel="1" x14ac:dyDescent="0.25">
      <c r="A630" s="4" t="s">
        <v>290</v>
      </c>
      <c r="B630" s="6" t="s">
        <v>291</v>
      </c>
      <c r="C630" s="4" t="s">
        <v>292</v>
      </c>
      <c r="D630" s="6" t="s">
        <v>293</v>
      </c>
      <c r="E630" s="7">
        <v>53852.800000000003</v>
      </c>
      <c r="F630" s="12">
        <v>9215</v>
      </c>
      <c r="G630" s="12">
        <v>8858.14</v>
      </c>
      <c r="H630" s="18">
        <f t="shared" si="25"/>
        <v>0.96127400976668465</v>
      </c>
    </row>
    <row r="631" spans="1:8" ht="35.1" customHeight="1" x14ac:dyDescent="0.25">
      <c r="A631" s="10" t="s">
        <v>294</v>
      </c>
      <c r="B631" s="73" t="s">
        <v>295</v>
      </c>
      <c r="C631" s="74"/>
      <c r="D631" s="75"/>
      <c r="E631" s="7">
        <v>230162</v>
      </c>
      <c r="F631" s="11">
        <v>35335.599999999999</v>
      </c>
      <c r="G631" s="11">
        <v>27067.341</v>
      </c>
      <c r="H631" s="17">
        <f t="shared" si="25"/>
        <v>0.7660076806393552</v>
      </c>
    </row>
    <row r="632" spans="1:8" ht="15" customHeight="1" x14ac:dyDescent="0.25">
      <c r="A632" s="34"/>
      <c r="B632" s="35"/>
      <c r="C632" s="66" t="s">
        <v>334</v>
      </c>
      <c r="D632" s="67"/>
      <c r="E632" s="36"/>
      <c r="F632" s="37"/>
      <c r="G632" s="37"/>
      <c r="H632" s="38"/>
    </row>
    <row r="633" spans="1:8" ht="21" customHeight="1" x14ac:dyDescent="0.25">
      <c r="A633" s="34"/>
      <c r="B633" s="35"/>
      <c r="C633" s="66" t="s">
        <v>335</v>
      </c>
      <c r="D633" s="67"/>
      <c r="E633" s="36"/>
      <c r="F633" s="37">
        <v>0</v>
      </c>
      <c r="G633" s="37">
        <v>0</v>
      </c>
      <c r="H633" s="25"/>
    </row>
    <row r="634" spans="1:8" ht="15" customHeight="1" x14ac:dyDescent="0.25">
      <c r="A634" s="34"/>
      <c r="B634" s="35"/>
      <c r="C634" s="66" t="s">
        <v>338</v>
      </c>
      <c r="D634" s="67"/>
      <c r="E634" s="36"/>
      <c r="F634" s="37">
        <f>F636+F635</f>
        <v>35335.599999999999</v>
      </c>
      <c r="G634" s="37">
        <f>G636+G635</f>
        <v>27067.341</v>
      </c>
      <c r="H634" s="25">
        <f t="shared" si="25"/>
        <v>0.7660076806393552</v>
      </c>
    </row>
    <row r="635" spans="1:8" ht="31.5" outlineLevel="1" x14ac:dyDescent="0.25">
      <c r="A635" s="4" t="s">
        <v>294</v>
      </c>
      <c r="B635" s="6" t="s">
        <v>295</v>
      </c>
      <c r="C635" s="4" t="s">
        <v>14</v>
      </c>
      <c r="D635" s="6" t="s">
        <v>15</v>
      </c>
      <c r="E635" s="7">
        <v>44950.9</v>
      </c>
      <c r="F635" s="12">
        <v>4511.8</v>
      </c>
      <c r="G635" s="12">
        <v>1967.39</v>
      </c>
      <c r="H635" s="18">
        <f t="shared" si="25"/>
        <v>0.43605434638060198</v>
      </c>
    </row>
    <row r="636" spans="1:8" ht="31.5" outlineLevel="1" x14ac:dyDescent="0.25">
      <c r="A636" s="4" t="s">
        <v>294</v>
      </c>
      <c r="B636" s="6" t="s">
        <v>295</v>
      </c>
      <c r="C636" s="4" t="s">
        <v>296</v>
      </c>
      <c r="D636" s="6" t="s">
        <v>297</v>
      </c>
      <c r="E636" s="7">
        <v>185211.1</v>
      </c>
      <c r="F636" s="12">
        <v>30823.8</v>
      </c>
      <c r="G636" s="12">
        <v>25099.951000000001</v>
      </c>
      <c r="H636" s="18">
        <f t="shared" si="25"/>
        <v>0.81430423893225368</v>
      </c>
    </row>
    <row r="637" spans="1:8" ht="35.1" customHeight="1" x14ac:dyDescent="0.25">
      <c r="A637" s="10" t="s">
        <v>298</v>
      </c>
      <c r="B637" s="73" t="s">
        <v>299</v>
      </c>
      <c r="C637" s="74"/>
      <c r="D637" s="75"/>
      <c r="E637" s="7">
        <v>1857907.534</v>
      </c>
      <c r="F637" s="11">
        <v>528249.79299999995</v>
      </c>
      <c r="G637" s="11">
        <v>512207.03499999997</v>
      </c>
      <c r="H637" s="17">
        <f t="shared" si="25"/>
        <v>0.96963035629623051</v>
      </c>
    </row>
    <row r="638" spans="1:8" ht="15" customHeight="1" x14ac:dyDescent="0.25">
      <c r="A638" s="34"/>
      <c r="B638" s="35"/>
      <c r="C638" s="66" t="s">
        <v>334</v>
      </c>
      <c r="D638" s="67"/>
      <c r="E638" s="36"/>
      <c r="F638" s="37"/>
      <c r="G638" s="37"/>
      <c r="H638" s="38"/>
    </row>
    <row r="639" spans="1:8" ht="15" customHeight="1" x14ac:dyDescent="0.25">
      <c r="A639" s="34"/>
      <c r="B639" s="35"/>
      <c r="C639" s="66" t="s">
        <v>335</v>
      </c>
      <c r="D639" s="67"/>
      <c r="E639" s="36"/>
      <c r="F639" s="37">
        <f>F640+F656</f>
        <v>466541.96399999998</v>
      </c>
      <c r="G639" s="37">
        <f>G640+G656</f>
        <v>452845.32399999996</v>
      </c>
      <c r="H639" s="25">
        <f t="shared" si="25"/>
        <v>0.97064221215478907</v>
      </c>
    </row>
    <row r="640" spans="1:8" ht="31.5" outlineLevel="1" x14ac:dyDescent="0.25">
      <c r="A640" s="4" t="s">
        <v>298</v>
      </c>
      <c r="B640" s="6" t="s">
        <v>299</v>
      </c>
      <c r="C640" s="4" t="s">
        <v>167</v>
      </c>
      <c r="D640" s="26" t="s">
        <v>168</v>
      </c>
      <c r="E640" s="7">
        <v>1698962.0120000001</v>
      </c>
      <c r="F640" s="28">
        <v>461669</v>
      </c>
      <c r="G640" s="28">
        <v>448072.34899999999</v>
      </c>
      <c r="H640" s="25">
        <f t="shared" si="25"/>
        <v>0.97054891924733955</v>
      </c>
    </row>
    <row r="641" spans="1:8" ht="47.25" outlineLevel="2" x14ac:dyDescent="0.25">
      <c r="A641" s="4" t="s">
        <v>298</v>
      </c>
      <c r="B641" s="6" t="s">
        <v>299</v>
      </c>
      <c r="C641" s="4" t="s">
        <v>209</v>
      </c>
      <c r="D641" s="30" t="s">
        <v>210</v>
      </c>
      <c r="E641" s="7">
        <v>1177116.469</v>
      </c>
      <c r="F641" s="32">
        <v>323813.00799999997</v>
      </c>
      <c r="G641" s="32">
        <v>311183.685</v>
      </c>
      <c r="H641" s="33">
        <f t="shared" si="25"/>
        <v>0.96099809863104702</v>
      </c>
    </row>
    <row r="642" spans="1:8" ht="15.75" outlineLevel="2" x14ac:dyDescent="0.25">
      <c r="A642" s="4"/>
      <c r="B642" s="6"/>
      <c r="C642" s="68" t="s">
        <v>341</v>
      </c>
      <c r="D642" s="69"/>
      <c r="E642" s="7"/>
      <c r="F642" s="32">
        <f>F643+F644+F645+F646+F647+F648</f>
        <v>310050.88</v>
      </c>
      <c r="G642" s="32">
        <f>G643+G644+G645+G646+G647+G648</f>
        <v>297716.47999999998</v>
      </c>
      <c r="H642" s="33">
        <f t="shared" si="25"/>
        <v>0.96021814226103785</v>
      </c>
    </row>
    <row r="643" spans="1:8" ht="78.75" outlineLevel="4" x14ac:dyDescent="0.25">
      <c r="A643" s="4" t="s">
        <v>298</v>
      </c>
      <c r="B643" s="6" t="s">
        <v>299</v>
      </c>
      <c r="C643" s="4" t="s">
        <v>300</v>
      </c>
      <c r="D643" s="6" t="s">
        <v>301</v>
      </c>
      <c r="E643" s="7">
        <v>280440.76199999999</v>
      </c>
      <c r="F643" s="32">
        <v>171148.79999999999</v>
      </c>
      <c r="G643" s="32">
        <v>169496.02</v>
      </c>
      <c r="H643" s="33">
        <f t="shared" si="25"/>
        <v>0.99034302314710942</v>
      </c>
    </row>
    <row r="644" spans="1:8" ht="47.25" outlineLevel="4" x14ac:dyDescent="0.25">
      <c r="A644" s="4" t="s">
        <v>298</v>
      </c>
      <c r="B644" s="6" t="s">
        <v>299</v>
      </c>
      <c r="C644" s="4" t="s">
        <v>302</v>
      </c>
      <c r="D644" s="6" t="s">
        <v>303</v>
      </c>
      <c r="E644" s="7">
        <v>17494.57</v>
      </c>
      <c r="F644" s="12">
        <v>6626.69</v>
      </c>
      <c r="G644" s="12">
        <v>4893.09</v>
      </c>
      <c r="H644" s="18">
        <f t="shared" si="25"/>
        <v>0.73839126320983783</v>
      </c>
    </row>
    <row r="645" spans="1:8" ht="63" hidden="1" outlineLevel="4" x14ac:dyDescent="0.25">
      <c r="A645" s="4" t="s">
        <v>298</v>
      </c>
      <c r="B645" s="6" t="s">
        <v>299</v>
      </c>
      <c r="C645" s="4" t="s">
        <v>304</v>
      </c>
      <c r="D645" s="6" t="s">
        <v>305</v>
      </c>
      <c r="E645" s="7">
        <v>25025</v>
      </c>
      <c r="F645" s="12">
        <v>0</v>
      </c>
      <c r="G645" s="12">
        <v>0</v>
      </c>
      <c r="H645" s="18"/>
    </row>
    <row r="646" spans="1:8" ht="31.5" outlineLevel="4" x14ac:dyDescent="0.25">
      <c r="A646" s="4" t="s">
        <v>298</v>
      </c>
      <c r="B646" s="6" t="s">
        <v>299</v>
      </c>
      <c r="C646" s="4" t="s">
        <v>211</v>
      </c>
      <c r="D646" s="6" t="s">
        <v>212</v>
      </c>
      <c r="E646" s="7">
        <v>671385.93500000006</v>
      </c>
      <c r="F646" s="12">
        <v>123405.44</v>
      </c>
      <c r="G646" s="12">
        <v>122184.72</v>
      </c>
      <c r="H646" s="18">
        <f t="shared" si="25"/>
        <v>0.99010805358337528</v>
      </c>
    </row>
    <row r="647" spans="1:8" ht="31.5" hidden="1" outlineLevel="4" x14ac:dyDescent="0.25">
      <c r="A647" s="4" t="s">
        <v>298</v>
      </c>
      <c r="B647" s="6" t="s">
        <v>299</v>
      </c>
      <c r="C647" s="4" t="s">
        <v>306</v>
      </c>
      <c r="D647" s="6" t="s">
        <v>307</v>
      </c>
      <c r="E647" s="7">
        <v>113093.202</v>
      </c>
      <c r="F647" s="12">
        <v>0</v>
      </c>
      <c r="G647" s="12">
        <v>0</v>
      </c>
      <c r="H647" s="18"/>
    </row>
    <row r="648" spans="1:8" ht="31.5" outlineLevel="4" x14ac:dyDescent="0.25">
      <c r="A648" s="4" t="s">
        <v>298</v>
      </c>
      <c r="B648" s="6" t="s">
        <v>299</v>
      </c>
      <c r="C648" s="4" t="s">
        <v>308</v>
      </c>
      <c r="D648" s="6" t="s">
        <v>307</v>
      </c>
      <c r="E648" s="7">
        <v>40863.5</v>
      </c>
      <c r="F648" s="12">
        <v>8869.9500000000007</v>
      </c>
      <c r="G648" s="12">
        <v>1142.6500000000001</v>
      </c>
      <c r="H648" s="18">
        <f t="shared" si="25"/>
        <v>0.12882259764711187</v>
      </c>
    </row>
    <row r="649" spans="1:8" ht="31.5" outlineLevel="2" x14ac:dyDescent="0.25">
      <c r="A649" s="4" t="s">
        <v>298</v>
      </c>
      <c r="B649" s="6" t="s">
        <v>299</v>
      </c>
      <c r="C649" s="4" t="s">
        <v>309</v>
      </c>
      <c r="D649" s="30" t="s">
        <v>310</v>
      </c>
      <c r="E649" s="7">
        <v>107713.3</v>
      </c>
      <c r="F649" s="32">
        <v>35305.707999999999</v>
      </c>
      <c r="G649" s="32">
        <v>34965.817999999999</v>
      </c>
      <c r="H649" s="33">
        <f t="shared" si="25"/>
        <v>0.99037294479408255</v>
      </c>
    </row>
    <row r="650" spans="1:8" ht="15.75" outlineLevel="2" x14ac:dyDescent="0.25">
      <c r="A650" s="4" t="s">
        <v>298</v>
      </c>
      <c r="B650" s="6" t="s">
        <v>299</v>
      </c>
      <c r="C650" s="4" t="s">
        <v>169</v>
      </c>
      <c r="D650" s="30" t="s">
        <v>170</v>
      </c>
      <c r="E650" s="7">
        <v>410995.04300000001</v>
      </c>
      <c r="F650" s="32">
        <v>101044.482</v>
      </c>
      <c r="G650" s="32">
        <v>101028.84600000001</v>
      </c>
      <c r="H650" s="33">
        <f t="shared" ref="H650:H678" si="26">G650/F650</f>
        <v>0.99984525627040177</v>
      </c>
    </row>
    <row r="651" spans="1:8" ht="15.75" outlineLevel="2" collapsed="1" x14ac:dyDescent="0.25">
      <c r="A651" s="4"/>
      <c r="B651" s="6"/>
      <c r="C651" s="68" t="s">
        <v>341</v>
      </c>
      <c r="D651" s="69"/>
      <c r="E651" s="7"/>
      <c r="F651" s="48">
        <f>F652+F653+F654</f>
        <v>95846.19</v>
      </c>
      <c r="G651" s="48">
        <f>G652+G653+G654</f>
        <v>95846.19</v>
      </c>
      <c r="H651" s="49">
        <f t="shared" si="26"/>
        <v>1</v>
      </c>
    </row>
    <row r="652" spans="1:8" ht="94.5" hidden="1" outlineLevel="4" x14ac:dyDescent="0.25">
      <c r="A652" s="4" t="s">
        <v>298</v>
      </c>
      <c r="B652" s="6" t="s">
        <v>299</v>
      </c>
      <c r="C652" s="4" t="s">
        <v>311</v>
      </c>
      <c r="D652" s="8" t="s">
        <v>312</v>
      </c>
      <c r="E652" s="7">
        <v>136639.96100000001</v>
      </c>
      <c r="F652" s="12">
        <v>0</v>
      </c>
      <c r="G652" s="12">
        <v>0</v>
      </c>
      <c r="H652" s="18"/>
    </row>
    <row r="653" spans="1:8" ht="47.25" hidden="1" outlineLevel="4" x14ac:dyDescent="0.25">
      <c r="A653" s="4" t="s">
        <v>298</v>
      </c>
      <c r="B653" s="6" t="s">
        <v>299</v>
      </c>
      <c r="C653" s="4" t="s">
        <v>313</v>
      </c>
      <c r="D653" s="6" t="s">
        <v>314</v>
      </c>
      <c r="E653" s="7">
        <v>173310.6</v>
      </c>
      <c r="F653" s="12">
        <v>0</v>
      </c>
      <c r="G653" s="12">
        <v>0</v>
      </c>
      <c r="H653" s="18"/>
    </row>
    <row r="654" spans="1:8" ht="31.5" outlineLevel="4" x14ac:dyDescent="0.25">
      <c r="A654" s="4" t="s">
        <v>298</v>
      </c>
      <c r="B654" s="6" t="s">
        <v>299</v>
      </c>
      <c r="C654" s="4" t="s">
        <v>315</v>
      </c>
      <c r="D654" s="6" t="s">
        <v>316</v>
      </c>
      <c r="E654" s="7">
        <v>100946.857</v>
      </c>
      <c r="F654" s="12">
        <v>95846.19</v>
      </c>
      <c r="G654" s="12">
        <v>95846.19</v>
      </c>
      <c r="H654" s="18">
        <f t="shared" si="26"/>
        <v>1</v>
      </c>
    </row>
    <row r="655" spans="1:8" ht="31.5" outlineLevel="2" x14ac:dyDescent="0.25">
      <c r="A655" s="4" t="s">
        <v>298</v>
      </c>
      <c r="B655" s="6" t="s">
        <v>299</v>
      </c>
      <c r="C655" s="4" t="s">
        <v>286</v>
      </c>
      <c r="D655" s="30" t="s">
        <v>287</v>
      </c>
      <c r="E655" s="7">
        <v>3137.2</v>
      </c>
      <c r="F655" s="32">
        <v>1505.8019999999999</v>
      </c>
      <c r="G655" s="32">
        <v>894</v>
      </c>
      <c r="H655" s="33">
        <f t="shared" si="26"/>
        <v>0.59370355465061142</v>
      </c>
    </row>
    <row r="656" spans="1:8" ht="31.5" outlineLevel="1" x14ac:dyDescent="0.25">
      <c r="A656" s="4" t="s">
        <v>298</v>
      </c>
      <c r="B656" s="6" t="s">
        <v>299</v>
      </c>
      <c r="C656" s="4" t="s">
        <v>143</v>
      </c>
      <c r="D656" s="26" t="s">
        <v>144</v>
      </c>
      <c r="E656" s="7">
        <v>38789.737000000001</v>
      </c>
      <c r="F656" s="28">
        <v>4872.9639999999999</v>
      </c>
      <c r="G656" s="28">
        <v>4772.9750000000004</v>
      </c>
      <c r="H656" s="25">
        <f t="shared" si="26"/>
        <v>0.97948086626537778</v>
      </c>
    </row>
    <row r="657" spans="1:8" ht="31.5" outlineLevel="2" x14ac:dyDescent="0.25">
      <c r="A657" s="4" t="s">
        <v>298</v>
      </c>
      <c r="B657" s="6" t="s">
        <v>299</v>
      </c>
      <c r="C657" s="4" t="s">
        <v>147</v>
      </c>
      <c r="D657" s="30" t="s">
        <v>148</v>
      </c>
      <c r="E657" s="7">
        <v>38789.737000000001</v>
      </c>
      <c r="F657" s="32">
        <v>4872.9639999999999</v>
      </c>
      <c r="G657" s="32">
        <v>4772.9750000000004</v>
      </c>
      <c r="H657" s="33">
        <f t="shared" si="26"/>
        <v>0.97948086626537778</v>
      </c>
    </row>
    <row r="658" spans="1:8" ht="15.75" outlineLevel="4" x14ac:dyDescent="0.25">
      <c r="A658" s="4"/>
      <c r="B658" s="6"/>
      <c r="C658" s="60" t="s">
        <v>338</v>
      </c>
      <c r="D658" s="61"/>
      <c r="E658" s="7"/>
      <c r="F658" s="28">
        <f>F660+F659+F661</f>
        <v>61707.828999999998</v>
      </c>
      <c r="G658" s="28">
        <f>G660+G659+G661</f>
        <v>59361.711000000003</v>
      </c>
      <c r="H658" s="25">
        <f t="shared" si="26"/>
        <v>0.96198022134274086</v>
      </c>
    </row>
    <row r="659" spans="1:8" ht="31.5" outlineLevel="1" x14ac:dyDescent="0.25">
      <c r="A659" s="4" t="s">
        <v>298</v>
      </c>
      <c r="B659" s="6" t="s">
        <v>299</v>
      </c>
      <c r="C659" s="4" t="s">
        <v>14</v>
      </c>
      <c r="D659" s="6" t="s">
        <v>15</v>
      </c>
      <c r="E659" s="7">
        <v>2574.4499999999998</v>
      </c>
      <c r="F659" s="12">
        <v>628.82500000000005</v>
      </c>
      <c r="G659" s="12">
        <v>527.88800000000003</v>
      </c>
      <c r="H659" s="18">
        <f t="shared" si="26"/>
        <v>0.83948316304218185</v>
      </c>
    </row>
    <row r="660" spans="1:8" ht="31.5" outlineLevel="1" x14ac:dyDescent="0.25">
      <c r="A660" s="4" t="s">
        <v>298</v>
      </c>
      <c r="B660" s="6" t="s">
        <v>299</v>
      </c>
      <c r="C660" s="4" t="s">
        <v>16</v>
      </c>
      <c r="D660" s="6" t="s">
        <v>17</v>
      </c>
      <c r="E660" s="7">
        <v>68414.3</v>
      </c>
      <c r="F660" s="12">
        <v>13294.97</v>
      </c>
      <c r="G660" s="12">
        <v>11998.541999999999</v>
      </c>
      <c r="H660" s="18">
        <f t="shared" si="26"/>
        <v>0.90248733167506212</v>
      </c>
    </row>
    <row r="661" spans="1:8" ht="47.25" outlineLevel="1" x14ac:dyDescent="0.25">
      <c r="A661" s="4" t="s">
        <v>298</v>
      </c>
      <c r="B661" s="6" t="s">
        <v>299</v>
      </c>
      <c r="C661" s="4" t="s">
        <v>18</v>
      </c>
      <c r="D661" s="6" t="s">
        <v>19</v>
      </c>
      <c r="E661" s="7">
        <v>49167.035000000003</v>
      </c>
      <c r="F661" s="12">
        <v>47784.034</v>
      </c>
      <c r="G661" s="12">
        <v>46835.281000000003</v>
      </c>
      <c r="H661" s="18">
        <f t="shared" si="26"/>
        <v>0.98014497896933528</v>
      </c>
    </row>
    <row r="662" spans="1:8" ht="15.75" outlineLevel="1" x14ac:dyDescent="0.25">
      <c r="A662" s="4"/>
      <c r="B662" s="51"/>
      <c r="C662" s="70" t="s">
        <v>341</v>
      </c>
      <c r="D662" s="69"/>
      <c r="E662" s="7"/>
      <c r="F662" s="48">
        <f>F663</f>
        <v>38042.58</v>
      </c>
      <c r="G662" s="48">
        <f>G663</f>
        <v>37096.6</v>
      </c>
      <c r="H662" s="49">
        <f t="shared" si="26"/>
        <v>0.97513365287002085</v>
      </c>
    </row>
    <row r="663" spans="1:8" ht="23.25" customHeight="1" outlineLevel="1" x14ac:dyDescent="0.25">
      <c r="A663" s="4" t="s">
        <v>298</v>
      </c>
      <c r="B663" s="6"/>
      <c r="C663" s="4" t="s">
        <v>22</v>
      </c>
      <c r="D663" s="6" t="s">
        <v>23</v>
      </c>
      <c r="E663" s="7"/>
      <c r="F663" s="12">
        <v>38042.58</v>
      </c>
      <c r="G663" s="12">
        <v>37096.6</v>
      </c>
      <c r="H663" s="18">
        <f t="shared" si="26"/>
        <v>0.97513365287002085</v>
      </c>
    </row>
    <row r="664" spans="1:8" ht="35.1" customHeight="1" x14ac:dyDescent="0.25">
      <c r="A664" s="10" t="s">
        <v>317</v>
      </c>
      <c r="B664" s="73" t="s">
        <v>318</v>
      </c>
      <c r="C664" s="74"/>
      <c r="D664" s="75"/>
      <c r="E664" s="7">
        <v>135198.98000000001</v>
      </c>
      <c r="F664" s="11">
        <v>28453.242999999999</v>
      </c>
      <c r="G664" s="11">
        <v>25224.634999999998</v>
      </c>
      <c r="H664" s="17">
        <f t="shared" si="26"/>
        <v>0.8865293492204035</v>
      </c>
    </row>
    <row r="665" spans="1:8" ht="15" customHeight="1" x14ac:dyDescent="0.25">
      <c r="A665" s="34"/>
      <c r="B665" s="35"/>
      <c r="C665" s="66" t="s">
        <v>334</v>
      </c>
      <c r="D665" s="67"/>
      <c r="E665" s="36"/>
      <c r="F665" s="37"/>
      <c r="G665" s="37"/>
      <c r="H665" s="38"/>
    </row>
    <row r="666" spans="1:8" ht="15" customHeight="1" x14ac:dyDescent="0.25">
      <c r="A666" s="34"/>
      <c r="B666" s="35"/>
      <c r="C666" s="66" t="s">
        <v>335</v>
      </c>
      <c r="D666" s="67"/>
      <c r="E666" s="36"/>
      <c r="F666" s="37">
        <f>F667</f>
        <v>2530.41</v>
      </c>
      <c r="G666" s="37">
        <f>G667</f>
        <v>2530.4059999999999</v>
      </c>
      <c r="H666" s="25">
        <f t="shared" si="26"/>
        <v>0.99999841922850452</v>
      </c>
    </row>
    <row r="667" spans="1:8" ht="31.5" outlineLevel="1" x14ac:dyDescent="0.25">
      <c r="A667" s="4" t="s">
        <v>317</v>
      </c>
      <c r="B667" s="6" t="s">
        <v>318</v>
      </c>
      <c r="C667" s="4" t="s">
        <v>319</v>
      </c>
      <c r="D667" s="26" t="s">
        <v>320</v>
      </c>
      <c r="E667" s="7">
        <v>22432.751</v>
      </c>
      <c r="F667" s="28">
        <v>2530.41</v>
      </c>
      <c r="G667" s="28">
        <v>2530.4059999999999</v>
      </c>
      <c r="H667" s="25">
        <f t="shared" si="26"/>
        <v>0.99999841922850452</v>
      </c>
    </row>
    <row r="668" spans="1:8" ht="47.25" outlineLevel="2" x14ac:dyDescent="0.25">
      <c r="A668" s="4" t="s">
        <v>317</v>
      </c>
      <c r="B668" s="6" t="s">
        <v>318</v>
      </c>
      <c r="C668" s="4" t="s">
        <v>321</v>
      </c>
      <c r="D668" s="30" t="s">
        <v>322</v>
      </c>
      <c r="E668" s="7">
        <v>8101.5510000000004</v>
      </c>
      <c r="F668" s="32">
        <v>517.41</v>
      </c>
      <c r="G668" s="32">
        <v>517.40599999999995</v>
      </c>
      <c r="H668" s="33">
        <f t="shared" si="26"/>
        <v>0.99999226918691164</v>
      </c>
    </row>
    <row r="669" spans="1:8" ht="47.25" outlineLevel="2" x14ac:dyDescent="0.25">
      <c r="A669" s="4" t="s">
        <v>317</v>
      </c>
      <c r="B669" s="6" t="s">
        <v>318</v>
      </c>
      <c r="C669" s="4" t="s">
        <v>323</v>
      </c>
      <c r="D669" s="30" t="s">
        <v>324</v>
      </c>
      <c r="E669" s="7">
        <v>14331.2</v>
      </c>
      <c r="F669" s="32">
        <v>2013</v>
      </c>
      <c r="G669" s="32">
        <v>2013</v>
      </c>
      <c r="H669" s="33">
        <f t="shared" si="26"/>
        <v>1</v>
      </c>
    </row>
    <row r="670" spans="1:8" ht="15.75" outlineLevel="4" x14ac:dyDescent="0.25">
      <c r="A670" s="4"/>
      <c r="B670" s="6"/>
      <c r="C670" s="60" t="s">
        <v>338</v>
      </c>
      <c r="D670" s="61"/>
      <c r="E670" s="7"/>
      <c r="F670" s="28">
        <f>F671+F672</f>
        <v>25922.833000000002</v>
      </c>
      <c r="G670" s="28">
        <f>G671+G672</f>
        <v>22694.228999999999</v>
      </c>
      <c r="H670" s="25">
        <f t="shared" si="26"/>
        <v>0.87545327318198585</v>
      </c>
    </row>
    <row r="671" spans="1:8" ht="31.5" outlineLevel="1" x14ac:dyDescent="0.25">
      <c r="A671" s="4" t="s">
        <v>317</v>
      </c>
      <c r="B671" s="6" t="s">
        <v>318</v>
      </c>
      <c r="C671" s="4" t="s">
        <v>16</v>
      </c>
      <c r="D671" s="6" t="s">
        <v>17</v>
      </c>
      <c r="E671" s="7">
        <v>111434.1</v>
      </c>
      <c r="F671" s="12">
        <v>24590.704000000002</v>
      </c>
      <c r="G671" s="12">
        <v>21362.1</v>
      </c>
      <c r="H671" s="18">
        <f t="shared" si="26"/>
        <v>0.86870632089264288</v>
      </c>
    </row>
    <row r="672" spans="1:8" ht="47.25" outlineLevel="1" x14ac:dyDescent="0.25">
      <c r="A672" s="4" t="s">
        <v>317</v>
      </c>
      <c r="B672" s="6" t="s">
        <v>318</v>
      </c>
      <c r="C672" s="4" t="s">
        <v>18</v>
      </c>
      <c r="D672" s="6" t="s">
        <v>19</v>
      </c>
      <c r="E672" s="7">
        <v>1332.1289999999999</v>
      </c>
      <c r="F672" s="12">
        <v>1332.1289999999999</v>
      </c>
      <c r="G672" s="12">
        <v>1332.1289999999999</v>
      </c>
      <c r="H672" s="18">
        <f t="shared" si="26"/>
        <v>1</v>
      </c>
    </row>
    <row r="673" spans="1:8" ht="20.25" customHeight="1" x14ac:dyDescent="0.25">
      <c r="A673" s="39"/>
      <c r="B673" s="40"/>
      <c r="C673" s="41"/>
      <c r="D673" s="53" t="s">
        <v>325</v>
      </c>
      <c r="E673" s="9">
        <v>53631883.711999997</v>
      </c>
      <c r="F673" s="14">
        <v>8918195.75</v>
      </c>
      <c r="G673" s="14">
        <v>8716434.0079999994</v>
      </c>
      <c r="H673" s="17">
        <f t="shared" si="26"/>
        <v>0.97737639454706959</v>
      </c>
    </row>
    <row r="674" spans="1:8" ht="17.25" customHeight="1" x14ac:dyDescent="0.25">
      <c r="A674" s="39"/>
      <c r="B674" s="40"/>
      <c r="C674" s="41"/>
      <c r="D674" s="53" t="s">
        <v>334</v>
      </c>
      <c r="E674" s="9"/>
      <c r="F674" s="14"/>
      <c r="G674" s="14"/>
      <c r="H674" s="17"/>
    </row>
    <row r="675" spans="1:8" ht="22.5" customHeight="1" x14ac:dyDescent="0.25">
      <c r="A675" s="39"/>
      <c r="B675" s="40"/>
      <c r="C675" s="41"/>
      <c r="D675" s="53" t="s">
        <v>335</v>
      </c>
      <c r="E675" s="9"/>
      <c r="F675" s="14">
        <f>F6+F16+F23+F33+F38+F50+F76+F104+F144+F182+F225+F265+F302+F344+F386+F422+F442+F666+F639+F633+F628+F613+F600+F590+F576+F562+F556+F545+F508</f>
        <v>8201095.9780000011</v>
      </c>
      <c r="G675" s="14">
        <f>G6+G16+G23+G33+G38+G50+G76+G104+G144+G182+G225+G265+G302+G344+G386+G422+G442+G666+G639+G633+G628+G613+G600+G590+G576+G562+G556+G545+G508</f>
        <v>8029138.3440000014</v>
      </c>
      <c r="H675" s="17">
        <f t="shared" si="26"/>
        <v>0.97903235927718835</v>
      </c>
    </row>
    <row r="676" spans="1:8" ht="24" customHeight="1" x14ac:dyDescent="0.25">
      <c r="A676" s="39"/>
      <c r="B676" s="40"/>
      <c r="C676" s="41"/>
      <c r="D676" s="53" t="s">
        <v>336</v>
      </c>
      <c r="E676" s="9"/>
      <c r="F676" s="14">
        <f>F670+F658+F629+F634+F623+F608+F595+F584+F570+F557+F550+F539+F501+F436+F417+F381+F338+F297+F259+F219+F176+F138+F98+F71+F45+F34+F28+F17+F10</f>
        <v>717099.76999999967</v>
      </c>
      <c r="G676" s="14">
        <f>G670+G658+G629+G634+G623+G608+G595+G584+G570+G557+G550+G539+G501+G436+G417+G381+G338+G297+G259+G219+G176+G138+G98+G71+G45+G34+G28+G17+G10</f>
        <v>687295.66399999999</v>
      </c>
      <c r="H676" s="17">
        <f t="shared" si="26"/>
        <v>0.95843799252647965</v>
      </c>
    </row>
    <row r="677" spans="1:8" ht="23.25" customHeight="1" x14ac:dyDescent="0.25">
      <c r="A677" s="39"/>
      <c r="B677" s="40"/>
      <c r="C677" s="41"/>
      <c r="D677" s="53" t="s">
        <v>337</v>
      </c>
      <c r="E677" s="9"/>
      <c r="F677" s="14">
        <f>F662+F651+F642+F616+F548+F523+F516+F499+F492+F488+F484+F473+F465+F461+F452+F449+F445+F427+F470</f>
        <v>902064.37799999991</v>
      </c>
      <c r="G677" s="14">
        <f>G662+G651+G642+G616+G548+G523+G516+G499+G492+G488+G484+G473+G465+G461+G452+G449+G445+G427+G470</f>
        <v>876777.40700000001</v>
      </c>
      <c r="H677" s="17">
        <f t="shared" si="26"/>
        <v>0.97196766481782093</v>
      </c>
    </row>
    <row r="678" spans="1:8" ht="23.25" hidden="1" customHeight="1" x14ac:dyDescent="0.25">
      <c r="A678" s="83"/>
      <c r="B678" s="84"/>
      <c r="C678" s="85"/>
      <c r="D678" s="86" t="s">
        <v>371</v>
      </c>
      <c r="E678" s="87"/>
      <c r="F678" s="88">
        <f>F669+F668+F657+F655+F650+F649+F641+F620+F618+F615+F607+F605+F603+F602+F593+F594+F592+F583+F581+F580+F578+F568+F567+F566+F564+F547+F538+F522+F515+F514+F512+F511+F510+F491+F487+F472+F469+F464+F451+F460+F448+F435+F434+F426+F424+F414+F410+F407+F404+F403+F401+F399+F397+F393+F391+F388+F376+F372+F369+F366+F364+F363+F362+F357+F355+F351+F349+F346+F333+F327+F324+F321+F320+F315+F313+F309+F307+F304+F294+F288+F285+F282+F283+F281++F278+F276+F272+F270+F267+F258+F254+F248+F245+F243+F242+F241+F238+F236+F232+F230+F227+F214+F208+F205+F203+F201+F202+F196+F194+F190+F188+F185+F184+F173+F167+F164+F161+F160+F157+F155+F151+F149+F146+F135+F129+F126+F124+F123+F122+F120+F117+F115+F109+F106+F97+F94+F93+F92+F91+F90+F83+F63+F61+F60+F59+F58+F57+F53+F55+F43+F42+F40+F26+F25+F9+F8</f>
        <v>8201095.9790000012</v>
      </c>
      <c r="G678" s="88">
        <f>G669+G668+G657+G655+G650+G649+G641+G620+G618+G615+G607+G605+G603+G602+G593+G594+G592+G583+G581+G580+G578+G568+G567+G566+G564+G547+G538+G522+G515+G514+G512+G511+G510+G491+G487+G472+G469+G464+G451+G460+G448+G435+G434+G426+G424+G414+G410+G407+G404+G403+G401+G399+G397+G393+G391+G388+G376+G372+G369+G366+G364+G363+G362+G357+G355+G351+G349+G346+G333+G327+G324+G321+G320+G315+G313+G309+G307+G304+G294+G288+G285+G282+G283+G281++G278+G276+G272+G270+G267+G258+G254+G248+G245+G243+G242+G241+G238+G236+G232+G230+G227+G214+G208+G205+G203+G201+G202+G196+G194+G190+G188+G185+G184+G173+G167+G164+G161+G160+G157+G155+G151+G149+G146+G135+G129+G126+G124+G123+G122+G120+G117+G115+G109+G106+G97+G94+G93+G92+G91+G90+G83+G63+G61+G60+G59+G58+G57+G53+G55+G43+G42+G40+G26+G25+G9+G8</f>
        <v>8029138.3469999982</v>
      </c>
      <c r="H678" s="89">
        <f t="shared" si="26"/>
        <v>0.97903235952361445</v>
      </c>
    </row>
  </sheetData>
  <autoFilter ref="A3:K677"/>
  <mergeCells count="136">
    <mergeCell ref="B4:D4"/>
    <mergeCell ref="B14:D14"/>
    <mergeCell ref="B664:D664"/>
    <mergeCell ref="B637:D637"/>
    <mergeCell ref="B611:D611"/>
    <mergeCell ref="B598:D598"/>
    <mergeCell ref="B588:D588"/>
    <mergeCell ref="B626:D626"/>
    <mergeCell ref="B631:D631"/>
    <mergeCell ref="B554:D554"/>
    <mergeCell ref="B506:D506"/>
    <mergeCell ref="B560:D560"/>
    <mergeCell ref="B543:D543"/>
    <mergeCell ref="B142:D142"/>
    <mergeCell ref="C10:D10"/>
    <mergeCell ref="C143:D143"/>
    <mergeCell ref="B102:D102"/>
    <mergeCell ref="C144:D144"/>
    <mergeCell ref="C181:D181"/>
    <mergeCell ref="C182:D182"/>
    <mergeCell ref="C224:D224"/>
    <mergeCell ref="C225:D225"/>
    <mergeCell ref="B223:D223"/>
    <mergeCell ref="B180:D180"/>
    <mergeCell ref="C49:D49"/>
    <mergeCell ref="C50:D50"/>
    <mergeCell ref="B574:D574"/>
    <mergeCell ref="B440:D440"/>
    <mergeCell ref="B420:D420"/>
    <mergeCell ref="B384:D384"/>
    <mergeCell ref="B300:D300"/>
    <mergeCell ref="C343:D343"/>
    <mergeCell ref="C344:D344"/>
    <mergeCell ref="C386:D386"/>
    <mergeCell ref="C385:D385"/>
    <mergeCell ref="C421:D421"/>
    <mergeCell ref="C422:D422"/>
    <mergeCell ref="C508:D508"/>
    <mergeCell ref="C544:D544"/>
    <mergeCell ref="C545:D545"/>
    <mergeCell ref="C557:D557"/>
    <mergeCell ref="C427:D427"/>
    <mergeCell ref="C507:D507"/>
    <mergeCell ref="C441:D441"/>
    <mergeCell ref="C442:D442"/>
    <mergeCell ref="B342:D342"/>
    <mergeCell ref="C445:D445"/>
    <mergeCell ref="C449:D449"/>
    <mergeCell ref="C5:D5"/>
    <mergeCell ref="C6:D6"/>
    <mergeCell ref="C15:D15"/>
    <mergeCell ref="C17:D17"/>
    <mergeCell ref="C16:D16"/>
    <mergeCell ref="B21:D21"/>
    <mergeCell ref="B31:D31"/>
    <mergeCell ref="B36:D36"/>
    <mergeCell ref="B48:D48"/>
    <mergeCell ref="C22:D22"/>
    <mergeCell ref="C23:D23"/>
    <mergeCell ref="C28:D28"/>
    <mergeCell ref="C34:D34"/>
    <mergeCell ref="C33:D33"/>
    <mergeCell ref="C32:D32"/>
    <mergeCell ref="C37:D37"/>
    <mergeCell ref="C38:D38"/>
    <mergeCell ref="C45:D45"/>
    <mergeCell ref="C473:D473"/>
    <mergeCell ref="C516:D516"/>
    <mergeCell ref="C548:D548"/>
    <mergeCell ref="C523:D523"/>
    <mergeCell ref="C539:D539"/>
    <mergeCell ref="C550:D550"/>
    <mergeCell ref="C71:D71"/>
    <mergeCell ref="C75:D75"/>
    <mergeCell ref="C76:D76"/>
    <mergeCell ref="C301:D301"/>
    <mergeCell ref="C302:D302"/>
    <mergeCell ref="B263:D263"/>
    <mergeCell ref="C265:D265"/>
    <mergeCell ref="C264:D264"/>
    <mergeCell ref="C98:D98"/>
    <mergeCell ref="C138:D138"/>
    <mergeCell ref="C103:D103"/>
    <mergeCell ref="C104:D104"/>
    <mergeCell ref="B74:D74"/>
    <mergeCell ref="C452:D452"/>
    <mergeCell ref="C488:D488"/>
    <mergeCell ref="C492:D492"/>
    <mergeCell ref="C461:D461"/>
    <mergeCell ref="C465:D465"/>
    <mergeCell ref="C570:D570"/>
    <mergeCell ref="C561:D561"/>
    <mergeCell ref="C562:D562"/>
    <mergeCell ref="C575:D575"/>
    <mergeCell ref="C576:D576"/>
    <mergeCell ref="C555:D555"/>
    <mergeCell ref="C556:D556"/>
    <mergeCell ref="C484:D484"/>
    <mergeCell ref="C499:D499"/>
    <mergeCell ref="C651:D651"/>
    <mergeCell ref="C613:D613"/>
    <mergeCell ref="C627:D627"/>
    <mergeCell ref="C628:D628"/>
    <mergeCell ref="C632:D632"/>
    <mergeCell ref="C633:D633"/>
    <mergeCell ref="C616:D616"/>
    <mergeCell ref="C629:D629"/>
    <mergeCell ref="C589:D589"/>
    <mergeCell ref="C590:D590"/>
    <mergeCell ref="C599:D599"/>
    <mergeCell ref="C600:D600"/>
    <mergeCell ref="C612:D612"/>
    <mergeCell ref="C670:D670"/>
    <mergeCell ref="C470:D470"/>
    <mergeCell ref="A1:H1"/>
    <mergeCell ref="C219:D219"/>
    <mergeCell ref="C176:D176"/>
    <mergeCell ref="C259:D259"/>
    <mergeCell ref="C297:D297"/>
    <mergeCell ref="C338:D338"/>
    <mergeCell ref="C381:D381"/>
    <mergeCell ref="C417:D417"/>
    <mergeCell ref="C436:D436"/>
    <mergeCell ref="C501:D501"/>
    <mergeCell ref="C584:D584"/>
    <mergeCell ref="C595:D595"/>
    <mergeCell ref="C608:D608"/>
    <mergeCell ref="C623:D623"/>
    <mergeCell ref="C658:D658"/>
    <mergeCell ref="C634:D634"/>
    <mergeCell ref="C638:D638"/>
    <mergeCell ref="C639:D639"/>
    <mergeCell ref="C665:D665"/>
    <mergeCell ref="C666:D666"/>
    <mergeCell ref="C642:D642"/>
    <mergeCell ref="C662:D662"/>
  </mergeCells>
  <pageMargins left="0.15748031496062992" right="0.15748031496062992" top="0.19685039370078741" bottom="0.19685039370078741" header="0.19685039370078741" footer="0.11811023622047245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Виктория Сергеевна</dc:creator>
  <dc:description>POI HSSF rep:2.55.0.187</dc:description>
  <cp:lastModifiedBy>Иванова Виктория Сергеевна</cp:lastModifiedBy>
  <cp:lastPrinted>2023-04-24T10:50:10Z</cp:lastPrinted>
  <dcterms:created xsi:type="dcterms:W3CDTF">2023-04-10T12:07:13Z</dcterms:created>
  <dcterms:modified xsi:type="dcterms:W3CDTF">2023-04-25T05:55:19Z</dcterms:modified>
</cp:coreProperties>
</file>