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9.28.7\post$\УпОБП\334\пост. 17 Для аппарата\2024 год\"/>
    </mc:Choice>
  </mc:AlternateContent>
  <bookViews>
    <workbookView xWindow="0" yWindow="0" windowWidth="28800" windowHeight="11235"/>
  </bookViews>
  <sheets>
    <sheet name="Бюджет" sheetId="1" r:id="rId1"/>
  </sheets>
  <definedNames>
    <definedName name="_xlnm._FilterDatabase" localSheetId="0" hidden="1">Бюджет!$A$15:$K$450</definedName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  <definedName name="_xlnm.Print_Titles" localSheetId="0">Бюджет!$15:$15</definedName>
    <definedName name="_xlnm.Print_Area" localSheetId="0">Бюджет!$A$13:$J$447</definedName>
  </definedNames>
  <calcPr calcId="152511"/>
</workbook>
</file>

<file path=xl/calcChain.xml><?xml version="1.0" encoding="utf-8"?>
<calcChain xmlns="http://schemas.openxmlformats.org/spreadsheetml/2006/main">
  <c r="I304" i="1" l="1"/>
  <c r="I370" i="1" l="1"/>
  <c r="I427" i="1"/>
  <c r="I421" i="1"/>
  <c r="I308" i="1"/>
  <c r="I300" i="1"/>
  <c r="I289" i="1"/>
  <c r="I284" i="1"/>
  <c r="I280" i="1"/>
  <c r="I344" i="1"/>
  <c r="I349" i="1"/>
  <c r="I357" i="1"/>
  <c r="I363" i="1"/>
  <c r="I444" i="1"/>
  <c r="I440" i="1"/>
  <c r="I434" i="1"/>
  <c r="I418" i="1"/>
  <c r="I412" i="1"/>
  <c r="I407" i="1"/>
  <c r="I401" i="1"/>
  <c r="I397" i="1"/>
  <c r="I392" i="1"/>
  <c r="I386" i="1"/>
  <c r="I376" i="1"/>
  <c r="I381" i="1"/>
  <c r="I337" i="1"/>
  <c r="I334" i="1"/>
  <c r="I328" i="1"/>
  <c r="I315" i="1"/>
  <c r="I310" i="1"/>
  <c r="I277" i="1"/>
  <c r="I272" i="1"/>
  <c r="I263" i="1"/>
  <c r="I258" i="1"/>
  <c r="I245" i="1"/>
  <c r="I227" i="1"/>
  <c r="I221" i="1"/>
  <c r="I206" i="1"/>
  <c r="I200" i="1"/>
  <c r="I183" i="1"/>
  <c r="I99" i="1"/>
  <c r="I240" i="1"/>
  <c r="I177" i="1"/>
  <c r="I160" i="1"/>
  <c r="I154" i="1"/>
  <c r="I138" i="1"/>
  <c r="I116" i="1"/>
  <c r="I132" i="1"/>
  <c r="I110" i="1"/>
  <c r="I94" i="1"/>
  <c r="I83" i="1"/>
  <c r="I18" i="1"/>
  <c r="I35" i="1"/>
  <c r="I48" i="1"/>
  <c r="I61" i="1"/>
  <c r="I450" i="1" l="1"/>
  <c r="I448" i="1"/>
  <c r="I78" i="1" l="1"/>
  <c r="H62" i="1"/>
  <c r="I55" i="1"/>
  <c r="I44" i="1"/>
  <c r="I38" i="1"/>
  <c r="I29" i="1"/>
  <c r="I22" i="1"/>
  <c r="I449" i="1" l="1"/>
  <c r="J62" i="1"/>
  <c r="H19" i="1"/>
  <c r="H18" i="1" s="1"/>
  <c r="H20" i="1"/>
  <c r="J20" i="1" s="1"/>
  <c r="H21" i="1"/>
  <c r="J21" i="1" s="1"/>
  <c r="H23" i="1"/>
  <c r="H24" i="1"/>
  <c r="J24" i="1" s="1"/>
  <c r="H25" i="1"/>
  <c r="J25" i="1" s="1"/>
  <c r="H26" i="1"/>
  <c r="J26" i="1" s="1"/>
  <c r="H30" i="1"/>
  <c r="H31" i="1"/>
  <c r="J31" i="1" s="1"/>
  <c r="H32" i="1"/>
  <c r="J32" i="1" s="1"/>
  <c r="H33" i="1"/>
  <c r="J33" i="1" s="1"/>
  <c r="H36" i="1"/>
  <c r="H37" i="1"/>
  <c r="J37" i="1" s="1"/>
  <c r="H39" i="1"/>
  <c r="H40" i="1"/>
  <c r="J40" i="1" s="1"/>
  <c r="H41" i="1"/>
  <c r="J41" i="1" s="1"/>
  <c r="H45" i="1"/>
  <c r="H46" i="1"/>
  <c r="J46" i="1" s="1"/>
  <c r="H49" i="1"/>
  <c r="H50" i="1"/>
  <c r="J50" i="1" s="1"/>
  <c r="H51" i="1"/>
  <c r="J51" i="1" s="1"/>
  <c r="H52" i="1"/>
  <c r="J52" i="1" s="1"/>
  <c r="H53" i="1"/>
  <c r="J53" i="1" s="1"/>
  <c r="H54" i="1"/>
  <c r="J54" i="1" s="1"/>
  <c r="H56" i="1"/>
  <c r="H57" i="1"/>
  <c r="J57" i="1" s="1"/>
  <c r="H58" i="1"/>
  <c r="J58" i="1" s="1"/>
  <c r="H59" i="1"/>
  <c r="J59" i="1" s="1"/>
  <c r="H63" i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9" i="1"/>
  <c r="H80" i="1"/>
  <c r="J80" i="1" s="1"/>
  <c r="H81" i="1"/>
  <c r="J81" i="1" s="1"/>
  <c r="H84" i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5" i="1"/>
  <c r="H96" i="1"/>
  <c r="J96" i="1" s="1"/>
  <c r="H97" i="1"/>
  <c r="J97" i="1" s="1"/>
  <c r="H100" i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1" i="1"/>
  <c r="H112" i="1"/>
  <c r="J112" i="1" s="1"/>
  <c r="H113" i="1"/>
  <c r="J113" i="1" s="1"/>
  <c r="H114" i="1"/>
  <c r="J114" i="1" s="1"/>
  <c r="H117" i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3" i="1"/>
  <c r="H134" i="1"/>
  <c r="J134" i="1" s="1"/>
  <c r="H135" i="1"/>
  <c r="J135" i="1" s="1"/>
  <c r="H136" i="1"/>
  <c r="J136" i="1" s="1"/>
  <c r="H139" i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5" i="1"/>
  <c r="H156" i="1"/>
  <c r="J156" i="1" s="1"/>
  <c r="H157" i="1"/>
  <c r="J157" i="1" s="1"/>
  <c r="H158" i="1"/>
  <c r="J158" i="1" s="1"/>
  <c r="H161" i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8" i="1"/>
  <c r="H179" i="1"/>
  <c r="J179" i="1" s="1"/>
  <c r="H180" i="1"/>
  <c r="J180" i="1" s="1"/>
  <c r="H181" i="1"/>
  <c r="J181" i="1" s="1"/>
  <c r="H184" i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1" i="1"/>
  <c r="H202" i="1"/>
  <c r="J202" i="1" s="1"/>
  <c r="H203" i="1"/>
  <c r="J203" i="1" s="1"/>
  <c r="H204" i="1"/>
  <c r="J204" i="1" s="1"/>
  <c r="H207" i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2" i="1"/>
  <c r="H223" i="1"/>
  <c r="J223" i="1" s="1"/>
  <c r="H224" i="1"/>
  <c r="J224" i="1" s="1"/>
  <c r="H225" i="1"/>
  <c r="J225" i="1" s="1"/>
  <c r="H228" i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1" i="1"/>
  <c r="H242" i="1"/>
  <c r="J242" i="1" s="1"/>
  <c r="H243" i="1"/>
  <c r="J243" i="1" s="1"/>
  <c r="H246" i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9" i="1"/>
  <c r="H260" i="1"/>
  <c r="J260" i="1" s="1"/>
  <c r="H261" i="1"/>
  <c r="J261" i="1" s="1"/>
  <c r="H264" i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3" i="1"/>
  <c r="H274" i="1"/>
  <c r="J274" i="1" s="1"/>
  <c r="H275" i="1"/>
  <c r="J275" i="1" s="1"/>
  <c r="H278" i="1"/>
  <c r="H279" i="1"/>
  <c r="J279" i="1" s="1"/>
  <c r="H282" i="1"/>
  <c r="J282" i="1" s="1"/>
  <c r="H283" i="1"/>
  <c r="J283" i="1" s="1"/>
  <c r="H285" i="1"/>
  <c r="H286" i="1"/>
  <c r="J286" i="1" s="1"/>
  <c r="H287" i="1"/>
  <c r="J287" i="1" s="1"/>
  <c r="H288" i="1"/>
  <c r="J288" i="1" s="1"/>
  <c r="H290" i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1" i="1"/>
  <c r="H300" i="1" s="1"/>
  <c r="H302" i="1"/>
  <c r="J302" i="1" s="1"/>
  <c r="H303" i="1"/>
  <c r="J303" i="1" s="1"/>
  <c r="H305" i="1"/>
  <c r="H306" i="1"/>
  <c r="J306" i="1" s="1"/>
  <c r="H307" i="1"/>
  <c r="J307" i="1" s="1"/>
  <c r="H309" i="1"/>
  <c r="H308" i="1" s="1"/>
  <c r="H311" i="1"/>
  <c r="H312" i="1"/>
  <c r="J312" i="1" s="1"/>
  <c r="H313" i="1"/>
  <c r="J313" i="1" s="1"/>
  <c r="H316" i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9" i="1"/>
  <c r="H330" i="1"/>
  <c r="J330" i="1" s="1"/>
  <c r="H331" i="1"/>
  <c r="J331" i="1" s="1"/>
  <c r="H332" i="1"/>
  <c r="J332" i="1" s="1"/>
  <c r="H335" i="1"/>
  <c r="H336" i="1"/>
  <c r="J336" i="1" s="1"/>
  <c r="H338" i="1"/>
  <c r="H339" i="1"/>
  <c r="J339" i="1" s="1"/>
  <c r="H340" i="1"/>
  <c r="J340" i="1" s="1"/>
  <c r="H341" i="1"/>
  <c r="J341" i="1" s="1"/>
  <c r="H345" i="1"/>
  <c r="H346" i="1"/>
  <c r="J346" i="1" s="1"/>
  <c r="H347" i="1"/>
  <c r="J347" i="1" s="1"/>
  <c r="H350" i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8" i="1"/>
  <c r="H359" i="1"/>
  <c r="J359" i="1" s="1"/>
  <c r="H360" i="1"/>
  <c r="J360" i="1" s="1"/>
  <c r="H361" i="1"/>
  <c r="J361" i="1" s="1"/>
  <c r="H364" i="1"/>
  <c r="H365" i="1"/>
  <c r="J365" i="1" s="1"/>
  <c r="H366" i="1"/>
  <c r="J366" i="1" s="1"/>
  <c r="H367" i="1"/>
  <c r="J367" i="1" s="1"/>
  <c r="H368" i="1"/>
  <c r="J368" i="1" s="1"/>
  <c r="H369" i="1"/>
  <c r="J369" i="1" s="1"/>
  <c r="H371" i="1"/>
  <c r="H372" i="1"/>
  <c r="J372" i="1" s="1"/>
  <c r="H373" i="1"/>
  <c r="J373" i="1" s="1"/>
  <c r="H374" i="1"/>
  <c r="J374" i="1" s="1"/>
  <c r="H377" i="1"/>
  <c r="H378" i="1"/>
  <c r="J378" i="1" s="1"/>
  <c r="H379" i="1"/>
  <c r="J379" i="1" s="1"/>
  <c r="H380" i="1"/>
  <c r="J380" i="1" s="1"/>
  <c r="H382" i="1"/>
  <c r="H383" i="1"/>
  <c r="J383" i="1" s="1"/>
  <c r="H384" i="1"/>
  <c r="J384" i="1" s="1"/>
  <c r="H387" i="1"/>
  <c r="H388" i="1"/>
  <c r="J388" i="1" s="1"/>
  <c r="H389" i="1"/>
  <c r="J389" i="1" s="1"/>
  <c r="H390" i="1"/>
  <c r="J390" i="1" s="1"/>
  <c r="H391" i="1"/>
  <c r="J391" i="1" s="1"/>
  <c r="H393" i="1"/>
  <c r="H394" i="1"/>
  <c r="J394" i="1" s="1"/>
  <c r="H395" i="1"/>
  <c r="J395" i="1" s="1"/>
  <c r="H398" i="1"/>
  <c r="H399" i="1"/>
  <c r="J399" i="1" s="1"/>
  <c r="H400" i="1"/>
  <c r="J400" i="1" s="1"/>
  <c r="H402" i="1"/>
  <c r="H403" i="1"/>
  <c r="J403" i="1" s="1"/>
  <c r="H404" i="1"/>
  <c r="J404" i="1" s="1"/>
  <c r="H408" i="1"/>
  <c r="H409" i="1"/>
  <c r="J409" i="1" s="1"/>
  <c r="H413" i="1"/>
  <c r="H414" i="1"/>
  <c r="J414" i="1" s="1"/>
  <c r="H415" i="1"/>
  <c r="J415" i="1" s="1"/>
  <c r="H416" i="1"/>
  <c r="J416" i="1" s="1"/>
  <c r="H419" i="1"/>
  <c r="H420" i="1"/>
  <c r="J420" i="1" s="1"/>
  <c r="J422" i="1"/>
  <c r="H423" i="1"/>
  <c r="J424" i="1"/>
  <c r="H425" i="1"/>
  <c r="J425" i="1" s="1"/>
  <c r="H426" i="1"/>
  <c r="J426" i="1" s="1"/>
  <c r="H428" i="1"/>
  <c r="H429" i="1"/>
  <c r="J429" i="1" s="1"/>
  <c r="J430" i="1"/>
  <c r="H431" i="1"/>
  <c r="J431" i="1" s="1"/>
  <c r="H432" i="1"/>
  <c r="J432" i="1" s="1"/>
  <c r="H433" i="1"/>
  <c r="J433" i="1" s="1"/>
  <c r="H435" i="1"/>
  <c r="H436" i="1"/>
  <c r="J436" i="1" s="1"/>
  <c r="H437" i="1"/>
  <c r="J437" i="1" s="1"/>
  <c r="H438" i="1"/>
  <c r="J438" i="1" s="1"/>
  <c r="H441" i="1"/>
  <c r="H442" i="1"/>
  <c r="J442" i="1" s="1"/>
  <c r="H443" i="1"/>
  <c r="J443" i="1" s="1"/>
  <c r="H445" i="1"/>
  <c r="H446" i="1"/>
  <c r="J446" i="1" s="1"/>
  <c r="H447" i="1"/>
  <c r="J447" i="1" s="1"/>
  <c r="H16" i="1"/>
  <c r="J16" i="1" s="1"/>
  <c r="J305" i="1" l="1"/>
  <c r="H304" i="1"/>
  <c r="J304" i="1" s="1"/>
  <c r="J371" i="1"/>
  <c r="H370" i="1"/>
  <c r="H427" i="1"/>
  <c r="H48" i="1"/>
  <c r="J428" i="1"/>
  <c r="J423" i="1"/>
  <c r="H421" i="1"/>
  <c r="J421" i="1" s="1"/>
  <c r="J309" i="1"/>
  <c r="J301" i="1"/>
  <c r="J300" i="1"/>
  <c r="H289" i="1"/>
  <c r="J289" i="1" s="1"/>
  <c r="J290" i="1"/>
  <c r="J285" i="1"/>
  <c r="H284" i="1"/>
  <c r="J284" i="1" s="1"/>
  <c r="J281" i="1"/>
  <c r="H280" i="1"/>
  <c r="J280" i="1" s="1"/>
  <c r="J345" i="1"/>
  <c r="H344" i="1"/>
  <c r="J344" i="1" s="1"/>
  <c r="J350" i="1"/>
  <c r="H349" i="1"/>
  <c r="J349" i="1" s="1"/>
  <c r="J364" i="1"/>
  <c r="H363" i="1"/>
  <c r="J363" i="1" s="1"/>
  <c r="J358" i="1"/>
  <c r="H357" i="1"/>
  <c r="J357" i="1" s="1"/>
  <c r="J445" i="1"/>
  <c r="H444" i="1"/>
  <c r="J444" i="1" s="1"/>
  <c r="J441" i="1"/>
  <c r="H440" i="1"/>
  <c r="J435" i="1"/>
  <c r="H434" i="1"/>
  <c r="J434" i="1" s="1"/>
  <c r="J419" i="1"/>
  <c r="H418" i="1"/>
  <c r="J418" i="1" s="1"/>
  <c r="J413" i="1"/>
  <c r="H412" i="1"/>
  <c r="J412" i="1" s="1"/>
  <c r="J402" i="1"/>
  <c r="H401" i="1"/>
  <c r="J401" i="1" s="1"/>
  <c r="J408" i="1"/>
  <c r="H407" i="1"/>
  <c r="J407" i="1" s="1"/>
  <c r="J393" i="1"/>
  <c r="H392" i="1"/>
  <c r="J392" i="1" s="1"/>
  <c r="J398" i="1"/>
  <c r="H397" i="1"/>
  <c r="J397" i="1" s="1"/>
  <c r="J377" i="1"/>
  <c r="H376" i="1"/>
  <c r="J376" i="1" s="1"/>
  <c r="J387" i="1"/>
  <c r="H386" i="1"/>
  <c r="J386" i="1" s="1"/>
  <c r="J382" i="1"/>
  <c r="H381" i="1"/>
  <c r="J381" i="1" s="1"/>
  <c r="J338" i="1"/>
  <c r="H337" i="1"/>
  <c r="J337" i="1" s="1"/>
  <c r="J335" i="1"/>
  <c r="H334" i="1"/>
  <c r="J334" i="1" s="1"/>
  <c r="J316" i="1"/>
  <c r="H315" i="1"/>
  <c r="J315" i="1" s="1"/>
  <c r="J329" i="1"/>
  <c r="H328" i="1"/>
  <c r="J328" i="1" s="1"/>
  <c r="J311" i="1"/>
  <c r="H310" i="1"/>
  <c r="J310" i="1" s="1"/>
  <c r="J278" i="1"/>
  <c r="H277" i="1"/>
  <c r="J277" i="1" s="1"/>
  <c r="J273" i="1"/>
  <c r="H272" i="1"/>
  <c r="J272" i="1" s="1"/>
  <c r="J264" i="1"/>
  <c r="H263" i="1"/>
  <c r="J263" i="1" s="1"/>
  <c r="J228" i="1"/>
  <c r="H227" i="1"/>
  <c r="J227" i="1" s="1"/>
  <c r="J259" i="1"/>
  <c r="H258" i="1"/>
  <c r="J258" i="1" s="1"/>
  <c r="J246" i="1"/>
  <c r="H245" i="1"/>
  <c r="J245" i="1" s="1"/>
  <c r="J222" i="1"/>
  <c r="H221" i="1"/>
  <c r="J221" i="1" s="1"/>
  <c r="J207" i="1"/>
  <c r="H206" i="1"/>
  <c r="J206" i="1" s="1"/>
  <c r="J241" i="1"/>
  <c r="H240" i="1"/>
  <c r="J240" i="1" s="1"/>
  <c r="J201" i="1"/>
  <c r="H200" i="1"/>
  <c r="J200" i="1" s="1"/>
  <c r="J184" i="1"/>
  <c r="H183" i="1"/>
  <c r="J183" i="1" s="1"/>
  <c r="J100" i="1"/>
  <c r="H99" i="1"/>
  <c r="J99" i="1" s="1"/>
  <c r="J178" i="1"/>
  <c r="H177" i="1"/>
  <c r="J177" i="1" s="1"/>
  <c r="J161" i="1"/>
  <c r="H160" i="1"/>
  <c r="J160" i="1" s="1"/>
  <c r="J155" i="1"/>
  <c r="H154" i="1"/>
  <c r="J154" i="1" s="1"/>
  <c r="H116" i="1"/>
  <c r="J116" i="1" s="1"/>
  <c r="J139" i="1"/>
  <c r="H138" i="1"/>
  <c r="J138" i="1" s="1"/>
  <c r="J117" i="1"/>
  <c r="J133" i="1"/>
  <c r="H132" i="1"/>
  <c r="J132" i="1" s="1"/>
  <c r="J111" i="1"/>
  <c r="H110" i="1"/>
  <c r="J110" i="1" s="1"/>
  <c r="J95" i="1"/>
  <c r="H94" i="1"/>
  <c r="J94" i="1" s="1"/>
  <c r="J36" i="1"/>
  <c r="H35" i="1"/>
  <c r="J84" i="1"/>
  <c r="H83" i="1"/>
  <c r="J83" i="1" s="1"/>
  <c r="H61" i="1"/>
  <c r="J79" i="1"/>
  <c r="H78" i="1"/>
  <c r="J56" i="1"/>
  <c r="H55" i="1"/>
  <c r="J55" i="1" s="1"/>
  <c r="J49" i="1"/>
  <c r="H44" i="1"/>
  <c r="J44" i="1" s="1"/>
  <c r="J45" i="1"/>
  <c r="J39" i="1"/>
  <c r="H38" i="1"/>
  <c r="J30" i="1"/>
  <c r="H29" i="1"/>
  <c r="J29" i="1" s="1"/>
  <c r="J19" i="1"/>
  <c r="J23" i="1"/>
  <c r="H22" i="1"/>
  <c r="J22" i="1" s="1"/>
  <c r="H450" i="1" l="1"/>
  <c r="H449" i="1"/>
  <c r="J449" i="1" s="1"/>
  <c r="J370" i="1"/>
  <c r="J427" i="1"/>
  <c r="J450" i="1"/>
  <c r="J440" i="1"/>
  <c r="H448" i="1"/>
  <c r="J448" i="1" s="1"/>
  <c r="J308" i="1"/>
  <c r="J48" i="1"/>
  <c r="J61" i="1"/>
  <c r="J78" i="1"/>
  <c r="J35" i="1"/>
  <c r="J38" i="1"/>
  <c r="J18" i="1"/>
</calcChain>
</file>

<file path=xl/sharedStrings.xml><?xml version="1.0" encoding="utf-8"?>
<sst xmlns="http://schemas.openxmlformats.org/spreadsheetml/2006/main" count="1416" uniqueCount="295">
  <si>
    <t>ДФ г.Перми</t>
  </si>
  <si>
    <t>(наименование органа, исполняющего бюджет)</t>
  </si>
  <si>
    <t xml:space="preserve"> на 01.04.2024 г.</t>
  </si>
  <si>
    <t>Дата печати 08.04.2024 (12:55:33)</t>
  </si>
  <si>
    <t>Бюджет: Бюджет города Перми</t>
  </si>
  <si>
    <t>Тип бланка расходов: Роспись, ПНО</t>
  </si>
  <si>
    <t>КВФО: 1</t>
  </si>
  <si>
    <t>КЦСР (кроме): 0000000000</t>
  </si>
  <si>
    <t>КВР (кроме): 000</t>
  </si>
  <si>
    <t>Доп. ЭК (кроме): 000000000000</t>
  </si>
  <si>
    <t>тыс. руб.</t>
  </si>
  <si>
    <t>КВСР</t>
  </si>
  <si>
    <t>Наименование КВСР</t>
  </si>
  <si>
    <t>КЦСР</t>
  </si>
  <si>
    <t>Наименование КЦСР</t>
  </si>
  <si>
    <t>КП - расходы Январь</t>
  </si>
  <si>
    <t>КП - расходы Февраль</t>
  </si>
  <si>
    <t>КП - расходы Март</t>
  </si>
  <si>
    <t>163</t>
  </si>
  <si>
    <t>Департамент имущественных отношений администрации города Перми</t>
  </si>
  <si>
    <t>1600000000</t>
  </si>
  <si>
    <t>Муниципальная программа "Управление муниципальным имуществом города Перми"</t>
  </si>
  <si>
    <t>1610000000</t>
  </si>
  <si>
    <t>Подпрограмма "Распоряжение муниципальным имуществом"</t>
  </si>
  <si>
    <t>1620000000</t>
  </si>
  <si>
    <t>Подпрограмма "Содержание муниципального имущества"</t>
  </si>
  <si>
    <t>9100000000</t>
  </si>
  <si>
    <t>Непрограммные расходы бюджета города Перми по реализации иных мероприятий</t>
  </si>
  <si>
    <t>9500000000</t>
  </si>
  <si>
    <t>Непрограммные расходы по обеспечению деятельности администрации города Перми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</si>
  <si>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</si>
  <si>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</si>
  <si>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902</t>
  </si>
  <si>
    <t>Департамент финансов администрации города Перми</t>
  </si>
  <si>
    <t>903</t>
  </si>
  <si>
    <t>Департамент градостроительства и архитектуры администрации города Перми</t>
  </si>
  <si>
    <t>1800000000</t>
  </si>
  <si>
    <t>Муниципальная программа "Градостроительная деятельность на территории города Перми"</t>
  </si>
  <si>
    <t>1820000000</t>
  </si>
  <si>
    <t>Подпрограмма "Улучшение архитектурного облика города Перми"</t>
  </si>
  <si>
    <t>910</t>
  </si>
  <si>
    <t>Управление записи актов гражданского состояния администрации города Перми</t>
  </si>
  <si>
    <t>915</t>
  </si>
  <si>
    <t>Управление по экологии и природопользованию администрации города Перми</t>
  </si>
  <si>
    <t>1300000000</t>
  </si>
  <si>
    <t>Муниципальная программа "Формирование современной городской среды"</t>
  </si>
  <si>
    <t>1320000000</t>
  </si>
  <si>
    <t>Подпрограмма "Благоустройство общественных территорий муниципального образования город Пермь"</t>
  </si>
  <si>
    <t>1400000000</t>
  </si>
  <si>
    <t>Муниципальная программа "Охрана природы и лесное хозяйство города Перми"</t>
  </si>
  <si>
    <t>1410000000</t>
  </si>
  <si>
    <t>Подпрограмма "Реализация природоохранных мероприятий"</t>
  </si>
  <si>
    <t>1420000000</t>
  </si>
  <si>
    <t>Подпрограмма "Сохранение и воспроизводство городских лесов"</t>
  </si>
  <si>
    <t>1430000000</t>
  </si>
  <si>
    <t>Подпрограмма "Обращение с животными без владельцев"</t>
  </si>
  <si>
    <t>924</t>
  </si>
  <si>
    <t>Департамент культуры и молодежной политики администрации города Перми</t>
  </si>
  <si>
    <t>0100000000</t>
  </si>
  <si>
    <t>Муниципальная программа "Общественное согласие"</t>
  </si>
  <si>
    <t>0110000000</t>
  </si>
  <si>
    <t>Подпрограмма "Вовлечение граждан в решение вопросов местного значения"</t>
  </si>
  <si>
    <t>0120000000</t>
  </si>
  <si>
    <t>Подпрограмма "Повышение уровня межэтнического и межконфессионального взаимопонимания"</t>
  </si>
  <si>
    <t>0200000000</t>
  </si>
  <si>
    <t>Муниципальная программа "Безопасный город"</t>
  </si>
  <si>
    <t>0210000000</t>
  </si>
  <si>
    <t>Подпрограмма "Содействие в снижении уровня преступности на территории города Перми"</t>
  </si>
  <si>
    <t>0300000000</t>
  </si>
  <si>
    <t>Муниципальная программа "Культура города Перми"</t>
  </si>
  <si>
    <t>0310000000</t>
  </si>
  <si>
    <t>Подпрограмма "Городские культурно-зрелищные мероприятия"</t>
  </si>
  <si>
    <t>0320000000</t>
  </si>
  <si>
    <t>Подпрограмма "Создание условий для творческой и профессиональной самореализации населения"</t>
  </si>
  <si>
    <t>0330000000</t>
  </si>
  <si>
    <t>Подпрограмма "Обеспечение качественно нового уровня развития инфраструктуры"</t>
  </si>
  <si>
    <t>0340000000</t>
  </si>
  <si>
    <t>Подпрограмма "Одаренные дети города Перми"</t>
  </si>
  <si>
    <t>0350000000</t>
  </si>
  <si>
    <t>Подпрограмма "Определение, сохранение и развитие культурной идентичности города Перми"</t>
  </si>
  <si>
    <t>0400000000</t>
  </si>
  <si>
    <t>Муниципальная программа "Молодежь города Перми"</t>
  </si>
  <si>
    <t>0410000000</t>
  </si>
  <si>
    <t>Подпрограмма "Создание условий для эффективной самореализации молодежи города Перми"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</si>
  <si>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</si>
  <si>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</si>
  <si>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0610000000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</si>
  <si>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</si>
  <si>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0620000000</t>
  </si>
  <si>
    <t>Подпрограмма "Создание безбарьерной среды для маломобильных граждан"</t>
  </si>
  <si>
    <t>930</t>
  </si>
  <si>
    <t>Департамент образования администрации города Перми</t>
  </si>
  <si>
    <t>0500000000</t>
  </si>
  <si>
    <t>Муниципальная программа "Развитие физической культуры и спорта города Перми"</t>
  </si>
  <si>
    <t>0520000000</t>
  </si>
  <si>
    <t>Подпрограмма "Развитие физической культуры и спорта на территории города Перми"</t>
  </si>
  <si>
    <t>0700000000</t>
  </si>
  <si>
    <t>Муниципальная программа "Доступное и качественное образование"</t>
  </si>
  <si>
    <t>0710000000</t>
  </si>
  <si>
    <t>Подпрограмма "Обеспечение доступного и качественного дошкольного образования"</t>
  </si>
  <si>
    <t>0720000000</t>
  </si>
  <si>
    <t>Подпрограмма "Обеспечение доступного и качественного общего образования"</t>
  </si>
  <si>
    <t>0730000000</t>
  </si>
  <si>
    <t>Подпрограмма "Обеспечение доступного и качественного дополнительного образования"</t>
  </si>
  <si>
    <t>0740000000</t>
  </si>
  <si>
    <t>Подпрограмма "Ресурсное обеспечение качественного функционирования системы образования города Перми"</t>
  </si>
  <si>
    <t>0750000000</t>
  </si>
  <si>
    <t>Подпрограмма "Развитие негосударственного сектора в сфере образования"</t>
  </si>
  <si>
    <t>0800000000</t>
  </si>
  <si>
    <t>Муниципальная программа "Развитие сети образовательных организаций города Перми"</t>
  </si>
  <si>
    <t>0830000000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</si>
  <si>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</si>
  <si>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931</t>
  </si>
  <si>
    <t>Администрация Ленинского района города Перми</t>
  </si>
  <si>
    <t>0230000000</t>
  </si>
  <si>
    <t>Подпрограмма "Обеспечение первичных мер пожарной безопасности, отнесенных к полномочиям органов местного самоуправления"</t>
  </si>
  <si>
    <t>0630000000</t>
  </si>
  <si>
    <t>Подпрограмма "Повышение социального благополучия и безопасности семей с детьми"</t>
  </si>
  <si>
    <t>1700000000</t>
  </si>
  <si>
    <t>Муниципальная программа "Развитие системы жилищно-коммунального хозяйства в городе Перми"</t>
  </si>
  <si>
    <t>1720000000</t>
  </si>
  <si>
    <t>Подпрограмма "Обеспечение санитарно-эпидемиологических требований законодательства"</t>
  </si>
  <si>
    <t>932</t>
  </si>
  <si>
    <t>Администрация Свердловского района города Перми</t>
  </si>
  <si>
    <t>0640000000</t>
  </si>
  <si>
    <t>Подпрограмма "Организация оздоровления и отдыха детей города Перми"</t>
  </si>
  <si>
    <t>933</t>
  </si>
  <si>
    <t>Администрация Мотовилихинского района города Перми</t>
  </si>
  <si>
    <t>934</t>
  </si>
  <si>
    <t>администрация Дзержинского района города Перми</t>
  </si>
  <si>
    <t>935</t>
  </si>
  <si>
    <t>Администрация Индустриального района города Перми</t>
  </si>
  <si>
    <t>1000000000</t>
  </si>
  <si>
    <t>Муниципальная программа "Организация дорожной деятельности в городе Перми"</t>
  </si>
  <si>
    <t>1010000000</t>
  </si>
  <si>
    <t>Подпрограмма "Приведение в нормативное состояние автомобильных дорог, снижение уровня перегрузки и ликвидации мест концентрации ДТП"</t>
  </si>
  <si>
    <t>936</t>
  </si>
  <si>
    <t>Администрация Кировского района города Перми</t>
  </si>
  <si>
    <t>937</t>
  </si>
  <si>
    <t>Администрация Орджоникидзевского района города Перми</t>
  </si>
  <si>
    <t>938</t>
  </si>
  <si>
    <t>администрация поселка Новые Ляды города Перми</t>
  </si>
  <si>
    <t>940</t>
  </si>
  <si>
    <t>Департамент жилищно-коммунального хозяйства администрации города Перми</t>
  </si>
  <si>
    <t>1500000000</t>
  </si>
  <si>
    <t>Муниципальная программа "Обеспечение жильем жителей города Перми"</t>
  </si>
  <si>
    <t>1530000000</t>
  </si>
  <si>
    <t>Подпрограмма "Повышение доступности жилья"</t>
  </si>
  <si>
    <t>1710000000</t>
  </si>
  <si>
    <t>Подпрограмма "Модернизация и комплексное развитие систем коммунальной инфраструктуры"</t>
  </si>
  <si>
    <t>1730000000</t>
  </si>
  <si>
    <t>Подпрограмма "Обеспечение эффективного управления многоквартирными домами в городе Перми"</t>
  </si>
  <si>
    <t>1740000000</t>
  </si>
  <si>
    <t>Подпрограмма "Содержание объектов инженерной инфраструктуры"</t>
  </si>
  <si>
    <t>1750000000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</si>
  <si>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</si>
  <si>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942</t>
  </si>
  <si>
    <t>управление капитального строительства администрации города Перми</t>
  </si>
  <si>
    <t>0410241910</t>
  </si>
  <si>
    <t>Реконструкция здания МАУ "Дворец молодежи" г. Перми</t>
  </si>
  <si>
    <t>0510000000</t>
  </si>
  <si>
    <t>Подпрограмма "Обеспечение населения спортивной инфраструктурой"</t>
  </si>
  <si>
    <t>0510141470</t>
  </si>
  <si>
    <t>Строительство плавательного бассейна по адресу: ул. Гашкова, 20а</t>
  </si>
  <si>
    <t>05101SФ280</t>
  </si>
  <si>
    <t>Реконструкция физкультурно-оздоровительного комплекса по адресу: г. Пермь, ул. Рабочая, 9</t>
  </si>
  <si>
    <t>0820000000</t>
  </si>
  <si>
    <t>Подпрограмма "Обеспечение доступности общего и дополнительного образования"</t>
  </si>
  <si>
    <t>0820141160</t>
  </si>
  <si>
    <t>Реконструкция здания под размещение общеобразовательной организации по ул. Целинной, 15</t>
  </si>
  <si>
    <t>0820141300</t>
  </si>
  <si>
    <t>Реконструкция ледовой арены МАУ ДО "ДЮЦ "Здоровье"</t>
  </si>
  <si>
    <t>0820141660</t>
  </si>
  <si>
    <t>Строительство здания общеобразовательного учреждения по адресу: г. Пермь, ул. Ветлужская</t>
  </si>
  <si>
    <t>0820143360</t>
  </si>
  <si>
    <t>Реконструкция здания по ул. Уральской, 110 для размещения общеобразовательной организации г. Перми</t>
  </si>
  <si>
    <t>0820143500</t>
  </si>
  <si>
    <t>Строительство корпуса МАОУ "Школа дизайна "Точка" г. Перми</t>
  </si>
  <si>
    <t>0820243510</t>
  </si>
  <si>
    <t>Строительство спортивного зала МАОУ "СОШ № 81" г. Перми</t>
  </si>
  <si>
    <t>0820243520</t>
  </si>
  <si>
    <t>Строительство спортивного зала МАОУ "СОШ № 96" г. Перми</t>
  </si>
  <si>
    <t>082E153050</t>
  </si>
  <si>
    <t>1410743570</t>
  </si>
  <si>
    <t>Строительство городского питомника растений на земельном участке с кадастровым номером 59:01:0000000:91384</t>
  </si>
  <si>
    <t>1510000000</t>
  </si>
  <si>
    <t>Подпрограмма "Обеспечение устойчивого сокращения непригодного для проживания и аварийного жилищного фонда"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</si>
  <si>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</si>
  <si>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</si>
  <si>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1710142260</t>
  </si>
  <si>
    <t>Санация и строительство 2-й нитки водовода Гайва-Заозерье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</si>
  <si>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</si>
  <si>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</si>
  <si>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944</t>
  </si>
  <si>
    <t>Департамент дорог и благоустройства администрации города Перми</t>
  </si>
  <si>
    <t>1020000000</t>
  </si>
  <si>
    <t>Подпрограмма "Обеспечение деятельности заказчиков работ"</t>
  </si>
  <si>
    <t>1030000000</t>
  </si>
  <si>
    <t>Подпрограмма "Совершенствование организации дорожного движения на улично-дорожной сети города Перми"</t>
  </si>
  <si>
    <t>1100000000</t>
  </si>
  <si>
    <t>Муниципальная программа "Благоустройство города Перми"</t>
  </si>
  <si>
    <t>1110000000</t>
  </si>
  <si>
    <t>Подпрограмма "Озеленение территории города Перми, в том числе путем создания парков, скверов, садов, бульваров"</t>
  </si>
  <si>
    <t>1120000000</t>
  </si>
  <si>
    <t>Подпрограмма "Восстановление нормативного состояния и развитие мест погребения, в том числе крематория"</t>
  </si>
  <si>
    <t>1200000000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</si>
  <si>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</si>
  <si>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1210000000</t>
  </si>
  <si>
    <t>Подпрограмма "Приоритетное развитие общественного транспорта в городе Перми"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</si>
  <si>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</si>
  <si>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</si>
  <si>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</si>
  <si>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Подпрограмма "Развитие улично-дорожной сети путем строительства и реконструкции автомобильных дорог, искусственных дорожных сооружений"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</si>
  <si>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</si>
  <si>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</si>
  <si>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945</t>
  </si>
  <si>
    <t>Департамент транспорта администрации города Перми</t>
  </si>
  <si>
    <t>950</t>
  </si>
  <si>
    <t>Контрольный департамент администрации города Перми</t>
  </si>
  <si>
    <t>951</t>
  </si>
  <si>
    <t>департамент экономики и промышленной политики администрации города Перми</t>
  </si>
  <si>
    <t>0220000000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</si>
  <si>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</si>
  <si>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0900000000</t>
  </si>
  <si>
    <t>Муниципальная программа "Экономическое развитие города Перми"</t>
  </si>
  <si>
    <t>0920000000</t>
  </si>
  <si>
    <t>Подпрограмма "Формирование благоприятной инвестиционной среды"</t>
  </si>
  <si>
    <t>0930000000</t>
  </si>
  <si>
    <t>Подпрограмма "Создание условий для развития малого и среднего предпринимательства"</t>
  </si>
  <si>
    <t>0940000000</t>
  </si>
  <si>
    <t>Подпрограмма "Развитие потребительского рынка"</t>
  </si>
  <si>
    <t>0950000000</t>
  </si>
  <si>
    <t>Подпрограмма "Развитие туризма в городе Перми"</t>
  </si>
  <si>
    <t>955</t>
  </si>
  <si>
    <t>департамент социальной политики администрации города Перми</t>
  </si>
  <si>
    <t>964</t>
  </si>
  <si>
    <t>Департамент общественной безопасности администрации города Перми</t>
  </si>
  <si>
    <t>975</t>
  </si>
  <si>
    <t>Администрация города Перми</t>
  </si>
  <si>
    <t>976</t>
  </si>
  <si>
    <t>Комитет по физической культуре и спорту администрации города Перми</t>
  </si>
  <si>
    <t>977</t>
  </si>
  <si>
    <t>Контрольно-счетная палата города Перми</t>
  </si>
  <si>
    <t>9300000000</t>
  </si>
  <si>
    <t>Непрограммные расходы по обеспечению деятельности Контрольно-счетной палаты города Перми</t>
  </si>
  <si>
    <t>985</t>
  </si>
  <si>
    <t>Пермская городская Дума</t>
  </si>
  <si>
    <t>9200000000</t>
  </si>
  <si>
    <t>Непрограммные расходы по обеспечению деятельности Пермской городской Думы</t>
  </si>
  <si>
    <t>991</t>
  </si>
  <si>
    <t>Управление жилищных отношений администрации города Перми</t>
  </si>
  <si>
    <t>1510121480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</si>
  <si>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фонда, в том числе изъятие нежилых помещений в многоквартирных домах</t>
  </si>
  <si>
    <t>151F367483</t>
  </si>
  <si>
    <t>Обеспечение устойчивого сокращения непригодного для проживания жилого фонда</t>
  </si>
  <si>
    <t>1520000000</t>
  </si>
  <si>
    <t>Подпрограмма "Управление муниципальным жилищным фондом города Перми"</t>
  </si>
  <si>
    <t>153012С080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</si>
  <si>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</si>
  <si>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15301R0820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</si>
  <si>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</si>
  <si>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1530343260</t>
  </si>
  <si>
    <t>Приобретение жилья, изъятие жилых (нежилых) помещений в целях исполнения судебных решений</t>
  </si>
  <si>
    <t>1540000000</t>
  </si>
  <si>
    <t>Подпрограмма "Осуществление иных мероприятий в сфере жилищных отношений"</t>
  </si>
  <si>
    <t>992</t>
  </si>
  <si>
    <t>Департамент земельных отношений администрации города Перми</t>
  </si>
  <si>
    <t>1900000000</t>
  </si>
  <si>
    <t>Муниципальная программа "Управление земельными ресурсами города Перми"</t>
  </si>
  <si>
    <t>1910000000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</si>
  <si>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</si>
  <si>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1920000000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</si>
  <si>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</si>
  <si>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Итого</t>
  </si>
  <si>
    <t>% исполнения</t>
  </si>
  <si>
    <t>КП января-марта 2024</t>
  </si>
  <si>
    <t>Исполнение на 01.04.2024</t>
  </si>
  <si>
    <t>Сведения об использовании администрацией города Перми выделяемых бюджетных средств за 1 квартал 2024 года</t>
  </si>
  <si>
    <t>в том числе:</t>
  </si>
  <si>
    <t>программные расходы</t>
  </si>
  <si>
    <t>непрограммные расходы</t>
  </si>
  <si>
    <t xml:space="preserve">непрограммные расходы </t>
  </si>
  <si>
    <t xml:space="preserve">программные расходы </t>
  </si>
  <si>
    <t xml:space="preserve">Программные расходы </t>
  </si>
  <si>
    <t xml:space="preserve">Непрограммные расходы </t>
  </si>
  <si>
    <t>Расходы на бюджетные инвестиции</t>
  </si>
  <si>
    <t>Департамент социальной политики администрации города Перми</t>
  </si>
  <si>
    <t>в том числе</t>
  </si>
  <si>
    <t>непрограмммные расходы</t>
  </si>
  <si>
    <t>в том числе расходы на бюджетные инвестиции</t>
  </si>
  <si>
    <t>Расходы по обеспечению деятельности муниципальных учреждений и иных мероприятий</t>
  </si>
  <si>
    <t>Содержание органов местного самоуправления</t>
  </si>
  <si>
    <t>Расходы по реализации вопросов местного значения города Перми, связанных с общегородским управлением</t>
  </si>
  <si>
    <t xml:space="preserve">Создание новых мест в общеобразовательных организациях в связи с ростом числа обучающихся, вызванным демографическим фактором (строительство школы на ул. Ветлужская) </t>
  </si>
  <si>
    <t>Реализация мероприятий по обеспечению устойчивого сокращения непригодного для проживания жилого фонда (строительство 2-х МКД по ул.Маяковского)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</si>
</sst>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\ hh:mm"/>
    <numFmt numFmtId="165" formatCode="#,##0.000"/>
    <numFmt numFmtId="166" formatCode="?"/>
    <numFmt numFmtId="167" formatCode="0.0%"/>
    <numFmt numFmtId="168" formatCode="#,##0.0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7" fontId="1" fillId="0" borderId="1" xfId="0" applyNumberFormat="1" applyFont="1" applyBorder="1" applyAlignment="1" applyProtection="1">
      <alignment horizontal="center" vertical="center" wrapText="1"/>
    </xf>
    <xf numFmtId="168" fontId="1" fillId="0" borderId="1" xfId="0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5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right" vertical="center" wrapText="1"/>
    </xf>
    <xf numFmtId="168" fontId="2" fillId="2" borderId="1" xfId="0" applyNumberFormat="1" applyFont="1" applyFill="1" applyBorder="1" applyAlignment="1" applyProtection="1">
      <alignment horizontal="center" vertical="center" wrapText="1"/>
    </xf>
    <xf numFmtId="167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8" fontId="1" fillId="0" borderId="1" xfId="0" applyNumberFormat="1" applyFont="1" applyBorder="1" applyAlignment="1" applyProtection="1">
      <alignment horizontal="right" vertical="center" wrapText="1"/>
    </xf>
    <xf numFmtId="167" fontId="1" fillId="0" borderId="1" xfId="0" applyNumberFormat="1" applyFont="1" applyBorder="1" applyAlignment="1" applyProtection="1">
      <alignment horizontal="right" vertical="center" wrapText="1"/>
    </xf>
    <xf numFmtId="166" fontId="1" fillId="0" borderId="1" xfId="0" applyNumberFormat="1" applyFont="1" applyBorder="1" applyAlignment="1" applyProtection="1">
      <alignment horizontal="left" vertical="center" wrapText="1"/>
    </xf>
    <xf numFmtId="165" fontId="1" fillId="0" borderId="1" xfId="0" applyNumberFormat="1" applyFont="1" applyBorder="1" applyAlignment="1" applyProtection="1">
      <alignment horizontal="right"/>
    </xf>
    <xf numFmtId="168" fontId="2" fillId="2" borderId="1" xfId="0" applyNumberFormat="1" applyFont="1" applyFill="1" applyBorder="1" applyAlignment="1" applyProtection="1">
      <alignment horizontal="center" vertical="center"/>
    </xf>
    <xf numFmtId="167" fontId="2" fillId="2" borderId="1" xfId="0" applyNumberFormat="1" applyFont="1" applyFill="1" applyBorder="1" applyAlignment="1" applyProtection="1">
      <alignment horizontal="center" vertical="center"/>
    </xf>
    <xf numFmtId="168" fontId="1" fillId="0" borderId="1" xfId="0" applyNumberFormat="1" applyFont="1" applyFill="1" applyBorder="1" applyAlignment="1" applyProtection="1">
      <alignment horizontal="center" vertical="center" wrapText="1"/>
    </xf>
    <xf numFmtId="167" fontId="1" fillId="0" borderId="1" xfId="0" applyNumberFormat="1" applyFont="1" applyFill="1" applyBorder="1" applyAlignment="1" applyProtection="1">
      <alignment horizontal="center" vertical="center" wrapText="1"/>
    </xf>
    <xf numFmtId="168" fontId="1" fillId="0" borderId="0" xfId="0" applyNumberFormat="1" applyFont="1" applyBorder="1" applyAlignment="1" applyProtection="1">
      <alignment horizontal="center" vertical="center"/>
    </xf>
    <xf numFmtId="167" fontId="1" fillId="0" borderId="0" xfId="0" applyNumberFormat="1" applyFont="1" applyBorder="1" applyAlignment="1" applyProtection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/>
    <xf numFmtId="168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8" fontId="2" fillId="0" borderId="1" xfId="0" applyNumberFormat="1" applyFont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68" fontId="2" fillId="0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8" fontId="7" fillId="0" borderId="1" xfId="0" applyNumberFormat="1" applyFont="1" applyFill="1" applyBorder="1" applyAlignment="1" applyProtection="1">
      <alignment horizontal="center" vertical="center" wrapText="1"/>
    </xf>
    <xf numFmtId="167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168" fontId="7" fillId="0" borderId="1" xfId="0" applyNumberFormat="1" applyFont="1" applyBorder="1" applyAlignment="1" applyProtection="1">
      <alignment horizontal="center" vertical="center" wrapText="1"/>
    </xf>
    <xf numFmtId="167" fontId="7" fillId="0" borderId="1" xfId="0" applyNumberFormat="1" applyFont="1" applyBorder="1" applyAlignment="1" applyProtection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68" fontId="2" fillId="3" borderId="1" xfId="0" applyNumberFormat="1" applyFont="1" applyFill="1" applyBorder="1" applyAlignment="1" applyProtection="1">
      <alignment horizontal="center" vertical="center" wrapText="1"/>
    </xf>
    <xf numFmtId="167" fontId="2" fillId="3" borderId="1" xfId="1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/>
    <xf numFmtId="0" fontId="1" fillId="3" borderId="0" xfId="0" applyFont="1" applyFill="1"/>
    <xf numFmtId="165" fontId="2" fillId="0" borderId="1" xfId="0" applyNumberFormat="1" applyFont="1" applyFill="1" applyBorder="1" applyAlignment="1" applyProtection="1">
      <alignment horizontal="right" vertical="center" wrapText="1"/>
    </xf>
    <xf numFmtId="168" fontId="1" fillId="3" borderId="1" xfId="0" applyNumberFormat="1" applyFont="1" applyFill="1" applyBorder="1"/>
    <xf numFmtId="167" fontId="1" fillId="3" borderId="1" xfId="0" applyNumberFormat="1" applyFont="1" applyFill="1" applyBorder="1"/>
    <xf numFmtId="165" fontId="2" fillId="0" borderId="1" xfId="0" applyNumberFormat="1" applyFont="1" applyBorder="1" applyAlignment="1" applyProtection="1">
      <alignment horizontal="right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167" fontId="9" fillId="0" borderId="1" xfId="0" applyNumberFormat="1" applyFont="1" applyBorder="1" applyAlignment="1" applyProtection="1">
      <alignment horizontal="center" vertical="center" wrapText="1"/>
    </xf>
    <xf numFmtId="168" fontId="9" fillId="0" borderId="1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67" fontId="2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0"/>
  <sheetViews>
    <sheetView showGridLines="0" tabSelected="1" topLeftCell="A13" workbookViewId="0">
      <selection activeCell="R19" sqref="R19"/>
    </sheetView>
  </sheetViews>
  <sheetFormatPr defaultRowHeight="12.75" customHeight="1" outlineLevelRow="4" x14ac:dyDescent="0.25"/>
  <cols>
    <col min="1" max="1" width="10.7109375" style="5" customWidth="1"/>
    <col min="2" max="2" width="66.85546875" style="40" hidden="1" customWidth="1"/>
    <col min="3" max="3" width="12.5703125" style="51" customWidth="1"/>
    <col min="4" max="4" width="75.7109375" style="36" customWidth="1"/>
    <col min="5" max="7" width="15.42578125" style="5" hidden="1" customWidth="1"/>
    <col min="8" max="9" width="15.42578125" style="33" customWidth="1"/>
    <col min="10" max="10" width="15.7109375" style="34" customWidth="1"/>
    <col min="11" max="11" width="9.140625" style="5" customWidth="1"/>
    <col min="12" max="16384" width="9.140625" style="5"/>
  </cols>
  <sheetData>
    <row r="1" spans="1:11" ht="15.75" hidden="1" x14ac:dyDescent="0.25">
      <c r="A1" s="90" t="s">
        <v>0</v>
      </c>
      <c r="B1" s="90"/>
      <c r="C1" s="90"/>
      <c r="D1" s="90"/>
      <c r="E1" s="90"/>
      <c r="F1" s="90"/>
      <c r="G1" s="4"/>
      <c r="H1" s="29"/>
      <c r="I1" s="29"/>
      <c r="J1" s="30"/>
      <c r="K1" s="4"/>
    </row>
    <row r="2" spans="1:11" ht="15.75" hidden="1" x14ac:dyDescent="0.25">
      <c r="A2" s="4" t="s">
        <v>1</v>
      </c>
      <c r="B2" s="1"/>
      <c r="C2" s="45"/>
      <c r="D2" s="35"/>
      <c r="E2" s="4"/>
      <c r="F2" s="4"/>
      <c r="G2" s="4"/>
      <c r="H2" s="29"/>
      <c r="I2" s="29"/>
      <c r="J2" s="30"/>
      <c r="K2" s="4"/>
    </row>
    <row r="3" spans="1:11" ht="15.75" hidden="1" x14ac:dyDescent="0.25">
      <c r="A3" s="1"/>
      <c r="B3" s="1"/>
      <c r="C3" s="46"/>
      <c r="D3" s="35"/>
      <c r="E3" s="2"/>
      <c r="F3" s="2"/>
      <c r="G3" s="2"/>
      <c r="H3" s="29"/>
      <c r="I3" s="29"/>
      <c r="J3" s="30"/>
      <c r="K3" s="2"/>
    </row>
    <row r="4" spans="1:11" ht="15.75" hidden="1" x14ac:dyDescent="0.25">
      <c r="A4" s="1" t="s">
        <v>2</v>
      </c>
      <c r="B4" s="1"/>
      <c r="C4" s="46"/>
      <c r="D4" s="35"/>
      <c r="E4" s="3"/>
      <c r="F4" s="2"/>
      <c r="G4" s="3"/>
      <c r="H4" s="29"/>
      <c r="I4" s="29"/>
      <c r="J4" s="30"/>
      <c r="K4" s="2"/>
    </row>
    <row r="5" spans="1:11" ht="15.75" hidden="1" x14ac:dyDescent="0.25">
      <c r="A5" s="4" t="s">
        <v>3</v>
      </c>
      <c r="B5" s="1"/>
      <c r="C5" s="45"/>
      <c r="D5" s="35"/>
      <c r="E5" s="4"/>
      <c r="F5" s="4"/>
      <c r="G5" s="4"/>
      <c r="H5" s="29"/>
      <c r="I5" s="29"/>
      <c r="J5" s="30"/>
      <c r="K5" s="4"/>
    </row>
    <row r="6" spans="1:11" ht="15.75" hidden="1" x14ac:dyDescent="0.25">
      <c r="A6" s="91"/>
      <c r="B6" s="91"/>
      <c r="C6" s="91"/>
      <c r="D6" s="91"/>
      <c r="E6" s="91"/>
      <c r="F6" s="91"/>
      <c r="G6" s="91"/>
      <c r="H6" s="91"/>
      <c r="I6" s="91"/>
      <c r="J6" s="11"/>
      <c r="K6" s="6"/>
    </row>
    <row r="7" spans="1:11" ht="15.75" hidden="1" x14ac:dyDescent="0.25">
      <c r="A7" s="89" t="s">
        <v>4</v>
      </c>
      <c r="B7" s="89"/>
      <c r="C7" s="89"/>
      <c r="D7" s="89"/>
      <c r="E7" s="89"/>
      <c r="F7" s="89"/>
      <c r="G7" s="89"/>
      <c r="H7" s="10"/>
      <c r="I7" s="31"/>
      <c r="J7" s="32"/>
    </row>
    <row r="8" spans="1:11" ht="15.75" hidden="1" x14ac:dyDescent="0.25">
      <c r="A8" s="89" t="s">
        <v>5</v>
      </c>
      <c r="B8" s="89"/>
      <c r="C8" s="89"/>
      <c r="D8" s="89"/>
      <c r="E8" s="89"/>
      <c r="F8" s="89"/>
      <c r="G8" s="89"/>
      <c r="H8" s="10"/>
      <c r="I8" s="31"/>
      <c r="J8" s="32"/>
    </row>
    <row r="9" spans="1:11" ht="15.75" hidden="1" x14ac:dyDescent="0.25">
      <c r="A9" s="89" t="s">
        <v>6</v>
      </c>
      <c r="B9" s="89"/>
      <c r="C9" s="89"/>
      <c r="D9" s="89"/>
      <c r="E9" s="89"/>
      <c r="F9" s="89"/>
      <c r="G9" s="89"/>
      <c r="H9" s="10"/>
      <c r="I9" s="31"/>
      <c r="J9" s="32"/>
    </row>
    <row r="10" spans="1:11" ht="15.75" hidden="1" x14ac:dyDescent="0.25">
      <c r="A10" s="89" t="s">
        <v>7</v>
      </c>
      <c r="B10" s="89"/>
      <c r="C10" s="89"/>
      <c r="D10" s="89"/>
      <c r="E10" s="89"/>
      <c r="F10" s="89"/>
      <c r="G10" s="89"/>
      <c r="H10" s="10"/>
      <c r="I10" s="31"/>
      <c r="J10" s="32"/>
    </row>
    <row r="11" spans="1:11" ht="15.75" hidden="1" x14ac:dyDescent="0.25">
      <c r="A11" s="89" t="s">
        <v>8</v>
      </c>
      <c r="B11" s="89"/>
      <c r="C11" s="89"/>
      <c r="D11" s="89"/>
      <c r="E11" s="89"/>
      <c r="F11" s="89"/>
      <c r="G11" s="89"/>
      <c r="H11" s="10"/>
      <c r="I11" s="31"/>
      <c r="J11" s="32"/>
    </row>
    <row r="12" spans="1:11" ht="15.75" hidden="1" x14ac:dyDescent="0.25">
      <c r="A12" s="89" t="s">
        <v>9</v>
      </c>
      <c r="B12" s="89"/>
      <c r="C12" s="89"/>
      <c r="D12" s="89"/>
      <c r="E12" s="89"/>
      <c r="F12" s="89"/>
      <c r="G12" s="89"/>
      <c r="H12" s="10"/>
      <c r="I12" s="31"/>
      <c r="J12" s="32"/>
    </row>
    <row r="13" spans="1:11" ht="32.25" customHeight="1" x14ac:dyDescent="0.25">
      <c r="A13" s="92" t="s">
        <v>277</v>
      </c>
      <c r="B13" s="93"/>
      <c r="C13" s="93"/>
      <c r="D13" s="93"/>
      <c r="E13" s="93"/>
      <c r="F13" s="93"/>
      <c r="G13" s="93"/>
      <c r="H13" s="93"/>
      <c r="I13" s="93"/>
      <c r="J13" s="94"/>
    </row>
    <row r="14" spans="1:11" ht="15.75" x14ac:dyDescent="0.25">
      <c r="A14" s="37"/>
      <c r="B14" s="39"/>
      <c r="C14" s="47"/>
      <c r="D14" s="35"/>
      <c r="E14" s="7"/>
      <c r="F14" s="7"/>
      <c r="G14" s="7"/>
      <c r="H14" s="38"/>
      <c r="I14" s="38"/>
      <c r="J14" s="11" t="s">
        <v>10</v>
      </c>
      <c r="K14" s="4"/>
    </row>
    <row r="15" spans="1:11" ht="31.5" x14ac:dyDescent="0.25">
      <c r="A15" s="41" t="s">
        <v>11</v>
      </c>
      <c r="B15" s="42" t="s">
        <v>12</v>
      </c>
      <c r="C15" s="48" t="s">
        <v>13</v>
      </c>
      <c r="D15" s="41" t="s">
        <v>14</v>
      </c>
      <c r="E15" s="41" t="s">
        <v>15</v>
      </c>
      <c r="F15" s="41" t="s">
        <v>16</v>
      </c>
      <c r="G15" s="41" t="s">
        <v>17</v>
      </c>
      <c r="H15" s="43" t="s">
        <v>275</v>
      </c>
      <c r="I15" s="43" t="s">
        <v>276</v>
      </c>
      <c r="J15" s="44" t="s">
        <v>274</v>
      </c>
    </row>
    <row r="16" spans="1:11" ht="30" customHeight="1" x14ac:dyDescent="0.25">
      <c r="A16" s="16" t="s">
        <v>18</v>
      </c>
      <c r="B16" s="85" t="s">
        <v>19</v>
      </c>
      <c r="C16" s="85"/>
      <c r="D16" s="85"/>
      <c r="E16" s="17">
        <v>8544.5959999999995</v>
      </c>
      <c r="F16" s="17">
        <v>15304.624</v>
      </c>
      <c r="G16" s="17">
        <v>15156.745999999999</v>
      </c>
      <c r="H16" s="18">
        <f>E16+F16+G16</f>
        <v>39005.966</v>
      </c>
      <c r="I16" s="18">
        <v>37710.167999999998</v>
      </c>
      <c r="J16" s="19">
        <f>I16/H16</f>
        <v>0.96677949214230452</v>
      </c>
    </row>
    <row r="17" spans="1:10" s="72" customFormat="1" ht="12" customHeight="1" x14ac:dyDescent="0.25">
      <c r="A17" s="68"/>
      <c r="B17" s="68"/>
      <c r="C17" s="83" t="s">
        <v>278</v>
      </c>
      <c r="D17" s="83"/>
      <c r="E17" s="69"/>
      <c r="F17" s="69"/>
      <c r="G17" s="70"/>
      <c r="H17" s="74"/>
      <c r="I17" s="74"/>
      <c r="J17" s="75"/>
    </row>
    <row r="18" spans="1:10" s="72" customFormat="1" ht="23.25" customHeight="1" x14ac:dyDescent="0.25">
      <c r="A18" s="68"/>
      <c r="B18" s="68"/>
      <c r="C18" s="88" t="s">
        <v>279</v>
      </c>
      <c r="D18" s="88"/>
      <c r="E18" s="69"/>
      <c r="F18" s="69"/>
      <c r="G18" s="69"/>
      <c r="H18" s="43">
        <f>H19</f>
        <v>21274.849000000002</v>
      </c>
      <c r="I18" s="43">
        <f>I19</f>
        <v>20232.812999999998</v>
      </c>
      <c r="J18" s="56">
        <f t="shared" ref="J18:J52" si="0">I18/H18</f>
        <v>0.95102028691249452</v>
      </c>
    </row>
    <row r="19" spans="1:10" ht="31.5" outlineLevel="1" x14ac:dyDescent="0.25">
      <c r="A19" s="52" t="s">
        <v>18</v>
      </c>
      <c r="B19" s="13" t="s">
        <v>19</v>
      </c>
      <c r="C19" s="53" t="s">
        <v>20</v>
      </c>
      <c r="D19" s="54" t="s">
        <v>21</v>
      </c>
      <c r="E19" s="14">
        <v>6260.2470000000003</v>
      </c>
      <c r="F19" s="14">
        <v>7141.9260000000004</v>
      </c>
      <c r="G19" s="14">
        <v>7872.6760000000004</v>
      </c>
      <c r="H19" s="55">
        <f t="shared" ref="H19:H52" si="1">E19+F19+G19</f>
        <v>21274.849000000002</v>
      </c>
      <c r="I19" s="55">
        <v>20232.812999999998</v>
      </c>
      <c r="J19" s="56">
        <f t="shared" si="0"/>
        <v>0.95102028691249452</v>
      </c>
    </row>
    <row r="20" spans="1:10" ht="31.5" outlineLevel="2" x14ac:dyDescent="0.25">
      <c r="A20" s="57" t="s">
        <v>18</v>
      </c>
      <c r="B20" s="13" t="s">
        <v>19</v>
      </c>
      <c r="C20" s="58" t="s">
        <v>22</v>
      </c>
      <c r="D20" s="59" t="s">
        <v>23</v>
      </c>
      <c r="E20" s="14">
        <v>18.675999999999998</v>
      </c>
      <c r="F20" s="14">
        <v>96.325999999999993</v>
      </c>
      <c r="G20" s="14">
        <v>158.876</v>
      </c>
      <c r="H20" s="60">
        <f t="shared" si="1"/>
        <v>273.87799999999999</v>
      </c>
      <c r="I20" s="60">
        <v>149.11500000000001</v>
      </c>
      <c r="J20" s="61">
        <f t="shared" si="0"/>
        <v>0.54445775126151064</v>
      </c>
    </row>
    <row r="21" spans="1:10" ht="25.5" customHeight="1" outlineLevel="2" x14ac:dyDescent="0.25">
      <c r="A21" s="57" t="s">
        <v>18</v>
      </c>
      <c r="B21" s="13" t="s">
        <v>19</v>
      </c>
      <c r="C21" s="58" t="s">
        <v>24</v>
      </c>
      <c r="D21" s="59" t="s">
        <v>25</v>
      </c>
      <c r="E21" s="14">
        <v>6241.5709999999999</v>
      </c>
      <c r="F21" s="14">
        <v>7045.6</v>
      </c>
      <c r="G21" s="14">
        <v>7713.8</v>
      </c>
      <c r="H21" s="60">
        <f t="shared" si="1"/>
        <v>21000.971000000001</v>
      </c>
      <c r="I21" s="60">
        <v>20083.698</v>
      </c>
      <c r="J21" s="61">
        <f t="shared" si="0"/>
        <v>0.95632235290453949</v>
      </c>
    </row>
    <row r="22" spans="1:10" ht="26.25" customHeight="1" outlineLevel="4" x14ac:dyDescent="0.25">
      <c r="A22" s="12"/>
      <c r="B22" s="13"/>
      <c r="C22" s="49"/>
      <c r="D22" s="52" t="s">
        <v>280</v>
      </c>
      <c r="E22" s="73"/>
      <c r="F22" s="73"/>
      <c r="G22" s="73"/>
      <c r="H22" s="55">
        <f>H23+H24+H25</f>
        <v>17731.116999999998</v>
      </c>
      <c r="I22" s="55">
        <f>I23+I24+I25</f>
        <v>17477.355</v>
      </c>
      <c r="J22" s="56">
        <f t="shared" si="0"/>
        <v>0.98568832409148288</v>
      </c>
    </row>
    <row r="23" spans="1:10" ht="31.5" outlineLevel="1" x14ac:dyDescent="0.25">
      <c r="A23" s="12" t="s">
        <v>18</v>
      </c>
      <c r="B23" s="13" t="s">
        <v>19</v>
      </c>
      <c r="C23" s="49" t="s">
        <v>26</v>
      </c>
      <c r="D23" s="13" t="s">
        <v>27</v>
      </c>
      <c r="E23" s="14">
        <v>285.42399999999998</v>
      </c>
      <c r="F23" s="14">
        <v>0</v>
      </c>
      <c r="G23" s="14">
        <v>0</v>
      </c>
      <c r="H23" s="27">
        <f t="shared" si="1"/>
        <v>285.42399999999998</v>
      </c>
      <c r="I23" s="27">
        <v>285.42399999999998</v>
      </c>
      <c r="J23" s="28">
        <f t="shared" si="0"/>
        <v>1</v>
      </c>
    </row>
    <row r="24" spans="1:10" ht="31.5" outlineLevel="1" x14ac:dyDescent="0.25">
      <c r="A24" s="12" t="s">
        <v>18</v>
      </c>
      <c r="B24" s="13" t="s">
        <v>19</v>
      </c>
      <c r="C24" s="49" t="s">
        <v>28</v>
      </c>
      <c r="D24" s="13" t="s">
        <v>29</v>
      </c>
      <c r="E24" s="14">
        <v>1998.925</v>
      </c>
      <c r="F24" s="14">
        <v>6414.1120000000001</v>
      </c>
      <c r="G24" s="14">
        <v>6926.8019999999997</v>
      </c>
      <c r="H24" s="27">
        <f t="shared" si="1"/>
        <v>15339.839</v>
      </c>
      <c r="I24" s="27">
        <v>15086.076999999999</v>
      </c>
      <c r="J24" s="28">
        <f t="shared" si="0"/>
        <v>0.98345732311792833</v>
      </c>
    </row>
    <row r="25" spans="1:10" ht="31.5" outlineLevel="1" x14ac:dyDescent="0.25">
      <c r="A25" s="12" t="s">
        <v>18</v>
      </c>
      <c r="B25" s="13" t="s">
        <v>19</v>
      </c>
      <c r="C25" s="49" t="s">
        <v>30</v>
      </c>
      <c r="D25" s="13" t="s">
        <v>31</v>
      </c>
      <c r="E25" s="14">
        <v>0</v>
      </c>
      <c r="F25" s="14">
        <v>1748.586</v>
      </c>
      <c r="G25" s="14">
        <v>357.26799999999997</v>
      </c>
      <c r="H25" s="27">
        <f t="shared" si="1"/>
        <v>2105.8539999999998</v>
      </c>
      <c r="I25" s="27">
        <v>2105.8539999999998</v>
      </c>
      <c r="J25" s="28">
        <f t="shared" si="0"/>
        <v>1</v>
      </c>
    </row>
    <row r="26" spans="1:10" ht="30" customHeight="1" x14ac:dyDescent="0.25">
      <c r="A26" s="16" t="s">
        <v>32</v>
      </c>
      <c r="B26" s="85" t="s">
        <v>33</v>
      </c>
      <c r="C26" s="85"/>
      <c r="D26" s="85"/>
      <c r="E26" s="17">
        <v>13772.119000000001</v>
      </c>
      <c r="F26" s="17">
        <v>18965.687999999998</v>
      </c>
      <c r="G26" s="17">
        <v>19329.346000000001</v>
      </c>
      <c r="H26" s="18">
        <f t="shared" si="1"/>
        <v>52067.153000000006</v>
      </c>
      <c r="I26" s="18">
        <v>50917.712</v>
      </c>
      <c r="J26" s="19">
        <f t="shared" si="0"/>
        <v>0.97792387457789354</v>
      </c>
    </row>
    <row r="27" spans="1:10" s="72" customFormat="1" ht="12" customHeight="1" x14ac:dyDescent="0.25">
      <c r="A27" s="68"/>
      <c r="B27" s="68"/>
      <c r="C27" s="83" t="s">
        <v>278</v>
      </c>
      <c r="D27" s="83"/>
      <c r="E27" s="69"/>
      <c r="F27" s="69"/>
      <c r="G27" s="70"/>
      <c r="H27" s="74"/>
      <c r="I27" s="74"/>
      <c r="J27" s="75"/>
    </row>
    <row r="28" spans="1:10" s="72" customFormat="1" ht="23.25" customHeight="1" x14ac:dyDescent="0.25">
      <c r="A28" s="68"/>
      <c r="B28" s="68"/>
      <c r="C28" s="88" t="s">
        <v>279</v>
      </c>
      <c r="D28" s="88"/>
      <c r="E28" s="69"/>
      <c r="F28" s="69"/>
      <c r="G28" s="69"/>
      <c r="H28" s="43"/>
      <c r="I28" s="43"/>
      <c r="J28" s="56"/>
    </row>
    <row r="29" spans="1:10" ht="26.25" customHeight="1" outlineLevel="4" x14ac:dyDescent="0.25">
      <c r="A29" s="12"/>
      <c r="B29" s="13"/>
      <c r="C29" s="81" t="s">
        <v>280</v>
      </c>
      <c r="D29" s="82"/>
      <c r="E29" s="73"/>
      <c r="F29" s="73"/>
      <c r="G29" s="73"/>
      <c r="H29" s="55">
        <f>H30+H31+H32</f>
        <v>52067.153000000006</v>
      </c>
      <c r="I29" s="55">
        <f>I30+I31+I32</f>
        <v>50917.712</v>
      </c>
      <c r="J29" s="44">
        <f t="shared" si="0"/>
        <v>0.97792387457789354</v>
      </c>
    </row>
    <row r="30" spans="1:10" ht="31.5" outlineLevel="1" x14ac:dyDescent="0.25">
      <c r="A30" s="8" t="s">
        <v>32</v>
      </c>
      <c r="B30" s="20" t="s">
        <v>33</v>
      </c>
      <c r="C30" s="50" t="s">
        <v>26</v>
      </c>
      <c r="D30" s="20" t="s">
        <v>290</v>
      </c>
      <c r="E30" s="17">
        <v>6802.8959999999997</v>
      </c>
      <c r="F30" s="17">
        <v>9390.4950000000008</v>
      </c>
      <c r="G30" s="17">
        <v>10552.839</v>
      </c>
      <c r="H30" s="10">
        <f t="shared" si="1"/>
        <v>26746.23</v>
      </c>
      <c r="I30" s="10">
        <v>26174.775000000001</v>
      </c>
      <c r="J30" s="9">
        <f t="shared" si="0"/>
        <v>0.97863418507954214</v>
      </c>
    </row>
    <row r="31" spans="1:10" ht="15.75" outlineLevel="1" x14ac:dyDescent="0.25">
      <c r="A31" s="8" t="s">
        <v>32</v>
      </c>
      <c r="B31" s="20" t="s">
        <v>33</v>
      </c>
      <c r="C31" s="50" t="s">
        <v>28</v>
      </c>
      <c r="D31" s="20" t="s">
        <v>291</v>
      </c>
      <c r="E31" s="17">
        <v>6969.223</v>
      </c>
      <c r="F31" s="17">
        <v>9529.893</v>
      </c>
      <c r="G31" s="17">
        <v>8746.5069999999996</v>
      </c>
      <c r="H31" s="10">
        <f t="shared" si="1"/>
        <v>25245.623</v>
      </c>
      <c r="I31" s="10">
        <v>24667.636999999999</v>
      </c>
      <c r="J31" s="9">
        <f t="shared" si="0"/>
        <v>0.97710549666371871</v>
      </c>
    </row>
    <row r="32" spans="1:10" ht="31.5" outlineLevel="1" x14ac:dyDescent="0.25">
      <c r="A32" s="8" t="s">
        <v>32</v>
      </c>
      <c r="B32" s="20" t="s">
        <v>33</v>
      </c>
      <c r="C32" s="50" t="s">
        <v>30</v>
      </c>
      <c r="D32" s="20" t="s">
        <v>292</v>
      </c>
      <c r="E32" s="17">
        <v>0</v>
      </c>
      <c r="F32" s="17">
        <v>45.3</v>
      </c>
      <c r="G32" s="17">
        <v>30</v>
      </c>
      <c r="H32" s="10">
        <f t="shared" si="1"/>
        <v>75.3</v>
      </c>
      <c r="I32" s="10">
        <v>75.3</v>
      </c>
      <c r="J32" s="9">
        <f t="shared" si="0"/>
        <v>1</v>
      </c>
    </row>
    <row r="33" spans="1:10" ht="30" customHeight="1" x14ac:dyDescent="0.25">
      <c r="A33" s="16" t="s">
        <v>34</v>
      </c>
      <c r="B33" s="85" t="s">
        <v>35</v>
      </c>
      <c r="C33" s="85"/>
      <c r="D33" s="85"/>
      <c r="E33" s="17">
        <v>9815.41</v>
      </c>
      <c r="F33" s="17">
        <v>5855.201</v>
      </c>
      <c r="G33" s="17">
        <v>5133.9889999999996</v>
      </c>
      <c r="H33" s="18">
        <f t="shared" si="1"/>
        <v>20804.599999999999</v>
      </c>
      <c r="I33" s="18">
        <v>20795.357</v>
      </c>
      <c r="J33" s="19">
        <f t="shared" si="0"/>
        <v>0.99955572325351127</v>
      </c>
    </row>
    <row r="34" spans="1:10" s="72" customFormat="1" ht="12" customHeight="1" x14ac:dyDescent="0.25">
      <c r="A34" s="68"/>
      <c r="B34" s="68"/>
      <c r="C34" s="83" t="s">
        <v>278</v>
      </c>
      <c r="D34" s="83"/>
      <c r="E34" s="69"/>
      <c r="F34" s="69"/>
      <c r="G34" s="70"/>
      <c r="H34" s="74"/>
      <c r="I34" s="74"/>
      <c r="J34" s="75"/>
    </row>
    <row r="35" spans="1:10" s="72" customFormat="1" ht="23.25" customHeight="1" x14ac:dyDescent="0.25">
      <c r="A35" s="68"/>
      <c r="B35" s="68"/>
      <c r="C35" s="88" t="s">
        <v>279</v>
      </c>
      <c r="D35" s="88"/>
      <c r="E35" s="69"/>
      <c r="F35" s="69"/>
      <c r="G35" s="69"/>
      <c r="H35" s="43">
        <f>H36</f>
        <v>7370.8</v>
      </c>
      <c r="I35" s="43">
        <f>I36</f>
        <v>7370.8</v>
      </c>
      <c r="J35" s="44">
        <f t="shared" si="0"/>
        <v>1</v>
      </c>
    </row>
    <row r="36" spans="1:10" ht="31.5" outlineLevel="1" x14ac:dyDescent="0.25">
      <c r="A36" s="41" t="s">
        <v>34</v>
      </c>
      <c r="B36" s="20" t="s">
        <v>35</v>
      </c>
      <c r="C36" s="48" t="s">
        <v>36</v>
      </c>
      <c r="D36" s="42" t="s">
        <v>37</v>
      </c>
      <c r="E36" s="17">
        <v>7370.8</v>
      </c>
      <c r="F36" s="17">
        <v>0</v>
      </c>
      <c r="G36" s="17">
        <v>0</v>
      </c>
      <c r="H36" s="43">
        <f t="shared" si="1"/>
        <v>7370.8</v>
      </c>
      <c r="I36" s="43">
        <v>7370.8</v>
      </c>
      <c r="J36" s="44">
        <f t="shared" si="0"/>
        <v>1</v>
      </c>
    </row>
    <row r="37" spans="1:10" ht="31.5" outlineLevel="2" x14ac:dyDescent="0.25">
      <c r="A37" s="62" t="s">
        <v>34</v>
      </c>
      <c r="B37" s="20" t="s">
        <v>35</v>
      </c>
      <c r="C37" s="63" t="s">
        <v>38</v>
      </c>
      <c r="D37" s="64" t="s">
        <v>39</v>
      </c>
      <c r="E37" s="17">
        <v>7370.8</v>
      </c>
      <c r="F37" s="17">
        <v>0</v>
      </c>
      <c r="G37" s="17">
        <v>0</v>
      </c>
      <c r="H37" s="65">
        <f t="shared" si="1"/>
        <v>7370.8</v>
      </c>
      <c r="I37" s="65">
        <v>7370.8</v>
      </c>
      <c r="J37" s="66">
        <f t="shared" si="0"/>
        <v>1</v>
      </c>
    </row>
    <row r="38" spans="1:10" ht="26.25" customHeight="1" outlineLevel="4" x14ac:dyDescent="0.25">
      <c r="A38" s="12"/>
      <c r="B38" s="13"/>
      <c r="C38" s="81" t="s">
        <v>280</v>
      </c>
      <c r="D38" s="82"/>
      <c r="E38" s="73"/>
      <c r="F38" s="73"/>
      <c r="G38" s="73"/>
      <c r="H38" s="55">
        <f>H39+H40</f>
        <v>13433.8</v>
      </c>
      <c r="I38" s="55">
        <f>I39+I40</f>
        <v>13424.557000000001</v>
      </c>
      <c r="J38" s="44">
        <f t="shared" si="0"/>
        <v>0.99931195938602635</v>
      </c>
    </row>
    <row r="39" spans="1:10" ht="31.5" outlineLevel="1" x14ac:dyDescent="0.25">
      <c r="A39" s="8" t="s">
        <v>34</v>
      </c>
      <c r="B39" s="20" t="s">
        <v>35</v>
      </c>
      <c r="C39" s="50" t="s">
        <v>28</v>
      </c>
      <c r="D39" s="20" t="s">
        <v>29</v>
      </c>
      <c r="E39" s="17">
        <v>2444.61</v>
      </c>
      <c r="F39" s="17">
        <v>5681.9669999999996</v>
      </c>
      <c r="G39" s="17">
        <v>5133.9889999999996</v>
      </c>
      <c r="H39" s="10">
        <f t="shared" si="1"/>
        <v>13260.565999999999</v>
      </c>
      <c r="I39" s="10">
        <v>13251.323</v>
      </c>
      <c r="J39" s="9">
        <f t="shared" si="0"/>
        <v>0.99930297092899367</v>
      </c>
    </row>
    <row r="40" spans="1:10" ht="31.5" outlineLevel="1" x14ac:dyDescent="0.25">
      <c r="A40" s="8" t="s">
        <v>34</v>
      </c>
      <c r="B40" s="20" t="s">
        <v>35</v>
      </c>
      <c r="C40" s="50" t="s">
        <v>30</v>
      </c>
      <c r="D40" s="20" t="s">
        <v>31</v>
      </c>
      <c r="E40" s="17">
        <v>0</v>
      </c>
      <c r="F40" s="17">
        <v>173.23400000000001</v>
      </c>
      <c r="G40" s="17">
        <v>0</v>
      </c>
      <c r="H40" s="10">
        <f t="shared" si="1"/>
        <v>173.23400000000001</v>
      </c>
      <c r="I40" s="10">
        <v>173.23400000000001</v>
      </c>
      <c r="J40" s="9">
        <f t="shared" si="0"/>
        <v>1</v>
      </c>
    </row>
    <row r="41" spans="1:10" ht="30" customHeight="1" x14ac:dyDescent="0.25">
      <c r="A41" s="16" t="s">
        <v>40</v>
      </c>
      <c r="B41" s="85" t="s">
        <v>41</v>
      </c>
      <c r="C41" s="85"/>
      <c r="D41" s="85"/>
      <c r="E41" s="17">
        <v>7300</v>
      </c>
      <c r="F41" s="17">
        <v>0</v>
      </c>
      <c r="G41" s="17">
        <v>4931.7</v>
      </c>
      <c r="H41" s="18">
        <f t="shared" si="1"/>
        <v>12231.7</v>
      </c>
      <c r="I41" s="18">
        <v>11893.817999999999</v>
      </c>
      <c r="J41" s="19">
        <f t="shared" si="0"/>
        <v>0.97237652983640854</v>
      </c>
    </row>
    <row r="42" spans="1:10" s="72" customFormat="1" ht="15" customHeight="1" x14ac:dyDescent="0.25">
      <c r="A42" s="67"/>
      <c r="B42" s="68"/>
      <c r="C42" s="83" t="s">
        <v>278</v>
      </c>
      <c r="D42" s="83"/>
      <c r="E42" s="69"/>
      <c r="F42" s="69"/>
      <c r="G42" s="70"/>
      <c r="H42" s="74"/>
      <c r="I42" s="74"/>
      <c r="J42" s="71"/>
    </row>
    <row r="43" spans="1:10" s="72" customFormat="1" ht="23.25" customHeight="1" x14ac:dyDescent="0.25">
      <c r="A43" s="67"/>
      <c r="B43" s="68"/>
      <c r="C43" s="88" t="s">
        <v>279</v>
      </c>
      <c r="D43" s="88"/>
      <c r="E43" s="69"/>
      <c r="F43" s="69"/>
      <c r="G43" s="69"/>
      <c r="H43" s="43"/>
      <c r="I43" s="74"/>
      <c r="J43" s="71"/>
    </row>
    <row r="44" spans="1:10" ht="26.25" customHeight="1" outlineLevel="4" x14ac:dyDescent="0.25">
      <c r="A44" s="12"/>
      <c r="B44" s="13"/>
      <c r="C44" s="95" t="s">
        <v>280</v>
      </c>
      <c r="D44" s="95"/>
      <c r="E44" s="73"/>
      <c r="F44" s="73"/>
      <c r="G44" s="73"/>
      <c r="H44" s="55">
        <f>H45</f>
        <v>12231.7</v>
      </c>
      <c r="I44" s="55">
        <f>I45</f>
        <v>11893.817999999999</v>
      </c>
      <c r="J44" s="44">
        <f t="shared" si="0"/>
        <v>0.97237652983640854</v>
      </c>
    </row>
    <row r="45" spans="1:10" ht="31.5" outlineLevel="1" x14ac:dyDescent="0.25">
      <c r="A45" s="8" t="s">
        <v>40</v>
      </c>
      <c r="B45" s="20" t="s">
        <v>41</v>
      </c>
      <c r="C45" s="50" t="s">
        <v>26</v>
      </c>
      <c r="D45" s="20" t="s">
        <v>27</v>
      </c>
      <c r="E45" s="17">
        <v>7300</v>
      </c>
      <c r="F45" s="17">
        <v>0</v>
      </c>
      <c r="G45" s="17">
        <v>4931.7</v>
      </c>
      <c r="H45" s="10">
        <f t="shared" si="1"/>
        <v>12231.7</v>
      </c>
      <c r="I45" s="10">
        <v>11893.817999999999</v>
      </c>
      <c r="J45" s="9">
        <f t="shared" si="0"/>
        <v>0.97237652983640854</v>
      </c>
    </row>
    <row r="46" spans="1:10" ht="30" customHeight="1" x14ac:dyDescent="0.25">
      <c r="A46" s="16" t="s">
        <v>42</v>
      </c>
      <c r="B46" s="85" t="s">
        <v>43</v>
      </c>
      <c r="C46" s="85"/>
      <c r="D46" s="85"/>
      <c r="E46" s="17">
        <v>6677.4160000000002</v>
      </c>
      <c r="F46" s="17">
        <v>20375.615000000002</v>
      </c>
      <c r="G46" s="17">
        <v>44879.696000000004</v>
      </c>
      <c r="H46" s="18">
        <f t="shared" si="1"/>
        <v>71932.727000000014</v>
      </c>
      <c r="I46" s="18">
        <v>62087.487000000001</v>
      </c>
      <c r="J46" s="19">
        <f t="shared" si="0"/>
        <v>0.86313267394964732</v>
      </c>
    </row>
    <row r="47" spans="1:10" s="72" customFormat="1" ht="15.75" customHeight="1" x14ac:dyDescent="0.25">
      <c r="A47" s="67"/>
      <c r="B47" s="68"/>
      <c r="C47" s="83" t="s">
        <v>278</v>
      </c>
      <c r="D47" s="83"/>
      <c r="E47" s="69"/>
      <c r="F47" s="69"/>
      <c r="G47" s="70"/>
      <c r="H47" s="74"/>
      <c r="I47" s="74"/>
      <c r="J47" s="71"/>
    </row>
    <row r="48" spans="1:10" s="72" customFormat="1" ht="24.75" customHeight="1" x14ac:dyDescent="0.25">
      <c r="A48" s="67"/>
      <c r="B48" s="68"/>
      <c r="C48" s="88" t="s">
        <v>279</v>
      </c>
      <c r="D48" s="88"/>
      <c r="E48" s="69"/>
      <c r="F48" s="69"/>
      <c r="G48" s="69"/>
      <c r="H48" s="43">
        <f>H49+H51</f>
        <v>66201.108999999997</v>
      </c>
      <c r="I48" s="43">
        <f>I49+I51</f>
        <v>57062.911999999997</v>
      </c>
      <c r="J48" s="44">
        <f t="shared" si="0"/>
        <v>0.86196308282388445</v>
      </c>
    </row>
    <row r="49" spans="1:10" ht="31.5" outlineLevel="1" x14ac:dyDescent="0.25">
      <c r="A49" s="41" t="s">
        <v>42</v>
      </c>
      <c r="B49" s="20" t="s">
        <v>43</v>
      </c>
      <c r="C49" s="48" t="s">
        <v>44</v>
      </c>
      <c r="D49" s="42" t="s">
        <v>45</v>
      </c>
      <c r="E49" s="17">
        <v>0</v>
      </c>
      <c r="F49" s="17">
        <v>50.966999999999999</v>
      </c>
      <c r="G49" s="17">
        <v>0</v>
      </c>
      <c r="H49" s="43">
        <f t="shared" si="1"/>
        <v>50.966999999999999</v>
      </c>
      <c r="I49" s="43">
        <v>50.966999999999999</v>
      </c>
      <c r="J49" s="44">
        <f t="shared" si="0"/>
        <v>1</v>
      </c>
    </row>
    <row r="50" spans="1:10" ht="31.5" outlineLevel="2" x14ac:dyDescent="0.25">
      <c r="A50" s="62" t="s">
        <v>42</v>
      </c>
      <c r="B50" s="20" t="s">
        <v>43</v>
      </c>
      <c r="C50" s="63" t="s">
        <v>46</v>
      </c>
      <c r="D50" s="64" t="s">
        <v>47</v>
      </c>
      <c r="E50" s="17">
        <v>0</v>
      </c>
      <c r="F50" s="17">
        <v>50.966999999999999</v>
      </c>
      <c r="G50" s="17">
        <v>0</v>
      </c>
      <c r="H50" s="65">
        <f t="shared" si="1"/>
        <v>50.966999999999999</v>
      </c>
      <c r="I50" s="65">
        <v>50.966999999999999</v>
      </c>
      <c r="J50" s="66">
        <f t="shared" si="0"/>
        <v>1</v>
      </c>
    </row>
    <row r="51" spans="1:10" ht="31.5" outlineLevel="1" x14ac:dyDescent="0.25">
      <c r="A51" s="41" t="s">
        <v>42</v>
      </c>
      <c r="B51" s="20" t="s">
        <v>43</v>
      </c>
      <c r="C51" s="48" t="s">
        <v>48</v>
      </c>
      <c r="D51" s="42" t="s">
        <v>49</v>
      </c>
      <c r="E51" s="17">
        <v>5144.9269999999997</v>
      </c>
      <c r="F51" s="17">
        <v>18293.534</v>
      </c>
      <c r="G51" s="17">
        <v>42711.680999999997</v>
      </c>
      <c r="H51" s="43">
        <f t="shared" si="1"/>
        <v>66150.141999999993</v>
      </c>
      <c r="I51" s="43">
        <v>57011.945</v>
      </c>
      <c r="J51" s="44">
        <f t="shared" si="0"/>
        <v>0.86185672889409681</v>
      </c>
    </row>
    <row r="52" spans="1:10" ht="31.5" outlineLevel="2" x14ac:dyDescent="0.25">
      <c r="A52" s="62" t="s">
        <v>42</v>
      </c>
      <c r="B52" s="20" t="s">
        <v>43</v>
      </c>
      <c r="C52" s="63" t="s">
        <v>50</v>
      </c>
      <c r="D52" s="64" t="s">
        <v>51</v>
      </c>
      <c r="E52" s="17">
        <v>1837.4580000000001</v>
      </c>
      <c r="F52" s="17">
        <v>10496.298000000001</v>
      </c>
      <c r="G52" s="17">
        <v>33349.158000000003</v>
      </c>
      <c r="H52" s="65">
        <f t="shared" si="1"/>
        <v>45682.914000000004</v>
      </c>
      <c r="I52" s="65">
        <v>37088.964</v>
      </c>
      <c r="J52" s="66">
        <f t="shared" si="0"/>
        <v>0.81187824401919717</v>
      </c>
    </row>
    <row r="53" spans="1:10" ht="31.5" outlineLevel="2" x14ac:dyDescent="0.25">
      <c r="A53" s="62" t="s">
        <v>42</v>
      </c>
      <c r="B53" s="20" t="s">
        <v>43</v>
      </c>
      <c r="C53" s="63" t="s">
        <v>52</v>
      </c>
      <c r="D53" s="64" t="s">
        <v>53</v>
      </c>
      <c r="E53" s="17">
        <v>2472.4189999999999</v>
      </c>
      <c r="F53" s="17">
        <v>4678.4639999999999</v>
      </c>
      <c r="G53" s="17">
        <v>4902.5630000000001</v>
      </c>
      <c r="H53" s="65">
        <f t="shared" ref="H53:H72" si="2">E53+F53+G53</f>
        <v>12053.446</v>
      </c>
      <c r="I53" s="65">
        <v>11914.324000000001</v>
      </c>
      <c r="J53" s="66">
        <f t="shared" ref="J53:J72" si="3">I53/H53</f>
        <v>0.98845790656049737</v>
      </c>
    </row>
    <row r="54" spans="1:10" ht="31.5" outlineLevel="2" x14ac:dyDescent="0.25">
      <c r="A54" s="62" t="s">
        <v>42</v>
      </c>
      <c r="B54" s="20" t="s">
        <v>43</v>
      </c>
      <c r="C54" s="63" t="s">
        <v>54</v>
      </c>
      <c r="D54" s="64" t="s">
        <v>55</v>
      </c>
      <c r="E54" s="17">
        <v>835.05</v>
      </c>
      <c r="F54" s="17">
        <v>3118.7719999999999</v>
      </c>
      <c r="G54" s="17">
        <v>4459.96</v>
      </c>
      <c r="H54" s="65">
        <f t="shared" si="2"/>
        <v>8413.7819999999992</v>
      </c>
      <c r="I54" s="65">
        <v>8008.6570000000002</v>
      </c>
      <c r="J54" s="66">
        <f t="shared" si="3"/>
        <v>0.9518498339985515</v>
      </c>
    </row>
    <row r="55" spans="1:10" ht="22.5" customHeight="1" outlineLevel="4" x14ac:dyDescent="0.25">
      <c r="A55" s="41"/>
      <c r="B55" s="42"/>
      <c r="C55" s="86" t="s">
        <v>281</v>
      </c>
      <c r="D55" s="87" t="s">
        <v>280</v>
      </c>
      <c r="E55" s="76"/>
      <c r="F55" s="43"/>
      <c r="G55" s="43"/>
      <c r="H55" s="43">
        <f>H56+H57+H58</f>
        <v>5731.6189999999997</v>
      </c>
      <c r="I55" s="43">
        <f>I56+I57+I58</f>
        <v>5024.576</v>
      </c>
      <c r="J55" s="44">
        <f t="shared" si="3"/>
        <v>0.87664166093384788</v>
      </c>
    </row>
    <row r="56" spans="1:10" ht="31.5" outlineLevel="1" x14ac:dyDescent="0.25">
      <c r="A56" s="8" t="s">
        <v>42</v>
      </c>
      <c r="B56" s="20" t="s">
        <v>43</v>
      </c>
      <c r="C56" s="50" t="s">
        <v>26</v>
      </c>
      <c r="D56" s="20" t="s">
        <v>27</v>
      </c>
      <c r="E56" s="17">
        <v>0</v>
      </c>
      <c r="F56" s="17">
        <v>58.314999999999998</v>
      </c>
      <c r="G56" s="17">
        <v>111.515</v>
      </c>
      <c r="H56" s="10">
        <f t="shared" si="2"/>
        <v>169.82999999999998</v>
      </c>
      <c r="I56" s="10">
        <v>145.12700000000001</v>
      </c>
      <c r="J56" s="9">
        <f t="shared" si="3"/>
        <v>0.85454277807218992</v>
      </c>
    </row>
    <row r="57" spans="1:10" ht="31.5" outlineLevel="1" x14ac:dyDescent="0.25">
      <c r="A57" s="8" t="s">
        <v>42</v>
      </c>
      <c r="B57" s="20" t="s">
        <v>43</v>
      </c>
      <c r="C57" s="50" t="s">
        <v>28</v>
      </c>
      <c r="D57" s="20" t="s">
        <v>29</v>
      </c>
      <c r="E57" s="17">
        <v>1438.4</v>
      </c>
      <c r="F57" s="17">
        <v>1972.8</v>
      </c>
      <c r="G57" s="17">
        <v>2056.5</v>
      </c>
      <c r="H57" s="10">
        <f t="shared" si="2"/>
        <v>5467.7</v>
      </c>
      <c r="I57" s="10">
        <v>4785.3599999999997</v>
      </c>
      <c r="J57" s="9">
        <f t="shared" si="3"/>
        <v>0.87520529655979662</v>
      </c>
    </row>
    <row r="58" spans="1:10" ht="31.5" outlineLevel="1" x14ac:dyDescent="0.25">
      <c r="A58" s="8" t="s">
        <v>42</v>
      </c>
      <c r="B58" s="20" t="s">
        <v>43</v>
      </c>
      <c r="C58" s="50" t="s">
        <v>30</v>
      </c>
      <c r="D58" s="20" t="s">
        <v>31</v>
      </c>
      <c r="E58" s="17">
        <v>94.088999999999999</v>
      </c>
      <c r="F58" s="17">
        <v>0</v>
      </c>
      <c r="G58" s="17">
        <v>0</v>
      </c>
      <c r="H58" s="10">
        <f t="shared" si="2"/>
        <v>94.088999999999999</v>
      </c>
      <c r="I58" s="10">
        <v>94.088999999999999</v>
      </c>
      <c r="J58" s="9">
        <f t="shared" si="3"/>
        <v>1</v>
      </c>
    </row>
    <row r="59" spans="1:10" ht="30" customHeight="1" x14ac:dyDescent="0.25">
      <c r="A59" s="16" t="s">
        <v>56</v>
      </c>
      <c r="B59" s="85" t="s">
        <v>57</v>
      </c>
      <c r="C59" s="85"/>
      <c r="D59" s="85"/>
      <c r="E59" s="17">
        <v>84478.134999999995</v>
      </c>
      <c r="F59" s="17">
        <v>179766.19099999999</v>
      </c>
      <c r="G59" s="17">
        <v>160817.43400000001</v>
      </c>
      <c r="H59" s="18">
        <f t="shared" si="2"/>
        <v>425061.76</v>
      </c>
      <c r="I59" s="18">
        <v>403698.554</v>
      </c>
      <c r="J59" s="19">
        <f t="shared" si="3"/>
        <v>0.94974093647003199</v>
      </c>
    </row>
    <row r="60" spans="1:10" s="72" customFormat="1" ht="15" customHeight="1" x14ac:dyDescent="0.25">
      <c r="A60" s="67"/>
      <c r="B60" s="68"/>
      <c r="C60" s="83" t="s">
        <v>278</v>
      </c>
      <c r="D60" s="83" t="s">
        <v>278</v>
      </c>
      <c r="E60" s="69"/>
      <c r="F60" s="69"/>
      <c r="G60" s="70"/>
      <c r="H60" s="74"/>
      <c r="I60" s="74"/>
      <c r="J60" s="71"/>
    </row>
    <row r="61" spans="1:10" ht="22.5" customHeight="1" outlineLevel="4" x14ac:dyDescent="0.25">
      <c r="A61" s="41"/>
      <c r="B61" s="42"/>
      <c r="C61" s="86" t="s">
        <v>282</v>
      </c>
      <c r="D61" s="87" t="s">
        <v>279</v>
      </c>
      <c r="E61" s="76"/>
      <c r="F61" s="43"/>
      <c r="G61" s="43"/>
      <c r="H61" s="43">
        <f>H62+H67+H65+H73+H75</f>
        <v>397855.78399999999</v>
      </c>
      <c r="I61" s="43">
        <f>I62+I67+I65+I73+I75</f>
        <v>377173.39899999998</v>
      </c>
      <c r="J61" s="44">
        <f t="shared" si="3"/>
        <v>0.94801537182126272</v>
      </c>
    </row>
    <row r="62" spans="1:10" ht="31.5" outlineLevel="1" x14ac:dyDescent="0.25">
      <c r="A62" s="41" t="s">
        <v>56</v>
      </c>
      <c r="B62" s="20" t="s">
        <v>57</v>
      </c>
      <c r="C62" s="48" t="s">
        <v>58</v>
      </c>
      <c r="D62" s="42" t="s">
        <v>59</v>
      </c>
      <c r="E62" s="17">
        <v>100</v>
      </c>
      <c r="F62" s="17">
        <v>100</v>
      </c>
      <c r="G62" s="17">
        <v>290</v>
      </c>
      <c r="H62" s="43">
        <f t="shared" si="2"/>
        <v>490</v>
      </c>
      <c r="I62" s="43">
        <v>223.04599999999999</v>
      </c>
      <c r="J62" s="44">
        <f t="shared" si="3"/>
        <v>0.45519591836734691</v>
      </c>
    </row>
    <row r="63" spans="1:10" ht="31.5" outlineLevel="2" x14ac:dyDescent="0.25">
      <c r="A63" s="62" t="s">
        <v>56</v>
      </c>
      <c r="B63" s="20" t="s">
        <v>57</v>
      </c>
      <c r="C63" s="63" t="s">
        <v>60</v>
      </c>
      <c r="D63" s="64" t="s">
        <v>61</v>
      </c>
      <c r="E63" s="17">
        <v>100</v>
      </c>
      <c r="F63" s="17">
        <v>100</v>
      </c>
      <c r="G63" s="17">
        <v>-200</v>
      </c>
      <c r="H63" s="65">
        <f t="shared" si="2"/>
        <v>0</v>
      </c>
      <c r="I63" s="65">
        <v>0</v>
      </c>
      <c r="J63" s="66"/>
    </row>
    <row r="64" spans="1:10" ht="31.5" outlineLevel="2" x14ac:dyDescent="0.25">
      <c r="A64" s="62" t="s">
        <v>56</v>
      </c>
      <c r="B64" s="20" t="s">
        <v>57</v>
      </c>
      <c r="C64" s="63" t="s">
        <v>62</v>
      </c>
      <c r="D64" s="64" t="s">
        <v>63</v>
      </c>
      <c r="E64" s="17">
        <v>0</v>
      </c>
      <c r="F64" s="17">
        <v>0</v>
      </c>
      <c r="G64" s="17">
        <v>490</v>
      </c>
      <c r="H64" s="65">
        <f t="shared" si="2"/>
        <v>490</v>
      </c>
      <c r="I64" s="65">
        <v>223.04599999999999</v>
      </c>
      <c r="J64" s="66">
        <f t="shared" si="3"/>
        <v>0.45519591836734691</v>
      </c>
    </row>
    <row r="65" spans="1:10" ht="31.5" outlineLevel="1" x14ac:dyDescent="0.25">
      <c r="A65" s="41" t="s">
        <v>56</v>
      </c>
      <c r="B65" s="20" t="s">
        <v>57</v>
      </c>
      <c r="C65" s="48" t="s">
        <v>64</v>
      </c>
      <c r="D65" s="42" t="s">
        <v>65</v>
      </c>
      <c r="E65" s="17">
        <v>0</v>
      </c>
      <c r="F65" s="17">
        <v>0</v>
      </c>
      <c r="G65" s="17">
        <v>250</v>
      </c>
      <c r="H65" s="43">
        <f t="shared" si="2"/>
        <v>250</v>
      </c>
      <c r="I65" s="43">
        <v>0</v>
      </c>
      <c r="J65" s="44">
        <f t="shared" si="3"/>
        <v>0</v>
      </c>
    </row>
    <row r="66" spans="1:10" ht="31.5" outlineLevel="2" x14ac:dyDescent="0.25">
      <c r="A66" s="62" t="s">
        <v>56</v>
      </c>
      <c r="B66" s="20" t="s">
        <v>57</v>
      </c>
      <c r="C66" s="63" t="s">
        <v>66</v>
      </c>
      <c r="D66" s="64" t="s">
        <v>67</v>
      </c>
      <c r="E66" s="17">
        <v>0</v>
      </c>
      <c r="F66" s="17">
        <v>0</v>
      </c>
      <c r="G66" s="17">
        <v>250</v>
      </c>
      <c r="H66" s="65">
        <f t="shared" si="2"/>
        <v>250</v>
      </c>
      <c r="I66" s="65">
        <v>0</v>
      </c>
      <c r="J66" s="66">
        <f t="shared" si="3"/>
        <v>0</v>
      </c>
    </row>
    <row r="67" spans="1:10" ht="31.5" outlineLevel="1" x14ac:dyDescent="0.25">
      <c r="A67" s="41" t="s">
        <v>56</v>
      </c>
      <c r="B67" s="20" t="s">
        <v>57</v>
      </c>
      <c r="C67" s="48" t="s">
        <v>68</v>
      </c>
      <c r="D67" s="42" t="s">
        <v>69</v>
      </c>
      <c r="E67" s="17">
        <v>79349.8</v>
      </c>
      <c r="F67" s="17">
        <v>167738.42300000001</v>
      </c>
      <c r="G67" s="17">
        <v>144873.69899999999</v>
      </c>
      <c r="H67" s="43">
        <f t="shared" si="2"/>
        <v>391961.92200000002</v>
      </c>
      <c r="I67" s="43">
        <v>374269.69300000003</v>
      </c>
      <c r="J67" s="44">
        <f t="shared" si="3"/>
        <v>0.95486237818784858</v>
      </c>
    </row>
    <row r="68" spans="1:10" ht="31.5" outlineLevel="2" x14ac:dyDescent="0.25">
      <c r="A68" s="62" t="s">
        <v>56</v>
      </c>
      <c r="B68" s="20" t="s">
        <v>57</v>
      </c>
      <c r="C68" s="63" t="s">
        <v>70</v>
      </c>
      <c r="D68" s="64" t="s">
        <v>71</v>
      </c>
      <c r="E68" s="17">
        <v>5862.5</v>
      </c>
      <c r="F68" s="17">
        <v>24599.4</v>
      </c>
      <c r="G68" s="17">
        <v>17639.099999999999</v>
      </c>
      <c r="H68" s="65">
        <f t="shared" si="2"/>
        <v>48101</v>
      </c>
      <c r="I68" s="65">
        <v>44858.766000000003</v>
      </c>
      <c r="J68" s="66">
        <f t="shared" si="3"/>
        <v>0.93259528907922917</v>
      </c>
    </row>
    <row r="69" spans="1:10" ht="31.5" outlineLevel="2" x14ac:dyDescent="0.25">
      <c r="A69" s="62" t="s">
        <v>56</v>
      </c>
      <c r="B69" s="20" t="s">
        <v>57</v>
      </c>
      <c r="C69" s="63" t="s">
        <v>72</v>
      </c>
      <c r="D69" s="64" t="s">
        <v>73</v>
      </c>
      <c r="E69" s="17">
        <v>40702.800000000003</v>
      </c>
      <c r="F69" s="17">
        <v>72413.349000000002</v>
      </c>
      <c r="G69" s="17">
        <v>71275.331999999995</v>
      </c>
      <c r="H69" s="65">
        <f t="shared" si="2"/>
        <v>184391.481</v>
      </c>
      <c r="I69" s="65">
        <v>180073.829</v>
      </c>
      <c r="J69" s="66">
        <f t="shared" si="3"/>
        <v>0.97658431953263614</v>
      </c>
    </row>
    <row r="70" spans="1:10" ht="31.5" outlineLevel="2" x14ac:dyDescent="0.25">
      <c r="A70" s="62" t="s">
        <v>56</v>
      </c>
      <c r="B70" s="20" t="s">
        <v>57</v>
      </c>
      <c r="C70" s="63" t="s">
        <v>74</v>
      </c>
      <c r="D70" s="64" t="s">
        <v>75</v>
      </c>
      <c r="E70" s="17">
        <v>8.5</v>
      </c>
      <c r="F70" s="17">
        <v>16036.441000000001</v>
      </c>
      <c r="G70" s="17">
        <v>3014.2829999999999</v>
      </c>
      <c r="H70" s="65">
        <f t="shared" si="2"/>
        <v>19059.224000000002</v>
      </c>
      <c r="I70" s="65">
        <v>17516.808000000001</v>
      </c>
      <c r="J70" s="66">
        <f t="shared" si="3"/>
        <v>0.91907246590941993</v>
      </c>
    </row>
    <row r="71" spans="1:10" ht="31.5" outlineLevel="2" x14ac:dyDescent="0.25">
      <c r="A71" s="62" t="s">
        <v>56</v>
      </c>
      <c r="B71" s="20" t="s">
        <v>57</v>
      </c>
      <c r="C71" s="63" t="s">
        <v>76</v>
      </c>
      <c r="D71" s="64" t="s">
        <v>77</v>
      </c>
      <c r="E71" s="17">
        <v>31680</v>
      </c>
      <c r="F71" s="17">
        <v>53594.233</v>
      </c>
      <c r="G71" s="17">
        <v>51849.983999999997</v>
      </c>
      <c r="H71" s="65">
        <f t="shared" si="2"/>
        <v>137124.217</v>
      </c>
      <c r="I71" s="65">
        <v>129310.54</v>
      </c>
      <c r="J71" s="66">
        <f t="shared" si="3"/>
        <v>0.94301752694784746</v>
      </c>
    </row>
    <row r="72" spans="1:10" ht="31.5" outlineLevel="2" x14ac:dyDescent="0.25">
      <c r="A72" s="62" t="s">
        <v>56</v>
      </c>
      <c r="B72" s="20" t="s">
        <v>57</v>
      </c>
      <c r="C72" s="63" t="s">
        <v>78</v>
      </c>
      <c r="D72" s="64" t="s">
        <v>79</v>
      </c>
      <c r="E72" s="17">
        <v>1096</v>
      </c>
      <c r="F72" s="17">
        <v>1095</v>
      </c>
      <c r="G72" s="17">
        <v>1095</v>
      </c>
      <c r="H72" s="65">
        <f t="shared" si="2"/>
        <v>3286</v>
      </c>
      <c r="I72" s="65">
        <v>2509.75</v>
      </c>
      <c r="J72" s="66">
        <f t="shared" si="3"/>
        <v>0.76377054169202674</v>
      </c>
    </row>
    <row r="73" spans="1:10" ht="31.5" outlineLevel="1" x14ac:dyDescent="0.25">
      <c r="A73" s="41" t="s">
        <v>56</v>
      </c>
      <c r="B73" s="20" t="s">
        <v>57</v>
      </c>
      <c r="C73" s="48" t="s">
        <v>80</v>
      </c>
      <c r="D73" s="42" t="s">
        <v>81</v>
      </c>
      <c r="E73" s="17">
        <v>800</v>
      </c>
      <c r="F73" s="17">
        <v>1380</v>
      </c>
      <c r="G73" s="17">
        <v>2833.502</v>
      </c>
      <c r="H73" s="43">
        <f t="shared" ref="H73:H91" si="4">E73+F73+G73</f>
        <v>5013.5020000000004</v>
      </c>
      <c r="I73" s="43">
        <v>2540.3000000000002</v>
      </c>
      <c r="J73" s="44">
        <f t="shared" ref="J73:J91" si="5">I73/H73</f>
        <v>0.50669172965324438</v>
      </c>
    </row>
    <row r="74" spans="1:10" ht="31.5" outlineLevel="2" x14ac:dyDescent="0.25">
      <c r="A74" s="62" t="s">
        <v>56</v>
      </c>
      <c r="B74" s="20" t="s">
        <v>57</v>
      </c>
      <c r="C74" s="63" t="s">
        <v>82</v>
      </c>
      <c r="D74" s="64" t="s">
        <v>83</v>
      </c>
      <c r="E74" s="17">
        <v>800</v>
      </c>
      <c r="F74" s="17">
        <v>1380</v>
      </c>
      <c r="G74" s="17">
        <v>2833.502</v>
      </c>
      <c r="H74" s="65">
        <f t="shared" si="4"/>
        <v>5013.5020000000004</v>
      </c>
      <c r="I74" s="65">
        <v>2540.3000000000002</v>
      </c>
      <c r="J74" s="66">
        <f t="shared" si="5"/>
        <v>0.50669172965324438</v>
      </c>
    </row>
    <row r="75" spans="1:10" ht="31.5" outlineLevel="1" x14ac:dyDescent="0.25">
      <c r="A75" s="41" t="s">
        <v>56</v>
      </c>
      <c r="B75" s="20" t="s">
        <v>57</v>
      </c>
      <c r="C75" s="48" t="s">
        <v>84</v>
      </c>
      <c r="D75" s="42" t="s">
        <v>85</v>
      </c>
      <c r="E75" s="17">
        <v>0</v>
      </c>
      <c r="F75" s="17">
        <v>140.36000000000001</v>
      </c>
      <c r="G75" s="17">
        <v>0</v>
      </c>
      <c r="H75" s="43">
        <f t="shared" si="4"/>
        <v>140.36000000000001</v>
      </c>
      <c r="I75" s="43">
        <v>140.36000000000001</v>
      </c>
      <c r="J75" s="44">
        <f t="shared" si="5"/>
        <v>1</v>
      </c>
    </row>
    <row r="76" spans="1:10" ht="47.25" outlineLevel="2" x14ac:dyDescent="0.25">
      <c r="A76" s="62" t="s">
        <v>56</v>
      </c>
      <c r="B76" s="20" t="s">
        <v>57</v>
      </c>
      <c r="C76" s="63" t="s">
        <v>86</v>
      </c>
      <c r="D76" s="64" t="s">
        <v>87</v>
      </c>
      <c r="E76" s="17">
        <v>0</v>
      </c>
      <c r="F76" s="17">
        <v>35</v>
      </c>
      <c r="G76" s="17">
        <v>0</v>
      </c>
      <c r="H76" s="65">
        <f t="shared" si="4"/>
        <v>35</v>
      </c>
      <c r="I76" s="65">
        <v>35</v>
      </c>
      <c r="J76" s="66">
        <f t="shared" si="5"/>
        <v>1</v>
      </c>
    </row>
    <row r="77" spans="1:10" ht="31.5" outlineLevel="2" x14ac:dyDescent="0.25">
      <c r="A77" s="62" t="s">
        <v>56</v>
      </c>
      <c r="B77" s="20" t="s">
        <v>57</v>
      </c>
      <c r="C77" s="63" t="s">
        <v>88</v>
      </c>
      <c r="D77" s="64" t="s">
        <v>89</v>
      </c>
      <c r="E77" s="17">
        <v>0</v>
      </c>
      <c r="F77" s="17">
        <v>105.36</v>
      </c>
      <c r="G77" s="17">
        <v>0</v>
      </c>
      <c r="H77" s="65">
        <f t="shared" si="4"/>
        <v>105.36</v>
      </c>
      <c r="I77" s="65">
        <v>105.36</v>
      </c>
      <c r="J77" s="66">
        <f t="shared" si="5"/>
        <v>1</v>
      </c>
    </row>
    <row r="78" spans="1:10" ht="15.75" customHeight="1" outlineLevel="4" x14ac:dyDescent="0.25">
      <c r="A78" s="8"/>
      <c r="B78" s="20"/>
      <c r="C78" s="86" t="s">
        <v>280</v>
      </c>
      <c r="D78" s="87"/>
      <c r="E78" s="17"/>
      <c r="F78" s="17"/>
      <c r="G78" s="17"/>
      <c r="H78" s="43">
        <f>H79+H80</f>
        <v>27205.974999999999</v>
      </c>
      <c r="I78" s="43">
        <f>I79+I80</f>
        <v>26525.154999999999</v>
      </c>
      <c r="J78" s="44">
        <f t="shared" si="5"/>
        <v>0.97497535008394298</v>
      </c>
    </row>
    <row r="79" spans="1:10" ht="31.5" outlineLevel="1" x14ac:dyDescent="0.25">
      <c r="A79" s="8" t="s">
        <v>56</v>
      </c>
      <c r="B79" s="20" t="s">
        <v>57</v>
      </c>
      <c r="C79" s="50" t="s">
        <v>26</v>
      </c>
      <c r="D79" s="20" t="s">
        <v>27</v>
      </c>
      <c r="E79" s="17">
        <v>3251.835</v>
      </c>
      <c r="F79" s="17">
        <v>8314.2829999999994</v>
      </c>
      <c r="G79" s="17">
        <v>9960.2330000000002</v>
      </c>
      <c r="H79" s="10">
        <f t="shared" si="4"/>
        <v>21526.350999999999</v>
      </c>
      <c r="I79" s="10">
        <v>21012.201000000001</v>
      </c>
      <c r="J79" s="9">
        <f t="shared" si="5"/>
        <v>0.97611532024168901</v>
      </c>
    </row>
    <row r="80" spans="1:10" ht="31.5" outlineLevel="1" x14ac:dyDescent="0.25">
      <c r="A80" s="8" t="s">
        <v>56</v>
      </c>
      <c r="B80" s="20" t="s">
        <v>57</v>
      </c>
      <c r="C80" s="50" t="s">
        <v>28</v>
      </c>
      <c r="D80" s="20" t="s">
        <v>29</v>
      </c>
      <c r="E80" s="17">
        <v>976.5</v>
      </c>
      <c r="F80" s="17">
        <v>2093.1239999999998</v>
      </c>
      <c r="G80" s="17">
        <v>2610</v>
      </c>
      <c r="H80" s="10">
        <f t="shared" si="4"/>
        <v>5679.6239999999998</v>
      </c>
      <c r="I80" s="10">
        <v>5512.9539999999997</v>
      </c>
      <c r="J80" s="9">
        <f t="shared" si="5"/>
        <v>0.97065474756779668</v>
      </c>
    </row>
    <row r="81" spans="1:10" ht="30" customHeight="1" x14ac:dyDescent="0.25">
      <c r="A81" s="16" t="s">
        <v>90</v>
      </c>
      <c r="B81" s="85" t="s">
        <v>91</v>
      </c>
      <c r="C81" s="85"/>
      <c r="D81" s="85"/>
      <c r="E81" s="17">
        <v>811751.88199999998</v>
      </c>
      <c r="F81" s="17">
        <v>1723190.547</v>
      </c>
      <c r="G81" s="17">
        <v>1770550.598</v>
      </c>
      <c r="H81" s="18">
        <f t="shared" si="4"/>
        <v>4305493.0269999998</v>
      </c>
      <c r="I81" s="18">
        <v>4288457.58</v>
      </c>
      <c r="J81" s="19">
        <f t="shared" si="5"/>
        <v>0.99604332258973149</v>
      </c>
    </row>
    <row r="82" spans="1:10" s="72" customFormat="1" ht="15" customHeight="1" x14ac:dyDescent="0.25">
      <c r="A82" s="67"/>
      <c r="B82" s="68"/>
      <c r="C82" s="83" t="s">
        <v>278</v>
      </c>
      <c r="D82" s="83" t="s">
        <v>278</v>
      </c>
      <c r="E82" s="69"/>
      <c r="F82" s="69"/>
      <c r="G82" s="70"/>
      <c r="H82" s="74"/>
      <c r="I82" s="74"/>
      <c r="J82" s="71"/>
    </row>
    <row r="83" spans="1:10" ht="22.5" customHeight="1" outlineLevel="4" x14ac:dyDescent="0.25">
      <c r="A83" s="41"/>
      <c r="B83" s="42"/>
      <c r="C83" s="86" t="s">
        <v>282</v>
      </c>
      <c r="D83" s="87" t="s">
        <v>279</v>
      </c>
      <c r="E83" s="76"/>
      <c r="F83" s="43"/>
      <c r="G83" s="43"/>
      <c r="H83" s="43">
        <f>H84+H86+H92</f>
        <v>4194293.8769999994</v>
      </c>
      <c r="I83" s="43">
        <f>I84+I86+I92</f>
        <v>4177670</v>
      </c>
      <c r="J83" s="44">
        <f t="shared" si="5"/>
        <v>0.99603654930066809</v>
      </c>
    </row>
    <row r="84" spans="1:10" ht="31.5" outlineLevel="1" x14ac:dyDescent="0.25">
      <c r="A84" s="41" t="s">
        <v>90</v>
      </c>
      <c r="B84" s="20" t="s">
        <v>91</v>
      </c>
      <c r="C84" s="48" t="s">
        <v>92</v>
      </c>
      <c r="D84" s="42" t="s">
        <v>93</v>
      </c>
      <c r="E84" s="17">
        <v>820.6</v>
      </c>
      <c r="F84" s="17">
        <v>819.6</v>
      </c>
      <c r="G84" s="17">
        <v>819.6</v>
      </c>
      <c r="H84" s="43">
        <f t="shared" si="4"/>
        <v>2459.8000000000002</v>
      </c>
      <c r="I84" s="43">
        <v>2459.8000000000002</v>
      </c>
      <c r="J84" s="44">
        <f t="shared" si="5"/>
        <v>1</v>
      </c>
    </row>
    <row r="85" spans="1:10" ht="31.5" outlineLevel="2" x14ac:dyDescent="0.25">
      <c r="A85" s="62" t="s">
        <v>90</v>
      </c>
      <c r="B85" s="20" t="s">
        <v>91</v>
      </c>
      <c r="C85" s="63" t="s">
        <v>94</v>
      </c>
      <c r="D85" s="64" t="s">
        <v>95</v>
      </c>
      <c r="E85" s="17">
        <v>820.6</v>
      </c>
      <c r="F85" s="17">
        <v>819.6</v>
      </c>
      <c r="G85" s="17">
        <v>819.6</v>
      </c>
      <c r="H85" s="65">
        <f t="shared" si="4"/>
        <v>2459.8000000000002</v>
      </c>
      <c r="I85" s="65">
        <v>2459.8000000000002</v>
      </c>
      <c r="J85" s="66">
        <f t="shared" si="5"/>
        <v>1</v>
      </c>
    </row>
    <row r="86" spans="1:10" ht="31.5" outlineLevel="1" x14ac:dyDescent="0.25">
      <c r="A86" s="41" t="s">
        <v>90</v>
      </c>
      <c r="B86" s="20" t="s">
        <v>91</v>
      </c>
      <c r="C86" s="48" t="s">
        <v>96</v>
      </c>
      <c r="D86" s="42" t="s">
        <v>97</v>
      </c>
      <c r="E86" s="17">
        <v>784261.74300000002</v>
      </c>
      <c r="F86" s="17">
        <v>1670813.63</v>
      </c>
      <c r="G86" s="17">
        <v>1538125.2379999999</v>
      </c>
      <c r="H86" s="43">
        <f t="shared" si="4"/>
        <v>3993200.6109999996</v>
      </c>
      <c r="I86" s="43">
        <v>3993064.7990000001</v>
      </c>
      <c r="J86" s="44">
        <f t="shared" si="5"/>
        <v>0.9999659891868129</v>
      </c>
    </row>
    <row r="87" spans="1:10" ht="31.5" outlineLevel="2" x14ac:dyDescent="0.25">
      <c r="A87" s="62" t="s">
        <v>90</v>
      </c>
      <c r="B87" s="20" t="s">
        <v>91</v>
      </c>
      <c r="C87" s="63" t="s">
        <v>98</v>
      </c>
      <c r="D87" s="64" t="s">
        <v>99</v>
      </c>
      <c r="E87" s="17">
        <v>369684.04700000002</v>
      </c>
      <c r="F87" s="17">
        <v>631789.92799999996</v>
      </c>
      <c r="G87" s="17">
        <v>588394.22499999998</v>
      </c>
      <c r="H87" s="65">
        <f t="shared" si="4"/>
        <v>1589868.2</v>
      </c>
      <c r="I87" s="65">
        <v>1589866.21</v>
      </c>
      <c r="J87" s="66">
        <f t="shared" si="5"/>
        <v>0.99999874832391766</v>
      </c>
    </row>
    <row r="88" spans="1:10" ht="31.5" outlineLevel="2" x14ac:dyDescent="0.25">
      <c r="A88" s="62" t="s">
        <v>90</v>
      </c>
      <c r="B88" s="20" t="s">
        <v>91</v>
      </c>
      <c r="C88" s="63" t="s">
        <v>100</v>
      </c>
      <c r="D88" s="64" t="s">
        <v>101</v>
      </c>
      <c r="E88" s="17">
        <v>363272.315</v>
      </c>
      <c r="F88" s="17">
        <v>924155.50199999998</v>
      </c>
      <c r="G88" s="17">
        <v>840647.91</v>
      </c>
      <c r="H88" s="65">
        <f t="shared" si="4"/>
        <v>2128075.727</v>
      </c>
      <c r="I88" s="65">
        <v>2128036.727</v>
      </c>
      <c r="J88" s="66">
        <f t="shared" si="5"/>
        <v>0.99998167358449463</v>
      </c>
    </row>
    <row r="89" spans="1:10" ht="31.5" outlineLevel="2" x14ac:dyDescent="0.25">
      <c r="A89" s="62" t="s">
        <v>90</v>
      </c>
      <c r="B89" s="20" t="s">
        <v>91</v>
      </c>
      <c r="C89" s="63" t="s">
        <v>102</v>
      </c>
      <c r="D89" s="64" t="s">
        <v>103</v>
      </c>
      <c r="E89" s="17">
        <v>35251.178</v>
      </c>
      <c r="F89" s="17">
        <v>78192.218999999997</v>
      </c>
      <c r="G89" s="17">
        <v>69323.728000000003</v>
      </c>
      <c r="H89" s="65">
        <f t="shared" si="4"/>
        <v>182767.125</v>
      </c>
      <c r="I89" s="65">
        <v>182767.12400000001</v>
      </c>
      <c r="J89" s="66">
        <f t="shared" si="5"/>
        <v>0.99999999452855659</v>
      </c>
    </row>
    <row r="90" spans="1:10" ht="31.5" outlineLevel="2" x14ac:dyDescent="0.25">
      <c r="A90" s="62" t="s">
        <v>90</v>
      </c>
      <c r="B90" s="20" t="s">
        <v>91</v>
      </c>
      <c r="C90" s="63" t="s">
        <v>104</v>
      </c>
      <c r="D90" s="64" t="s">
        <v>105</v>
      </c>
      <c r="E90" s="17">
        <v>9954.2039999999997</v>
      </c>
      <c r="F90" s="17">
        <v>14135.004000000001</v>
      </c>
      <c r="G90" s="17">
        <v>14265.09</v>
      </c>
      <c r="H90" s="65">
        <f t="shared" si="4"/>
        <v>38354.297999999995</v>
      </c>
      <c r="I90" s="65">
        <v>38354.298000000003</v>
      </c>
      <c r="J90" s="66">
        <f t="shared" si="5"/>
        <v>1.0000000000000002</v>
      </c>
    </row>
    <row r="91" spans="1:10" ht="31.5" outlineLevel="2" x14ac:dyDescent="0.25">
      <c r="A91" s="62" t="s">
        <v>90</v>
      </c>
      <c r="B91" s="20" t="s">
        <v>91</v>
      </c>
      <c r="C91" s="63" t="s">
        <v>106</v>
      </c>
      <c r="D91" s="64" t="s">
        <v>107</v>
      </c>
      <c r="E91" s="17">
        <v>6100</v>
      </c>
      <c r="F91" s="17">
        <v>22540.977999999999</v>
      </c>
      <c r="G91" s="17">
        <v>25494.284</v>
      </c>
      <c r="H91" s="65">
        <f t="shared" si="4"/>
        <v>54135.262000000002</v>
      </c>
      <c r="I91" s="65">
        <v>54040.44</v>
      </c>
      <c r="J91" s="66">
        <f t="shared" si="5"/>
        <v>0.99824842447423645</v>
      </c>
    </row>
    <row r="92" spans="1:10" ht="31.5" outlineLevel="1" x14ac:dyDescent="0.25">
      <c r="A92" s="41" t="s">
        <v>90</v>
      </c>
      <c r="B92" s="20" t="s">
        <v>91</v>
      </c>
      <c r="C92" s="48" t="s">
        <v>108</v>
      </c>
      <c r="D92" s="42" t="s">
        <v>109</v>
      </c>
      <c r="E92" s="17">
        <v>0</v>
      </c>
      <c r="F92" s="17">
        <v>12630.609</v>
      </c>
      <c r="G92" s="17">
        <v>186002.85699999999</v>
      </c>
      <c r="H92" s="43">
        <f t="shared" ref="H92:H118" si="6">E92+F92+G92</f>
        <v>198633.46599999999</v>
      </c>
      <c r="I92" s="43">
        <v>182145.40100000001</v>
      </c>
      <c r="J92" s="44">
        <f t="shared" ref="J92:J118" si="7">I92/H92</f>
        <v>0.91699251222852862</v>
      </c>
    </row>
    <row r="93" spans="1:10" ht="31.5" outlineLevel="2" x14ac:dyDescent="0.25">
      <c r="A93" s="62" t="s">
        <v>90</v>
      </c>
      <c r="B93" s="20" t="s">
        <v>91</v>
      </c>
      <c r="C93" s="63" t="s">
        <v>110</v>
      </c>
      <c r="D93" s="64" t="s">
        <v>111</v>
      </c>
      <c r="E93" s="17">
        <v>0</v>
      </c>
      <c r="F93" s="17">
        <v>12630.609</v>
      </c>
      <c r="G93" s="17">
        <v>186002.85699999999</v>
      </c>
      <c r="H93" s="65">
        <f t="shared" si="6"/>
        <v>198633.46599999999</v>
      </c>
      <c r="I93" s="65">
        <v>182145.40100000001</v>
      </c>
      <c r="J93" s="66">
        <f t="shared" si="7"/>
        <v>0.91699251222852862</v>
      </c>
    </row>
    <row r="94" spans="1:10" ht="15.75" customHeight="1" outlineLevel="4" x14ac:dyDescent="0.25">
      <c r="A94" s="8"/>
      <c r="B94" s="20"/>
      <c r="C94" s="86" t="s">
        <v>280</v>
      </c>
      <c r="D94" s="87"/>
      <c r="E94" s="17"/>
      <c r="F94" s="17"/>
      <c r="G94" s="17"/>
      <c r="H94" s="43">
        <f>H95+H96</f>
        <v>111199.149</v>
      </c>
      <c r="I94" s="43">
        <f>I95+I96</f>
        <v>110787.58</v>
      </c>
      <c r="J94" s="44">
        <f t="shared" si="7"/>
        <v>0.99629881160331535</v>
      </c>
    </row>
    <row r="95" spans="1:10" ht="31.5" outlineLevel="1" x14ac:dyDescent="0.25">
      <c r="A95" s="8" t="s">
        <v>90</v>
      </c>
      <c r="B95" s="20" t="s">
        <v>91</v>
      </c>
      <c r="C95" s="50" t="s">
        <v>26</v>
      </c>
      <c r="D95" s="20" t="s">
        <v>27</v>
      </c>
      <c r="E95" s="17">
        <v>23792.938999999998</v>
      </c>
      <c r="F95" s="17">
        <v>31902.538</v>
      </c>
      <c r="G95" s="17">
        <v>37688.682999999997</v>
      </c>
      <c r="H95" s="10">
        <f t="shared" si="6"/>
        <v>93384.16</v>
      </c>
      <c r="I95" s="10">
        <v>92972.591</v>
      </c>
      <c r="J95" s="9">
        <f t="shared" si="7"/>
        <v>0.99559273221497091</v>
      </c>
    </row>
    <row r="96" spans="1:10" ht="31.5" outlineLevel="1" x14ac:dyDescent="0.25">
      <c r="A96" s="8" t="s">
        <v>90</v>
      </c>
      <c r="B96" s="20" t="s">
        <v>91</v>
      </c>
      <c r="C96" s="50" t="s">
        <v>28</v>
      </c>
      <c r="D96" s="20" t="s">
        <v>29</v>
      </c>
      <c r="E96" s="17">
        <v>2876.6</v>
      </c>
      <c r="F96" s="17">
        <v>7024.1689999999999</v>
      </c>
      <c r="G96" s="17">
        <v>7914.22</v>
      </c>
      <c r="H96" s="10">
        <f t="shared" si="6"/>
        <v>17814.989000000001</v>
      </c>
      <c r="I96" s="10">
        <v>17814.989000000001</v>
      </c>
      <c r="J96" s="9">
        <f t="shared" si="7"/>
        <v>1</v>
      </c>
    </row>
    <row r="97" spans="1:10" ht="30" customHeight="1" x14ac:dyDescent="0.25">
      <c r="A97" s="16" t="s">
        <v>112</v>
      </c>
      <c r="B97" s="85" t="s">
        <v>113</v>
      </c>
      <c r="C97" s="85"/>
      <c r="D97" s="85"/>
      <c r="E97" s="17">
        <v>3260.6689999999999</v>
      </c>
      <c r="F97" s="17">
        <v>5709.0169999999998</v>
      </c>
      <c r="G97" s="17">
        <v>5292.6419999999998</v>
      </c>
      <c r="H97" s="18">
        <f t="shared" si="6"/>
        <v>14262.328</v>
      </c>
      <c r="I97" s="18">
        <v>13092.451999999999</v>
      </c>
      <c r="J97" s="19">
        <f t="shared" si="7"/>
        <v>0.91797440081310711</v>
      </c>
    </row>
    <row r="98" spans="1:10" s="72" customFormat="1" ht="15" customHeight="1" x14ac:dyDescent="0.25">
      <c r="A98" s="67"/>
      <c r="B98" s="68"/>
      <c r="C98" s="83" t="s">
        <v>278</v>
      </c>
      <c r="D98" s="83"/>
      <c r="E98" s="69"/>
      <c r="F98" s="69"/>
      <c r="G98" s="70"/>
      <c r="H98" s="74"/>
      <c r="I98" s="74"/>
      <c r="J98" s="71"/>
    </row>
    <row r="99" spans="1:10" ht="22.5" customHeight="1" outlineLevel="4" x14ac:dyDescent="0.25">
      <c r="A99" s="41"/>
      <c r="B99" s="42"/>
      <c r="C99" s="86" t="s">
        <v>279</v>
      </c>
      <c r="D99" s="87"/>
      <c r="E99" s="76"/>
      <c r="F99" s="43"/>
      <c r="G99" s="43"/>
      <c r="H99" s="43">
        <f>H100+H102+H104+H106+H108</f>
        <v>3063.7929999999997</v>
      </c>
      <c r="I99" s="43">
        <f>I100+I102+I104+I106+I108</f>
        <v>2887.3539999999998</v>
      </c>
      <c r="J99" s="44">
        <f t="shared" si="7"/>
        <v>0.9424115793723663</v>
      </c>
    </row>
    <row r="100" spans="1:10" ht="15.75" outlineLevel="1" x14ac:dyDescent="0.25">
      <c r="A100" s="41" t="s">
        <v>112</v>
      </c>
      <c r="B100" s="20" t="s">
        <v>113</v>
      </c>
      <c r="C100" s="48" t="s">
        <v>58</v>
      </c>
      <c r="D100" s="42" t="s">
        <v>59</v>
      </c>
      <c r="E100" s="17">
        <v>81.531999999999996</v>
      </c>
      <c r="F100" s="17">
        <v>1293.2260000000001</v>
      </c>
      <c r="G100" s="17">
        <v>882.22199999999998</v>
      </c>
      <c r="H100" s="43">
        <f t="shared" si="6"/>
        <v>2256.98</v>
      </c>
      <c r="I100" s="43">
        <v>2247.1959999999999</v>
      </c>
      <c r="J100" s="44">
        <f t="shared" si="7"/>
        <v>0.99566500367748045</v>
      </c>
    </row>
    <row r="101" spans="1:10" ht="31.5" outlineLevel="2" x14ac:dyDescent="0.25">
      <c r="A101" s="62" t="s">
        <v>112</v>
      </c>
      <c r="B101" s="20" t="s">
        <v>113</v>
      </c>
      <c r="C101" s="63" t="s">
        <v>60</v>
      </c>
      <c r="D101" s="64" t="s">
        <v>61</v>
      </c>
      <c r="E101" s="17">
        <v>81.531999999999996</v>
      </c>
      <c r="F101" s="17">
        <v>1293.2260000000001</v>
      </c>
      <c r="G101" s="17">
        <v>882.22199999999998</v>
      </c>
      <c r="H101" s="65">
        <f t="shared" si="6"/>
        <v>2256.98</v>
      </c>
      <c r="I101" s="65">
        <v>2247.1959999999999</v>
      </c>
      <c r="J101" s="66">
        <f t="shared" si="7"/>
        <v>0.99566500367748045</v>
      </c>
    </row>
    <row r="102" spans="1:10" ht="15.75" outlineLevel="1" x14ac:dyDescent="0.25">
      <c r="A102" s="41" t="s">
        <v>112</v>
      </c>
      <c r="B102" s="20" t="s">
        <v>113</v>
      </c>
      <c r="C102" s="48" t="s">
        <v>64</v>
      </c>
      <c r="D102" s="42" t="s">
        <v>65</v>
      </c>
      <c r="E102" s="17">
        <v>0</v>
      </c>
      <c r="F102" s="17">
        <v>10.582000000000001</v>
      </c>
      <c r="G102" s="17">
        <v>10</v>
      </c>
      <c r="H102" s="43">
        <f t="shared" si="6"/>
        <v>20.582000000000001</v>
      </c>
      <c r="I102" s="43">
        <v>20</v>
      </c>
      <c r="J102" s="44">
        <f t="shared" si="7"/>
        <v>0.97172286463900492</v>
      </c>
    </row>
    <row r="103" spans="1:10" ht="31.5" outlineLevel="2" x14ac:dyDescent="0.25">
      <c r="A103" s="62" t="s">
        <v>112</v>
      </c>
      <c r="B103" s="20" t="s">
        <v>113</v>
      </c>
      <c r="C103" s="63" t="s">
        <v>114</v>
      </c>
      <c r="D103" s="64" t="s">
        <v>115</v>
      </c>
      <c r="E103" s="17">
        <v>0</v>
      </c>
      <c r="F103" s="17">
        <v>10.582000000000001</v>
      </c>
      <c r="G103" s="17">
        <v>10</v>
      </c>
      <c r="H103" s="65">
        <f t="shared" si="6"/>
        <v>20.582000000000001</v>
      </c>
      <c r="I103" s="65">
        <v>20</v>
      </c>
      <c r="J103" s="66">
        <f t="shared" si="7"/>
        <v>0.97172286463900492</v>
      </c>
    </row>
    <row r="104" spans="1:10" ht="31.5" outlineLevel="1" x14ac:dyDescent="0.25">
      <c r="A104" s="41" t="s">
        <v>112</v>
      </c>
      <c r="B104" s="20" t="s">
        <v>113</v>
      </c>
      <c r="C104" s="48" t="s">
        <v>92</v>
      </c>
      <c r="D104" s="42" t="s">
        <v>93</v>
      </c>
      <c r="E104" s="17">
        <v>0</v>
      </c>
      <c r="F104" s="17">
        <v>25.5</v>
      </c>
      <c r="G104" s="17">
        <v>40.5</v>
      </c>
      <c r="H104" s="43">
        <f t="shared" si="6"/>
        <v>66</v>
      </c>
      <c r="I104" s="43">
        <v>66</v>
      </c>
      <c r="J104" s="44">
        <f t="shared" si="7"/>
        <v>1</v>
      </c>
    </row>
    <row r="105" spans="1:10" ht="31.5" outlineLevel="2" x14ac:dyDescent="0.25">
      <c r="A105" s="62" t="s">
        <v>112</v>
      </c>
      <c r="B105" s="20" t="s">
        <v>113</v>
      </c>
      <c r="C105" s="63" t="s">
        <v>94</v>
      </c>
      <c r="D105" s="64" t="s">
        <v>95</v>
      </c>
      <c r="E105" s="17">
        <v>0</v>
      </c>
      <c r="F105" s="17">
        <v>25.5</v>
      </c>
      <c r="G105" s="17">
        <v>40.5</v>
      </c>
      <c r="H105" s="65">
        <f t="shared" si="6"/>
        <v>66</v>
      </c>
      <c r="I105" s="65">
        <v>66</v>
      </c>
      <c r="J105" s="66">
        <f t="shared" si="7"/>
        <v>1</v>
      </c>
    </row>
    <row r="106" spans="1:10" ht="31.5" outlineLevel="1" x14ac:dyDescent="0.25">
      <c r="A106" s="41" t="s">
        <v>112</v>
      </c>
      <c r="B106" s="20" t="s">
        <v>113</v>
      </c>
      <c r="C106" s="48" t="s">
        <v>84</v>
      </c>
      <c r="D106" s="42" t="s">
        <v>85</v>
      </c>
      <c r="E106" s="17">
        <v>188.42500000000001</v>
      </c>
      <c r="F106" s="17">
        <v>198.41499999999999</v>
      </c>
      <c r="G106" s="17">
        <v>203.41</v>
      </c>
      <c r="H106" s="43">
        <f t="shared" si="6"/>
        <v>590.25</v>
      </c>
      <c r="I106" s="43">
        <v>435.96600000000001</v>
      </c>
      <c r="J106" s="44">
        <f t="shared" si="7"/>
        <v>0.73861245235069883</v>
      </c>
    </row>
    <row r="107" spans="1:10" ht="31.5" outlineLevel="2" x14ac:dyDescent="0.25">
      <c r="A107" s="62" t="s">
        <v>112</v>
      </c>
      <c r="B107" s="20" t="s">
        <v>113</v>
      </c>
      <c r="C107" s="63" t="s">
        <v>116</v>
      </c>
      <c r="D107" s="64" t="s">
        <v>117</v>
      </c>
      <c r="E107" s="17">
        <v>188.42500000000001</v>
      </c>
      <c r="F107" s="17">
        <v>198.41499999999999</v>
      </c>
      <c r="G107" s="17">
        <v>203.41</v>
      </c>
      <c r="H107" s="65">
        <f t="shared" si="6"/>
        <v>590.25</v>
      </c>
      <c r="I107" s="65">
        <v>435.96600000000001</v>
      </c>
      <c r="J107" s="66">
        <f t="shared" si="7"/>
        <v>0.73861245235069883</v>
      </c>
    </row>
    <row r="108" spans="1:10" ht="31.5" outlineLevel="1" x14ac:dyDescent="0.25">
      <c r="A108" s="41" t="s">
        <v>112</v>
      </c>
      <c r="B108" s="20" t="s">
        <v>113</v>
      </c>
      <c r="C108" s="48" t="s">
        <v>118</v>
      </c>
      <c r="D108" s="42" t="s">
        <v>119</v>
      </c>
      <c r="E108" s="17">
        <v>21.216999999999999</v>
      </c>
      <c r="F108" s="17">
        <v>32.886000000000003</v>
      </c>
      <c r="G108" s="17">
        <v>75.878</v>
      </c>
      <c r="H108" s="43">
        <f t="shared" si="6"/>
        <v>129.98099999999999</v>
      </c>
      <c r="I108" s="43">
        <v>118.19199999999999</v>
      </c>
      <c r="J108" s="44">
        <f t="shared" si="7"/>
        <v>0.90930212877266681</v>
      </c>
    </row>
    <row r="109" spans="1:10" ht="31.5" outlineLevel="2" x14ac:dyDescent="0.25">
      <c r="A109" s="62" t="s">
        <v>112</v>
      </c>
      <c r="B109" s="20" t="s">
        <v>113</v>
      </c>
      <c r="C109" s="63" t="s">
        <v>120</v>
      </c>
      <c r="D109" s="64" t="s">
        <v>121</v>
      </c>
      <c r="E109" s="17">
        <v>21.216999999999999</v>
      </c>
      <c r="F109" s="17">
        <v>32.886000000000003</v>
      </c>
      <c r="G109" s="17">
        <v>75.878</v>
      </c>
      <c r="H109" s="65">
        <f t="shared" si="6"/>
        <v>129.98099999999999</v>
      </c>
      <c r="I109" s="65">
        <v>118.19199999999999</v>
      </c>
      <c r="J109" s="66">
        <f t="shared" si="7"/>
        <v>0.90930212877266681</v>
      </c>
    </row>
    <row r="110" spans="1:10" ht="15.75" customHeight="1" outlineLevel="4" x14ac:dyDescent="0.25">
      <c r="A110" s="8"/>
      <c r="B110" s="20"/>
      <c r="C110" s="86" t="s">
        <v>280</v>
      </c>
      <c r="D110" s="87"/>
      <c r="E110" s="17"/>
      <c r="F110" s="17"/>
      <c r="G110" s="17"/>
      <c r="H110" s="43">
        <f>H111+H112+H113</f>
        <v>11198.536</v>
      </c>
      <c r="I110" s="43">
        <f>I111+I112+I113</f>
        <v>10205.097000000002</v>
      </c>
      <c r="J110" s="44">
        <f t="shared" si="7"/>
        <v>0.9112884934244978</v>
      </c>
    </row>
    <row r="111" spans="1:10" ht="31.5" outlineLevel="1" x14ac:dyDescent="0.25">
      <c r="A111" s="8" t="s">
        <v>112</v>
      </c>
      <c r="B111" s="20" t="s">
        <v>113</v>
      </c>
      <c r="C111" s="50" t="s">
        <v>26</v>
      </c>
      <c r="D111" s="20" t="s">
        <v>27</v>
      </c>
      <c r="E111" s="17">
        <v>45.709000000000003</v>
      </c>
      <c r="F111" s="17">
        <v>86.058000000000007</v>
      </c>
      <c r="G111" s="17">
        <v>104.93300000000001</v>
      </c>
      <c r="H111" s="10">
        <f t="shared" si="6"/>
        <v>236.7</v>
      </c>
      <c r="I111" s="10">
        <v>151.27199999999999</v>
      </c>
      <c r="J111" s="9">
        <f t="shared" si="7"/>
        <v>0.63908745247148291</v>
      </c>
    </row>
    <row r="112" spans="1:10" ht="31.5" outlineLevel="1" x14ac:dyDescent="0.25">
      <c r="A112" s="8" t="s">
        <v>112</v>
      </c>
      <c r="B112" s="20" t="s">
        <v>113</v>
      </c>
      <c r="C112" s="50" t="s">
        <v>28</v>
      </c>
      <c r="D112" s="20" t="s">
        <v>29</v>
      </c>
      <c r="E112" s="17">
        <v>2923.7860000000001</v>
      </c>
      <c r="F112" s="17">
        <v>4047.35</v>
      </c>
      <c r="G112" s="17">
        <v>3975.7</v>
      </c>
      <c r="H112" s="10">
        <f t="shared" si="6"/>
        <v>10946.835999999999</v>
      </c>
      <c r="I112" s="10">
        <v>10038.825000000001</v>
      </c>
      <c r="J112" s="9">
        <f t="shared" si="7"/>
        <v>0.91705265338770048</v>
      </c>
    </row>
    <row r="113" spans="1:10" ht="31.5" outlineLevel="1" x14ac:dyDescent="0.25">
      <c r="A113" s="8" t="s">
        <v>112</v>
      </c>
      <c r="B113" s="20" t="s">
        <v>113</v>
      </c>
      <c r="C113" s="50" t="s">
        <v>30</v>
      </c>
      <c r="D113" s="20" t="s">
        <v>31</v>
      </c>
      <c r="E113" s="17">
        <v>0</v>
      </c>
      <c r="F113" s="17">
        <v>15</v>
      </c>
      <c r="G113" s="17">
        <v>0</v>
      </c>
      <c r="H113" s="10">
        <f t="shared" si="6"/>
        <v>15</v>
      </c>
      <c r="I113" s="10">
        <v>15</v>
      </c>
      <c r="J113" s="9">
        <f t="shared" si="7"/>
        <v>1</v>
      </c>
    </row>
    <row r="114" spans="1:10" ht="30" customHeight="1" x14ac:dyDescent="0.25">
      <c r="A114" s="16" t="s">
        <v>122</v>
      </c>
      <c r="B114" s="85" t="s">
        <v>123</v>
      </c>
      <c r="C114" s="85"/>
      <c r="D114" s="85"/>
      <c r="E114" s="15">
        <v>4166.0450000000001</v>
      </c>
      <c r="F114" s="15">
        <v>10068.907999999999</v>
      </c>
      <c r="G114" s="15">
        <v>9664.3700000000008</v>
      </c>
      <c r="H114" s="18">
        <f t="shared" si="6"/>
        <v>23899.323</v>
      </c>
      <c r="I114" s="18">
        <v>23784.505000000001</v>
      </c>
      <c r="J114" s="19">
        <f t="shared" si="7"/>
        <v>0.99519576349505801</v>
      </c>
    </row>
    <row r="115" spans="1:10" s="72" customFormat="1" ht="15" customHeight="1" x14ac:dyDescent="0.25">
      <c r="A115" s="67"/>
      <c r="B115" s="68"/>
      <c r="C115" s="83" t="s">
        <v>278</v>
      </c>
      <c r="D115" s="83"/>
      <c r="E115" s="69"/>
      <c r="F115" s="69"/>
      <c r="G115" s="70"/>
      <c r="H115" s="74"/>
      <c r="I115" s="74"/>
      <c r="J115" s="71"/>
    </row>
    <row r="116" spans="1:10" ht="22.5" customHeight="1" outlineLevel="4" x14ac:dyDescent="0.25">
      <c r="A116" s="41"/>
      <c r="B116" s="42"/>
      <c r="C116" s="86" t="s">
        <v>279</v>
      </c>
      <c r="D116" s="87"/>
      <c r="E116" s="76"/>
      <c r="F116" s="43"/>
      <c r="G116" s="43"/>
      <c r="H116" s="43">
        <f>H117+H119+H121+H123+H125+H128+H130</f>
        <v>9040.4049999999988</v>
      </c>
      <c r="I116" s="43">
        <f>I117+I119+I121+I123+I125+I128+I130</f>
        <v>8987.2170000000006</v>
      </c>
      <c r="J116" s="44">
        <f t="shared" si="7"/>
        <v>0.99411663526136296</v>
      </c>
    </row>
    <row r="117" spans="1:10" ht="15.75" customHeight="1" outlineLevel="1" x14ac:dyDescent="0.25">
      <c r="A117" s="41" t="s">
        <v>122</v>
      </c>
      <c r="B117" s="20" t="s">
        <v>123</v>
      </c>
      <c r="C117" s="48" t="s">
        <v>58</v>
      </c>
      <c r="D117" s="42" t="s">
        <v>59</v>
      </c>
      <c r="E117" s="17">
        <v>261.505</v>
      </c>
      <c r="F117" s="17">
        <v>3218.9679999999998</v>
      </c>
      <c r="G117" s="17">
        <v>2713.0189999999998</v>
      </c>
      <c r="H117" s="43">
        <f t="shared" si="6"/>
        <v>6193.4920000000002</v>
      </c>
      <c r="I117" s="43">
        <v>6193.4920000000002</v>
      </c>
      <c r="J117" s="44">
        <f t="shared" si="7"/>
        <v>1</v>
      </c>
    </row>
    <row r="118" spans="1:10" ht="31.5" outlineLevel="2" x14ac:dyDescent="0.25">
      <c r="A118" s="62" t="s">
        <v>122</v>
      </c>
      <c r="B118" s="20" t="s">
        <v>123</v>
      </c>
      <c r="C118" s="63" t="s">
        <v>60</v>
      </c>
      <c r="D118" s="64" t="s">
        <v>61</v>
      </c>
      <c r="E118" s="17">
        <v>261.505</v>
      </c>
      <c r="F118" s="17">
        <v>3218.9679999999998</v>
      </c>
      <c r="G118" s="17">
        <v>2713.0189999999998</v>
      </c>
      <c r="H118" s="65">
        <f t="shared" si="6"/>
        <v>6193.4920000000002</v>
      </c>
      <c r="I118" s="65">
        <v>6193.4920000000002</v>
      </c>
      <c r="J118" s="66">
        <f t="shared" si="7"/>
        <v>1</v>
      </c>
    </row>
    <row r="119" spans="1:10" ht="15.75" outlineLevel="1" x14ac:dyDescent="0.25">
      <c r="A119" s="41" t="s">
        <v>122</v>
      </c>
      <c r="B119" s="20" t="s">
        <v>123</v>
      </c>
      <c r="C119" s="48" t="s">
        <v>64</v>
      </c>
      <c r="D119" s="42" t="s">
        <v>65</v>
      </c>
      <c r="E119" s="17">
        <v>0</v>
      </c>
      <c r="F119" s="17">
        <v>42.110999999999997</v>
      </c>
      <c r="G119" s="17">
        <v>0</v>
      </c>
      <c r="H119" s="43">
        <f t="shared" ref="H119:H145" si="8">E119+F119+G119</f>
        <v>42.110999999999997</v>
      </c>
      <c r="I119" s="43">
        <v>42.11</v>
      </c>
      <c r="J119" s="44">
        <f t="shared" ref="J119:J145" si="9">I119/H119</f>
        <v>0.99997625323549677</v>
      </c>
    </row>
    <row r="120" spans="1:10" ht="31.5" outlineLevel="2" x14ac:dyDescent="0.25">
      <c r="A120" s="62" t="s">
        <v>122</v>
      </c>
      <c r="B120" s="20" t="s">
        <v>123</v>
      </c>
      <c r="C120" s="63" t="s">
        <v>114</v>
      </c>
      <c r="D120" s="64" t="s">
        <v>115</v>
      </c>
      <c r="E120" s="17">
        <v>0</v>
      </c>
      <c r="F120" s="17">
        <v>42.110999999999997</v>
      </c>
      <c r="G120" s="17">
        <v>0</v>
      </c>
      <c r="H120" s="65">
        <f t="shared" si="8"/>
        <v>42.110999999999997</v>
      </c>
      <c r="I120" s="65">
        <v>42.11</v>
      </c>
      <c r="J120" s="66">
        <f t="shared" si="9"/>
        <v>0.99997625323549677</v>
      </c>
    </row>
    <row r="121" spans="1:10" ht="15.75" outlineLevel="1" x14ac:dyDescent="0.25">
      <c r="A121" s="41" t="s">
        <v>122</v>
      </c>
      <c r="B121" s="20" t="s">
        <v>123</v>
      </c>
      <c r="C121" s="48" t="s">
        <v>68</v>
      </c>
      <c r="D121" s="42" t="s">
        <v>69</v>
      </c>
      <c r="E121" s="17">
        <v>20</v>
      </c>
      <c r="F121" s="17">
        <v>47.6</v>
      </c>
      <c r="G121" s="17">
        <v>378.05599999999998</v>
      </c>
      <c r="H121" s="43">
        <f t="shared" si="8"/>
        <v>445.65599999999995</v>
      </c>
      <c r="I121" s="43">
        <v>445.65600000000001</v>
      </c>
      <c r="J121" s="44">
        <f t="shared" si="9"/>
        <v>1.0000000000000002</v>
      </c>
    </row>
    <row r="122" spans="1:10" ht="30" outlineLevel="2" x14ac:dyDescent="0.25">
      <c r="A122" s="62" t="s">
        <v>122</v>
      </c>
      <c r="B122" s="20" t="s">
        <v>123</v>
      </c>
      <c r="C122" s="63" t="s">
        <v>70</v>
      </c>
      <c r="D122" s="64" t="s">
        <v>71</v>
      </c>
      <c r="E122" s="17">
        <v>20</v>
      </c>
      <c r="F122" s="17">
        <v>47.6</v>
      </c>
      <c r="G122" s="17">
        <v>378.05599999999998</v>
      </c>
      <c r="H122" s="65">
        <f t="shared" si="8"/>
        <v>445.65599999999995</v>
      </c>
      <c r="I122" s="65">
        <v>445.65600000000001</v>
      </c>
      <c r="J122" s="66">
        <f t="shared" si="9"/>
        <v>1.0000000000000002</v>
      </c>
    </row>
    <row r="123" spans="1:10" ht="31.5" outlineLevel="1" x14ac:dyDescent="0.25">
      <c r="A123" s="41" t="s">
        <v>122</v>
      </c>
      <c r="B123" s="20" t="s">
        <v>123</v>
      </c>
      <c r="C123" s="48" t="s">
        <v>92</v>
      </c>
      <c r="D123" s="42" t="s">
        <v>93</v>
      </c>
      <c r="E123" s="17">
        <v>0</v>
      </c>
      <c r="F123" s="17">
        <v>71.3</v>
      </c>
      <c r="G123" s="17">
        <v>54.8</v>
      </c>
      <c r="H123" s="43">
        <f t="shared" si="8"/>
        <v>126.1</v>
      </c>
      <c r="I123" s="43">
        <v>126.1</v>
      </c>
      <c r="J123" s="44">
        <f t="shared" si="9"/>
        <v>1</v>
      </c>
    </row>
    <row r="124" spans="1:10" ht="31.5" outlineLevel="2" x14ac:dyDescent="0.25">
      <c r="A124" s="62" t="s">
        <v>122</v>
      </c>
      <c r="B124" s="20" t="s">
        <v>123</v>
      </c>
      <c r="C124" s="63" t="s">
        <v>94</v>
      </c>
      <c r="D124" s="64" t="s">
        <v>95</v>
      </c>
      <c r="E124" s="17">
        <v>0</v>
      </c>
      <c r="F124" s="17">
        <v>71.3</v>
      </c>
      <c r="G124" s="17">
        <v>54.8</v>
      </c>
      <c r="H124" s="65">
        <f t="shared" si="8"/>
        <v>126.1</v>
      </c>
      <c r="I124" s="65">
        <v>126.1</v>
      </c>
      <c r="J124" s="66">
        <f t="shared" si="9"/>
        <v>1</v>
      </c>
    </row>
    <row r="125" spans="1:10" ht="31.5" outlineLevel="1" x14ac:dyDescent="0.25">
      <c r="A125" s="41" t="s">
        <v>122</v>
      </c>
      <c r="B125" s="20" t="s">
        <v>123</v>
      </c>
      <c r="C125" s="48" t="s">
        <v>84</v>
      </c>
      <c r="D125" s="42" t="s">
        <v>85</v>
      </c>
      <c r="E125" s="17">
        <v>584.97500000000002</v>
      </c>
      <c r="F125" s="17">
        <v>726.91499999999996</v>
      </c>
      <c r="G125" s="17">
        <v>673.77800000000002</v>
      </c>
      <c r="H125" s="43">
        <f t="shared" si="8"/>
        <v>1985.6679999999999</v>
      </c>
      <c r="I125" s="43">
        <v>1932.482</v>
      </c>
      <c r="J125" s="44">
        <f t="shared" si="9"/>
        <v>0.97321505911360817</v>
      </c>
    </row>
    <row r="126" spans="1:10" ht="31.5" outlineLevel="2" x14ac:dyDescent="0.25">
      <c r="A126" s="62" t="s">
        <v>122</v>
      </c>
      <c r="B126" s="20" t="s">
        <v>123</v>
      </c>
      <c r="C126" s="63" t="s">
        <v>116</v>
      </c>
      <c r="D126" s="64" t="s">
        <v>117</v>
      </c>
      <c r="E126" s="17">
        <v>584.97500000000002</v>
      </c>
      <c r="F126" s="17">
        <v>697.51499999999999</v>
      </c>
      <c r="G126" s="17">
        <v>673.77800000000002</v>
      </c>
      <c r="H126" s="65">
        <f t="shared" si="8"/>
        <v>1956.268</v>
      </c>
      <c r="I126" s="65">
        <v>1903.0820000000001</v>
      </c>
      <c r="J126" s="66">
        <f t="shared" si="9"/>
        <v>0.97281251853018103</v>
      </c>
    </row>
    <row r="127" spans="1:10" ht="31.5" outlineLevel="2" x14ac:dyDescent="0.25">
      <c r="A127" s="62" t="s">
        <v>122</v>
      </c>
      <c r="B127" s="20" t="s">
        <v>123</v>
      </c>
      <c r="C127" s="63" t="s">
        <v>124</v>
      </c>
      <c r="D127" s="64" t="s">
        <v>125</v>
      </c>
      <c r="E127" s="17">
        <v>0</v>
      </c>
      <c r="F127" s="17">
        <v>29.4</v>
      </c>
      <c r="G127" s="17">
        <v>0</v>
      </c>
      <c r="H127" s="65">
        <f t="shared" si="8"/>
        <v>29.4</v>
      </c>
      <c r="I127" s="65">
        <v>29.4</v>
      </c>
      <c r="J127" s="66">
        <f t="shared" si="9"/>
        <v>1</v>
      </c>
    </row>
    <row r="128" spans="1:10" ht="31.5" outlineLevel="1" x14ac:dyDescent="0.25">
      <c r="A128" s="41" t="s">
        <v>122</v>
      </c>
      <c r="B128" s="20" t="s">
        <v>123</v>
      </c>
      <c r="C128" s="48" t="s">
        <v>48</v>
      </c>
      <c r="D128" s="42" t="s">
        <v>49</v>
      </c>
      <c r="E128" s="17">
        <v>0</v>
      </c>
      <c r="F128" s="17">
        <v>67.664000000000001</v>
      </c>
      <c r="G128" s="17">
        <v>63.298000000000002</v>
      </c>
      <c r="H128" s="43">
        <f t="shared" si="8"/>
        <v>130.96199999999999</v>
      </c>
      <c r="I128" s="43">
        <v>130.96199999999999</v>
      </c>
      <c r="J128" s="44">
        <f t="shared" si="9"/>
        <v>1</v>
      </c>
    </row>
    <row r="129" spans="1:10" ht="30" outlineLevel="2" x14ac:dyDescent="0.25">
      <c r="A129" s="62" t="s">
        <v>122</v>
      </c>
      <c r="B129" s="20" t="s">
        <v>123</v>
      </c>
      <c r="C129" s="63" t="s">
        <v>54</v>
      </c>
      <c r="D129" s="64" t="s">
        <v>55</v>
      </c>
      <c r="E129" s="17">
        <v>0</v>
      </c>
      <c r="F129" s="17">
        <v>67.664000000000001</v>
      </c>
      <c r="G129" s="17">
        <v>63.298000000000002</v>
      </c>
      <c r="H129" s="65">
        <f t="shared" si="8"/>
        <v>130.96199999999999</v>
      </c>
      <c r="I129" s="65">
        <v>130.96199999999999</v>
      </c>
      <c r="J129" s="66">
        <f t="shared" si="9"/>
        <v>1</v>
      </c>
    </row>
    <row r="130" spans="1:10" ht="31.5" outlineLevel="1" x14ac:dyDescent="0.25">
      <c r="A130" s="41" t="s">
        <v>122</v>
      </c>
      <c r="B130" s="20" t="s">
        <v>123</v>
      </c>
      <c r="C130" s="48" t="s">
        <v>118</v>
      </c>
      <c r="D130" s="42" t="s">
        <v>119</v>
      </c>
      <c r="E130" s="17">
        <v>0</v>
      </c>
      <c r="F130" s="17">
        <v>58.207999999999998</v>
      </c>
      <c r="G130" s="17">
        <v>58.207999999999998</v>
      </c>
      <c r="H130" s="43">
        <f t="shared" si="8"/>
        <v>116.416</v>
      </c>
      <c r="I130" s="43">
        <v>116.41500000000001</v>
      </c>
      <c r="J130" s="44">
        <f t="shared" si="9"/>
        <v>0.99999141011544812</v>
      </c>
    </row>
    <row r="131" spans="1:10" ht="31.5" outlineLevel="2" x14ac:dyDescent="0.25">
      <c r="A131" s="62" t="s">
        <v>122</v>
      </c>
      <c r="B131" s="20" t="s">
        <v>123</v>
      </c>
      <c r="C131" s="63" t="s">
        <v>120</v>
      </c>
      <c r="D131" s="64" t="s">
        <v>121</v>
      </c>
      <c r="E131" s="17">
        <v>0</v>
      </c>
      <c r="F131" s="17">
        <v>58.207999999999998</v>
      </c>
      <c r="G131" s="17">
        <v>58.207999999999998</v>
      </c>
      <c r="H131" s="65">
        <f t="shared" si="8"/>
        <v>116.416</v>
      </c>
      <c r="I131" s="65">
        <v>116.41500000000001</v>
      </c>
      <c r="J131" s="66">
        <f t="shared" si="9"/>
        <v>0.99999141011544812</v>
      </c>
    </row>
    <row r="132" spans="1:10" ht="15.75" outlineLevel="4" x14ac:dyDescent="0.25">
      <c r="A132" s="8"/>
      <c r="B132" s="20"/>
      <c r="C132" s="50"/>
      <c r="D132" s="41" t="s">
        <v>280</v>
      </c>
      <c r="E132" s="17"/>
      <c r="F132" s="17"/>
      <c r="G132" s="17"/>
      <c r="H132" s="43">
        <f>H133+H134+H135</f>
        <v>14858.919</v>
      </c>
      <c r="I132" s="43">
        <f>I133+I134+I135</f>
        <v>14797.288</v>
      </c>
      <c r="J132" s="44">
        <f t="shared" si="9"/>
        <v>0.99585225547026679</v>
      </c>
    </row>
    <row r="133" spans="1:10" ht="31.5" outlineLevel="1" x14ac:dyDescent="0.25">
      <c r="A133" s="8" t="s">
        <v>122</v>
      </c>
      <c r="B133" s="20" t="s">
        <v>123</v>
      </c>
      <c r="C133" s="50" t="s">
        <v>26</v>
      </c>
      <c r="D133" s="20" t="s">
        <v>27</v>
      </c>
      <c r="E133" s="17">
        <v>39.564999999999998</v>
      </c>
      <c r="F133" s="17">
        <v>738.95500000000004</v>
      </c>
      <c r="G133" s="17">
        <v>440.435</v>
      </c>
      <c r="H133" s="10">
        <f t="shared" si="8"/>
        <v>1218.9549999999999</v>
      </c>
      <c r="I133" s="10">
        <v>1157.3240000000001</v>
      </c>
      <c r="J133" s="9">
        <f t="shared" si="9"/>
        <v>0.94943947889790858</v>
      </c>
    </row>
    <row r="134" spans="1:10" ht="31.5" outlineLevel="1" x14ac:dyDescent="0.25">
      <c r="A134" s="8" t="s">
        <v>122</v>
      </c>
      <c r="B134" s="20" t="s">
        <v>123</v>
      </c>
      <c r="C134" s="50" t="s">
        <v>28</v>
      </c>
      <c r="D134" s="20" t="s">
        <v>29</v>
      </c>
      <c r="E134" s="17">
        <v>3260</v>
      </c>
      <c r="F134" s="17">
        <v>4913.8869999999997</v>
      </c>
      <c r="G134" s="17">
        <v>5282.777</v>
      </c>
      <c r="H134" s="10">
        <f t="shared" si="8"/>
        <v>13456.664000000001</v>
      </c>
      <c r="I134" s="10">
        <v>13456.664000000001</v>
      </c>
      <c r="J134" s="9">
        <f t="shared" si="9"/>
        <v>1</v>
      </c>
    </row>
    <row r="135" spans="1:10" ht="31.5" outlineLevel="1" x14ac:dyDescent="0.25">
      <c r="A135" s="8" t="s">
        <v>122</v>
      </c>
      <c r="B135" s="20" t="s">
        <v>123</v>
      </c>
      <c r="C135" s="50" t="s">
        <v>30</v>
      </c>
      <c r="D135" s="20" t="s">
        <v>31</v>
      </c>
      <c r="E135" s="17">
        <v>0</v>
      </c>
      <c r="F135" s="17">
        <v>183.3</v>
      </c>
      <c r="G135" s="17">
        <v>0</v>
      </c>
      <c r="H135" s="10">
        <f t="shared" si="8"/>
        <v>183.3</v>
      </c>
      <c r="I135" s="10">
        <v>183.3</v>
      </c>
      <c r="J135" s="9">
        <f t="shared" si="9"/>
        <v>1</v>
      </c>
    </row>
    <row r="136" spans="1:10" ht="30" customHeight="1" x14ac:dyDescent="0.25">
      <c r="A136" s="16" t="s">
        <v>126</v>
      </c>
      <c r="B136" s="85" t="s">
        <v>127</v>
      </c>
      <c r="C136" s="85"/>
      <c r="D136" s="85"/>
      <c r="E136" s="15">
        <v>5355.57</v>
      </c>
      <c r="F136" s="15">
        <v>13426.5</v>
      </c>
      <c r="G136" s="15">
        <v>8372.9110000000001</v>
      </c>
      <c r="H136" s="18">
        <f t="shared" si="8"/>
        <v>27154.981</v>
      </c>
      <c r="I136" s="18">
        <v>20289.584999999999</v>
      </c>
      <c r="J136" s="19">
        <f t="shared" si="9"/>
        <v>0.74717728581728704</v>
      </c>
    </row>
    <row r="137" spans="1:10" s="72" customFormat="1" ht="15" customHeight="1" x14ac:dyDescent="0.25">
      <c r="A137" s="67"/>
      <c r="B137" s="68"/>
      <c r="C137" s="83" t="s">
        <v>278</v>
      </c>
      <c r="D137" s="83"/>
      <c r="E137" s="69"/>
      <c r="F137" s="69"/>
      <c r="G137" s="70"/>
      <c r="H137" s="74"/>
      <c r="I137" s="74"/>
      <c r="J137" s="71"/>
    </row>
    <row r="138" spans="1:10" ht="22.5" customHeight="1" outlineLevel="4" x14ac:dyDescent="0.25">
      <c r="A138" s="41"/>
      <c r="B138" s="42"/>
      <c r="C138" s="86" t="s">
        <v>279</v>
      </c>
      <c r="D138" s="87"/>
      <c r="E138" s="76"/>
      <c r="F138" s="43"/>
      <c r="G138" s="43"/>
      <c r="H138" s="43">
        <f>H139+H142+H144+H146+H148+H150+H152</f>
        <v>10284.945000000002</v>
      </c>
      <c r="I138" s="43">
        <f>I139+I142+I144+I146+I148+I150+I152</f>
        <v>5848.165</v>
      </c>
      <c r="J138" s="44">
        <f t="shared" si="9"/>
        <v>0.5686141248203076</v>
      </c>
    </row>
    <row r="139" spans="1:10" ht="15.75" outlineLevel="1" x14ac:dyDescent="0.25">
      <c r="A139" s="41" t="s">
        <v>126</v>
      </c>
      <c r="B139" s="20" t="s">
        <v>127</v>
      </c>
      <c r="C139" s="48" t="s">
        <v>58</v>
      </c>
      <c r="D139" s="42" t="s">
        <v>59</v>
      </c>
      <c r="E139" s="17">
        <v>994.1</v>
      </c>
      <c r="F139" s="17">
        <v>4871.2539999999999</v>
      </c>
      <c r="G139" s="17">
        <v>679.1</v>
      </c>
      <c r="H139" s="43">
        <f t="shared" si="8"/>
        <v>6544.4540000000006</v>
      </c>
      <c r="I139" s="43">
        <v>3219.3539999999998</v>
      </c>
      <c r="J139" s="44">
        <f t="shared" si="9"/>
        <v>0.49192094558232047</v>
      </c>
    </row>
    <row r="140" spans="1:10" ht="31.5" outlineLevel="2" x14ac:dyDescent="0.25">
      <c r="A140" s="62" t="s">
        <v>126</v>
      </c>
      <c r="B140" s="20" t="s">
        <v>127</v>
      </c>
      <c r="C140" s="63" t="s">
        <v>60</v>
      </c>
      <c r="D140" s="64" t="s">
        <v>61</v>
      </c>
      <c r="E140" s="17">
        <v>694.1</v>
      </c>
      <c r="F140" s="17">
        <v>4871.2539999999999</v>
      </c>
      <c r="G140" s="17">
        <v>679.1</v>
      </c>
      <c r="H140" s="65">
        <f t="shared" si="8"/>
        <v>6244.4540000000006</v>
      </c>
      <c r="I140" s="65">
        <v>2919.3539999999998</v>
      </c>
      <c r="J140" s="66">
        <f t="shared" si="9"/>
        <v>0.46751149099665074</v>
      </c>
    </row>
    <row r="141" spans="1:10" ht="31.5" outlineLevel="2" x14ac:dyDescent="0.25">
      <c r="A141" s="62" t="s">
        <v>126</v>
      </c>
      <c r="B141" s="20" t="s">
        <v>127</v>
      </c>
      <c r="C141" s="63" t="s">
        <v>62</v>
      </c>
      <c r="D141" s="64" t="s">
        <v>63</v>
      </c>
      <c r="E141" s="17">
        <v>300</v>
      </c>
      <c r="F141" s="17">
        <v>0</v>
      </c>
      <c r="G141" s="17">
        <v>0</v>
      </c>
      <c r="H141" s="65">
        <f t="shared" si="8"/>
        <v>300</v>
      </c>
      <c r="I141" s="65">
        <v>300</v>
      </c>
      <c r="J141" s="66">
        <f t="shared" si="9"/>
        <v>1</v>
      </c>
    </row>
    <row r="142" spans="1:10" ht="15.75" outlineLevel="1" x14ac:dyDescent="0.25">
      <c r="A142" s="41" t="s">
        <v>126</v>
      </c>
      <c r="B142" s="20" t="s">
        <v>127</v>
      </c>
      <c r="C142" s="48" t="s">
        <v>64</v>
      </c>
      <c r="D142" s="42" t="s">
        <v>65</v>
      </c>
      <c r="E142" s="17">
        <v>0</v>
      </c>
      <c r="F142" s="17">
        <v>18.193000000000001</v>
      </c>
      <c r="G142" s="17">
        <v>0</v>
      </c>
      <c r="H142" s="43">
        <f t="shared" si="8"/>
        <v>18.193000000000001</v>
      </c>
      <c r="I142" s="43">
        <v>18.193000000000001</v>
      </c>
      <c r="J142" s="44">
        <f t="shared" si="9"/>
        <v>1</v>
      </c>
    </row>
    <row r="143" spans="1:10" ht="31.5" outlineLevel="2" x14ac:dyDescent="0.25">
      <c r="A143" s="62" t="s">
        <v>126</v>
      </c>
      <c r="B143" s="20" t="s">
        <v>127</v>
      </c>
      <c r="C143" s="63" t="s">
        <v>114</v>
      </c>
      <c r="D143" s="64" t="s">
        <v>115</v>
      </c>
      <c r="E143" s="17">
        <v>0</v>
      </c>
      <c r="F143" s="17">
        <v>18.193000000000001</v>
      </c>
      <c r="G143" s="17">
        <v>0</v>
      </c>
      <c r="H143" s="65">
        <f t="shared" si="8"/>
        <v>18.193000000000001</v>
      </c>
      <c r="I143" s="65">
        <v>18.193000000000001</v>
      </c>
      <c r="J143" s="66">
        <f t="shared" si="9"/>
        <v>1</v>
      </c>
    </row>
    <row r="144" spans="1:10" ht="15.75" outlineLevel="1" x14ac:dyDescent="0.25">
      <c r="A144" s="41" t="s">
        <v>126</v>
      </c>
      <c r="B144" s="20" t="s">
        <v>127</v>
      </c>
      <c r="C144" s="48" t="s">
        <v>68</v>
      </c>
      <c r="D144" s="42" t="s">
        <v>69</v>
      </c>
      <c r="E144" s="17">
        <v>0</v>
      </c>
      <c r="F144" s="17">
        <v>0</v>
      </c>
      <c r="G144" s="17">
        <v>155.02799999999999</v>
      </c>
      <c r="H144" s="43">
        <f t="shared" si="8"/>
        <v>155.02799999999999</v>
      </c>
      <c r="I144" s="43">
        <v>154.72800000000001</v>
      </c>
      <c r="J144" s="44">
        <f t="shared" si="9"/>
        <v>0.99806486570167985</v>
      </c>
    </row>
    <row r="145" spans="1:10" ht="30" outlineLevel="2" x14ac:dyDescent="0.25">
      <c r="A145" s="62" t="s">
        <v>126</v>
      </c>
      <c r="B145" s="20" t="s">
        <v>127</v>
      </c>
      <c r="C145" s="63" t="s">
        <v>70</v>
      </c>
      <c r="D145" s="64" t="s">
        <v>71</v>
      </c>
      <c r="E145" s="17">
        <v>0</v>
      </c>
      <c r="F145" s="17">
        <v>0</v>
      </c>
      <c r="G145" s="17">
        <v>155.02799999999999</v>
      </c>
      <c r="H145" s="65">
        <f t="shared" si="8"/>
        <v>155.02799999999999</v>
      </c>
      <c r="I145" s="65">
        <v>154.72800000000001</v>
      </c>
      <c r="J145" s="66">
        <f t="shared" si="9"/>
        <v>0.99806486570167985</v>
      </c>
    </row>
    <row r="146" spans="1:10" ht="31.5" outlineLevel="1" x14ac:dyDescent="0.25">
      <c r="A146" s="41" t="s">
        <v>126</v>
      </c>
      <c r="B146" s="20" t="s">
        <v>127</v>
      </c>
      <c r="C146" s="48" t="s">
        <v>92</v>
      </c>
      <c r="D146" s="42" t="s">
        <v>93</v>
      </c>
      <c r="E146" s="17">
        <v>0</v>
      </c>
      <c r="F146" s="17">
        <v>54.835999999999999</v>
      </c>
      <c r="G146" s="17">
        <v>144.83600000000001</v>
      </c>
      <c r="H146" s="43">
        <f t="shared" ref="H146:H174" si="10">E146+F146+G146</f>
        <v>199.67200000000003</v>
      </c>
      <c r="I146" s="43">
        <v>89.775000000000006</v>
      </c>
      <c r="J146" s="44">
        <f t="shared" ref="J146:J174" si="11">I146/H146</f>
        <v>0.44961236427741491</v>
      </c>
    </row>
    <row r="147" spans="1:10" ht="31.5" outlineLevel="2" x14ac:dyDescent="0.25">
      <c r="A147" s="62" t="s">
        <v>126</v>
      </c>
      <c r="B147" s="20" t="s">
        <v>127</v>
      </c>
      <c r="C147" s="63" t="s">
        <v>94</v>
      </c>
      <c r="D147" s="64" t="s">
        <v>95</v>
      </c>
      <c r="E147" s="17">
        <v>0</v>
      </c>
      <c r="F147" s="17">
        <v>54.835999999999999</v>
      </c>
      <c r="G147" s="17">
        <v>144.83600000000001</v>
      </c>
      <c r="H147" s="65">
        <f t="shared" si="10"/>
        <v>199.67200000000003</v>
      </c>
      <c r="I147" s="65">
        <v>89.775000000000006</v>
      </c>
      <c r="J147" s="66">
        <f t="shared" si="11"/>
        <v>0.44961236427741491</v>
      </c>
    </row>
    <row r="148" spans="1:10" ht="31.5" outlineLevel="1" x14ac:dyDescent="0.25">
      <c r="A148" s="41" t="s">
        <v>126</v>
      </c>
      <c r="B148" s="20" t="s">
        <v>127</v>
      </c>
      <c r="C148" s="48" t="s">
        <v>84</v>
      </c>
      <c r="D148" s="42" t="s">
        <v>85</v>
      </c>
      <c r="E148" s="17">
        <v>531.29999999999995</v>
      </c>
      <c r="F148" s="17">
        <v>724.53200000000004</v>
      </c>
      <c r="G148" s="17">
        <v>728.86599999999999</v>
      </c>
      <c r="H148" s="43">
        <f t="shared" si="10"/>
        <v>1984.6979999999999</v>
      </c>
      <c r="I148" s="43">
        <v>1793.866</v>
      </c>
      <c r="J148" s="44">
        <f t="shared" si="11"/>
        <v>0.90384834367747646</v>
      </c>
    </row>
    <row r="149" spans="1:10" ht="31.5" outlineLevel="2" x14ac:dyDescent="0.25">
      <c r="A149" s="62" t="s">
        <v>126</v>
      </c>
      <c r="B149" s="20" t="s">
        <v>127</v>
      </c>
      <c r="C149" s="63" t="s">
        <v>116</v>
      </c>
      <c r="D149" s="64" t="s">
        <v>117</v>
      </c>
      <c r="E149" s="17">
        <v>531.29999999999995</v>
      </c>
      <c r="F149" s="17">
        <v>724.53200000000004</v>
      </c>
      <c r="G149" s="17">
        <v>728.86599999999999</v>
      </c>
      <c r="H149" s="65">
        <f t="shared" si="10"/>
        <v>1984.6979999999999</v>
      </c>
      <c r="I149" s="65">
        <v>1793.866</v>
      </c>
      <c r="J149" s="66">
        <f t="shared" si="11"/>
        <v>0.90384834367747646</v>
      </c>
    </row>
    <row r="150" spans="1:10" ht="31.5" outlineLevel="1" x14ac:dyDescent="0.25">
      <c r="A150" s="41" t="s">
        <v>126</v>
      </c>
      <c r="B150" s="20" t="s">
        <v>127</v>
      </c>
      <c r="C150" s="48" t="s">
        <v>48</v>
      </c>
      <c r="D150" s="42" t="s">
        <v>49</v>
      </c>
      <c r="E150" s="17">
        <v>0</v>
      </c>
      <c r="F150" s="17">
        <v>22</v>
      </c>
      <c r="G150" s="17">
        <v>22</v>
      </c>
      <c r="H150" s="43">
        <f t="shared" si="10"/>
        <v>44</v>
      </c>
      <c r="I150" s="43">
        <v>0</v>
      </c>
      <c r="J150" s="44">
        <f t="shared" si="11"/>
        <v>0</v>
      </c>
    </row>
    <row r="151" spans="1:10" ht="30" outlineLevel="2" x14ac:dyDescent="0.25">
      <c r="A151" s="62" t="s">
        <v>126</v>
      </c>
      <c r="B151" s="20" t="s">
        <v>127</v>
      </c>
      <c r="C151" s="63" t="s">
        <v>54</v>
      </c>
      <c r="D151" s="64" t="s">
        <v>55</v>
      </c>
      <c r="E151" s="17">
        <v>0</v>
      </c>
      <c r="F151" s="17">
        <v>22</v>
      </c>
      <c r="G151" s="17">
        <v>22</v>
      </c>
      <c r="H151" s="65">
        <f t="shared" si="10"/>
        <v>44</v>
      </c>
      <c r="I151" s="65">
        <v>0</v>
      </c>
      <c r="J151" s="66">
        <f t="shared" si="11"/>
        <v>0</v>
      </c>
    </row>
    <row r="152" spans="1:10" ht="31.5" outlineLevel="1" x14ac:dyDescent="0.25">
      <c r="A152" s="41" t="s">
        <v>126</v>
      </c>
      <c r="B152" s="20" t="s">
        <v>127</v>
      </c>
      <c r="C152" s="48" t="s">
        <v>118</v>
      </c>
      <c r="D152" s="42" t="s">
        <v>119</v>
      </c>
      <c r="E152" s="17">
        <v>246.3</v>
      </c>
      <c r="F152" s="17">
        <v>246.3</v>
      </c>
      <c r="G152" s="17">
        <v>846.3</v>
      </c>
      <c r="H152" s="43">
        <f t="shared" si="10"/>
        <v>1338.9</v>
      </c>
      <c r="I152" s="43">
        <v>572.24900000000002</v>
      </c>
      <c r="J152" s="44">
        <f t="shared" si="11"/>
        <v>0.42740234520875342</v>
      </c>
    </row>
    <row r="153" spans="1:10" ht="31.5" outlineLevel="2" x14ac:dyDescent="0.25">
      <c r="A153" s="62" t="s">
        <v>126</v>
      </c>
      <c r="B153" s="20" t="s">
        <v>127</v>
      </c>
      <c r="C153" s="63" t="s">
        <v>120</v>
      </c>
      <c r="D153" s="64" t="s">
        <v>121</v>
      </c>
      <c r="E153" s="17">
        <v>246.3</v>
      </c>
      <c r="F153" s="17">
        <v>246.3</v>
      </c>
      <c r="G153" s="17">
        <v>846.3</v>
      </c>
      <c r="H153" s="65">
        <f t="shared" si="10"/>
        <v>1338.9</v>
      </c>
      <c r="I153" s="65">
        <v>572.24900000000002</v>
      </c>
      <c r="J153" s="66">
        <f t="shared" si="11"/>
        <v>0.42740234520875342</v>
      </c>
    </row>
    <row r="154" spans="1:10" ht="15.75" outlineLevel="4" x14ac:dyDescent="0.25">
      <c r="A154" s="8"/>
      <c r="B154" s="20"/>
      <c r="C154" s="50"/>
      <c r="D154" s="41" t="s">
        <v>280</v>
      </c>
      <c r="E154" s="17"/>
      <c r="F154" s="17"/>
      <c r="G154" s="17"/>
      <c r="H154" s="43">
        <f>H155+H156+H157</f>
        <v>16870.034</v>
      </c>
      <c r="I154" s="43">
        <f>I155+I156+I157</f>
        <v>14441.420000000002</v>
      </c>
      <c r="J154" s="44">
        <f t="shared" si="11"/>
        <v>0.85603976850313412</v>
      </c>
    </row>
    <row r="155" spans="1:10" ht="31.5" outlineLevel="1" x14ac:dyDescent="0.25">
      <c r="A155" s="8" t="s">
        <v>126</v>
      </c>
      <c r="B155" s="20" t="s">
        <v>127</v>
      </c>
      <c r="C155" s="50" t="s">
        <v>26</v>
      </c>
      <c r="D155" s="20" t="s">
        <v>27</v>
      </c>
      <c r="E155" s="17">
        <v>43.189</v>
      </c>
      <c r="F155" s="17">
        <v>233.66900000000001</v>
      </c>
      <c r="G155" s="17">
        <v>716.04200000000003</v>
      </c>
      <c r="H155" s="10">
        <f t="shared" si="10"/>
        <v>992.90000000000009</v>
      </c>
      <c r="I155" s="10">
        <v>867.30799999999999</v>
      </c>
      <c r="J155" s="9">
        <f t="shared" si="11"/>
        <v>0.87350992043508902</v>
      </c>
    </row>
    <row r="156" spans="1:10" ht="31.5" outlineLevel="1" x14ac:dyDescent="0.25">
      <c r="A156" s="8" t="s">
        <v>126</v>
      </c>
      <c r="B156" s="20" t="s">
        <v>127</v>
      </c>
      <c r="C156" s="50" t="s">
        <v>28</v>
      </c>
      <c r="D156" s="20" t="s">
        <v>29</v>
      </c>
      <c r="E156" s="17">
        <v>3540.68</v>
      </c>
      <c r="F156" s="17">
        <v>4828.08</v>
      </c>
      <c r="G156" s="17">
        <v>4394.5519999999997</v>
      </c>
      <c r="H156" s="10">
        <f t="shared" si="10"/>
        <v>12763.312</v>
      </c>
      <c r="I156" s="10">
        <v>10659.375</v>
      </c>
      <c r="J156" s="9">
        <f t="shared" si="11"/>
        <v>0.83515744189282537</v>
      </c>
    </row>
    <row r="157" spans="1:10" ht="31.5" outlineLevel="1" x14ac:dyDescent="0.25">
      <c r="A157" s="8" t="s">
        <v>126</v>
      </c>
      <c r="B157" s="20" t="s">
        <v>127</v>
      </c>
      <c r="C157" s="50" t="s">
        <v>30</v>
      </c>
      <c r="D157" s="20" t="s">
        <v>31</v>
      </c>
      <c r="E157" s="17">
        <v>0</v>
      </c>
      <c r="F157" s="17">
        <v>2427.6350000000002</v>
      </c>
      <c r="G157" s="17">
        <v>686.18700000000001</v>
      </c>
      <c r="H157" s="10">
        <f t="shared" si="10"/>
        <v>3113.8220000000001</v>
      </c>
      <c r="I157" s="10">
        <v>2914.7370000000001</v>
      </c>
      <c r="J157" s="9">
        <f t="shared" si="11"/>
        <v>0.93606410385693206</v>
      </c>
    </row>
    <row r="158" spans="1:10" ht="30" customHeight="1" x14ac:dyDescent="0.25">
      <c r="A158" s="16" t="s">
        <v>128</v>
      </c>
      <c r="B158" s="85" t="s">
        <v>129</v>
      </c>
      <c r="C158" s="85"/>
      <c r="D158" s="85"/>
      <c r="E158" s="15">
        <v>2107.6</v>
      </c>
      <c r="F158" s="15">
        <v>5852.01</v>
      </c>
      <c r="G158" s="15">
        <v>9013.7530000000006</v>
      </c>
      <c r="H158" s="18">
        <f t="shared" si="10"/>
        <v>16973.363000000001</v>
      </c>
      <c r="I158" s="18">
        <v>16268.290999999999</v>
      </c>
      <c r="J158" s="19">
        <f t="shared" si="11"/>
        <v>0.9584600883160278</v>
      </c>
    </row>
    <row r="159" spans="1:10" s="72" customFormat="1" ht="15" customHeight="1" x14ac:dyDescent="0.25">
      <c r="A159" s="67"/>
      <c r="B159" s="68"/>
      <c r="C159" s="83" t="s">
        <v>278</v>
      </c>
      <c r="D159" s="83"/>
      <c r="E159" s="69"/>
      <c r="F159" s="69"/>
      <c r="G159" s="70"/>
      <c r="H159" s="74"/>
      <c r="I159" s="74"/>
      <c r="J159" s="71"/>
    </row>
    <row r="160" spans="1:10" ht="22.5" customHeight="1" outlineLevel="4" x14ac:dyDescent="0.25">
      <c r="A160" s="41"/>
      <c r="B160" s="42"/>
      <c r="C160" s="86" t="s">
        <v>279</v>
      </c>
      <c r="D160" s="87"/>
      <c r="E160" s="76"/>
      <c r="F160" s="43"/>
      <c r="G160" s="43"/>
      <c r="H160" s="43">
        <f>H161+H163+H165+H167+H169+H171+H173+H175</f>
        <v>6454.2819999999992</v>
      </c>
      <c r="I160" s="43">
        <f>I161+I163+I165+I167+I169+I171+I173+I175</f>
        <v>6209.5869999999995</v>
      </c>
      <c r="J160" s="44">
        <f t="shared" si="11"/>
        <v>0.96208795959023796</v>
      </c>
    </row>
    <row r="161" spans="1:10" ht="15.75" outlineLevel="1" x14ac:dyDescent="0.25">
      <c r="A161" s="41" t="s">
        <v>128</v>
      </c>
      <c r="B161" s="20" t="s">
        <v>129</v>
      </c>
      <c r="C161" s="48" t="s">
        <v>58</v>
      </c>
      <c r="D161" s="42" t="s">
        <v>59</v>
      </c>
      <c r="E161" s="17">
        <v>312.43599999999998</v>
      </c>
      <c r="F161" s="17">
        <v>953.30799999999999</v>
      </c>
      <c r="G161" s="17">
        <v>2885.5169999999998</v>
      </c>
      <c r="H161" s="43">
        <f t="shared" si="10"/>
        <v>4151.2609999999995</v>
      </c>
      <c r="I161" s="43">
        <v>3946.7020000000002</v>
      </c>
      <c r="J161" s="44">
        <f t="shared" si="11"/>
        <v>0.95072364758563743</v>
      </c>
    </row>
    <row r="162" spans="1:10" ht="31.5" outlineLevel="2" x14ac:dyDescent="0.25">
      <c r="A162" s="62" t="s">
        <v>128</v>
      </c>
      <c r="B162" s="20" t="s">
        <v>129</v>
      </c>
      <c r="C162" s="63" t="s">
        <v>60</v>
      </c>
      <c r="D162" s="64" t="s">
        <v>61</v>
      </c>
      <c r="E162" s="17">
        <v>312.43599999999998</v>
      </c>
      <c r="F162" s="17">
        <v>953.30799999999999</v>
      </c>
      <c r="G162" s="17">
        <v>2885.5169999999998</v>
      </c>
      <c r="H162" s="65">
        <f t="shared" si="10"/>
        <v>4151.2609999999995</v>
      </c>
      <c r="I162" s="65">
        <v>3946.7020000000002</v>
      </c>
      <c r="J162" s="66">
        <f t="shared" si="11"/>
        <v>0.95072364758563743</v>
      </c>
    </row>
    <row r="163" spans="1:10" ht="15.75" outlineLevel="1" x14ac:dyDescent="0.25">
      <c r="A163" s="41" t="s">
        <v>128</v>
      </c>
      <c r="B163" s="20" t="s">
        <v>129</v>
      </c>
      <c r="C163" s="48" t="s">
        <v>64</v>
      </c>
      <c r="D163" s="42" t="s">
        <v>65</v>
      </c>
      <c r="E163" s="17">
        <v>0</v>
      </c>
      <c r="F163" s="17">
        <v>26.064</v>
      </c>
      <c r="G163" s="17">
        <v>0</v>
      </c>
      <c r="H163" s="43">
        <f t="shared" si="10"/>
        <v>26.064</v>
      </c>
      <c r="I163" s="43">
        <v>26.064</v>
      </c>
      <c r="J163" s="44">
        <f t="shared" si="11"/>
        <v>1</v>
      </c>
    </row>
    <row r="164" spans="1:10" ht="31.5" outlineLevel="2" x14ac:dyDescent="0.25">
      <c r="A164" s="62" t="s">
        <v>128</v>
      </c>
      <c r="B164" s="20" t="s">
        <v>129</v>
      </c>
      <c r="C164" s="63" t="s">
        <v>114</v>
      </c>
      <c r="D164" s="64" t="s">
        <v>115</v>
      </c>
      <c r="E164" s="17">
        <v>0</v>
      </c>
      <c r="F164" s="17">
        <v>26.064</v>
      </c>
      <c r="G164" s="17">
        <v>0</v>
      </c>
      <c r="H164" s="65">
        <f t="shared" si="10"/>
        <v>26.064</v>
      </c>
      <c r="I164" s="65">
        <v>26.064</v>
      </c>
      <c r="J164" s="66">
        <f t="shared" si="11"/>
        <v>1</v>
      </c>
    </row>
    <row r="165" spans="1:10" ht="15.75" outlineLevel="1" x14ac:dyDescent="0.25">
      <c r="A165" s="41" t="s">
        <v>128</v>
      </c>
      <c r="B165" s="20" t="s">
        <v>129</v>
      </c>
      <c r="C165" s="48" t="s">
        <v>68</v>
      </c>
      <c r="D165" s="42" t="s">
        <v>69</v>
      </c>
      <c r="E165" s="17">
        <v>30</v>
      </c>
      <c r="F165" s="17">
        <v>0</v>
      </c>
      <c r="G165" s="17">
        <v>238</v>
      </c>
      <c r="H165" s="43">
        <f t="shared" si="10"/>
        <v>268</v>
      </c>
      <c r="I165" s="43">
        <v>268</v>
      </c>
      <c r="J165" s="44">
        <f t="shared" si="11"/>
        <v>1</v>
      </c>
    </row>
    <row r="166" spans="1:10" ht="30" outlineLevel="2" x14ac:dyDescent="0.25">
      <c r="A166" s="62" t="s">
        <v>128</v>
      </c>
      <c r="B166" s="20" t="s">
        <v>129</v>
      </c>
      <c r="C166" s="63" t="s">
        <v>70</v>
      </c>
      <c r="D166" s="64" t="s">
        <v>71</v>
      </c>
      <c r="E166" s="17">
        <v>30</v>
      </c>
      <c r="F166" s="17">
        <v>0</v>
      </c>
      <c r="G166" s="17">
        <v>238</v>
      </c>
      <c r="H166" s="65">
        <f t="shared" si="10"/>
        <v>268</v>
      </c>
      <c r="I166" s="65">
        <v>268</v>
      </c>
      <c r="J166" s="66">
        <f t="shared" si="11"/>
        <v>1</v>
      </c>
    </row>
    <row r="167" spans="1:10" ht="31.5" outlineLevel="1" x14ac:dyDescent="0.25">
      <c r="A167" s="41" t="s">
        <v>128</v>
      </c>
      <c r="B167" s="20" t="s">
        <v>129</v>
      </c>
      <c r="C167" s="48" t="s">
        <v>92</v>
      </c>
      <c r="D167" s="42" t="s">
        <v>93</v>
      </c>
      <c r="E167" s="17">
        <v>0</v>
      </c>
      <c r="F167" s="17">
        <v>63</v>
      </c>
      <c r="G167" s="17">
        <v>103</v>
      </c>
      <c r="H167" s="43">
        <f t="shared" si="10"/>
        <v>166</v>
      </c>
      <c r="I167" s="43">
        <v>126</v>
      </c>
      <c r="J167" s="44">
        <f t="shared" si="11"/>
        <v>0.75903614457831325</v>
      </c>
    </row>
    <row r="168" spans="1:10" ht="31.5" outlineLevel="2" x14ac:dyDescent="0.25">
      <c r="A168" s="62" t="s">
        <v>128</v>
      </c>
      <c r="B168" s="20" t="s">
        <v>129</v>
      </c>
      <c r="C168" s="63" t="s">
        <v>94</v>
      </c>
      <c r="D168" s="64" t="s">
        <v>95</v>
      </c>
      <c r="E168" s="17">
        <v>0</v>
      </c>
      <c r="F168" s="17">
        <v>63</v>
      </c>
      <c r="G168" s="17">
        <v>103</v>
      </c>
      <c r="H168" s="65">
        <f t="shared" si="10"/>
        <v>166</v>
      </c>
      <c r="I168" s="65">
        <v>126</v>
      </c>
      <c r="J168" s="66">
        <f t="shared" si="11"/>
        <v>0.75903614457831325</v>
      </c>
    </row>
    <row r="169" spans="1:10" ht="31.5" outlineLevel="1" x14ac:dyDescent="0.25">
      <c r="A169" s="41" t="s">
        <v>128</v>
      </c>
      <c r="B169" s="20" t="s">
        <v>129</v>
      </c>
      <c r="C169" s="48" t="s">
        <v>84</v>
      </c>
      <c r="D169" s="42" t="s">
        <v>85</v>
      </c>
      <c r="E169" s="17">
        <v>230</v>
      </c>
      <c r="F169" s="17">
        <v>672.06299999999999</v>
      </c>
      <c r="G169" s="17">
        <v>659.6</v>
      </c>
      <c r="H169" s="43">
        <f t="shared" si="10"/>
        <v>1561.663</v>
      </c>
      <c r="I169" s="43">
        <v>1561.5260000000001</v>
      </c>
      <c r="J169" s="44">
        <f t="shared" si="11"/>
        <v>0.99991227300640406</v>
      </c>
    </row>
    <row r="170" spans="1:10" ht="31.5" outlineLevel="2" x14ac:dyDescent="0.25">
      <c r="A170" s="62" t="s">
        <v>128</v>
      </c>
      <c r="B170" s="20" t="s">
        <v>129</v>
      </c>
      <c r="C170" s="63" t="s">
        <v>116</v>
      </c>
      <c r="D170" s="64" t="s">
        <v>117</v>
      </c>
      <c r="E170" s="17">
        <v>230</v>
      </c>
      <c r="F170" s="17">
        <v>672.06299999999999</v>
      </c>
      <c r="G170" s="17">
        <v>659.6</v>
      </c>
      <c r="H170" s="65">
        <f t="shared" si="10"/>
        <v>1561.663</v>
      </c>
      <c r="I170" s="65">
        <v>1561.5260000000001</v>
      </c>
      <c r="J170" s="66">
        <f t="shared" si="11"/>
        <v>0.99991227300640406</v>
      </c>
    </row>
    <row r="171" spans="1:10" ht="31.5" outlineLevel="1" x14ac:dyDescent="0.25">
      <c r="A171" s="41" t="s">
        <v>128</v>
      </c>
      <c r="B171" s="20" t="s">
        <v>129</v>
      </c>
      <c r="C171" s="48" t="s">
        <v>48</v>
      </c>
      <c r="D171" s="42" t="s">
        <v>49</v>
      </c>
      <c r="E171" s="17">
        <v>0</v>
      </c>
      <c r="F171" s="17">
        <v>0</v>
      </c>
      <c r="G171" s="17">
        <v>18.439</v>
      </c>
      <c r="H171" s="43">
        <f t="shared" si="10"/>
        <v>18.439</v>
      </c>
      <c r="I171" s="43">
        <v>18.439</v>
      </c>
      <c r="J171" s="44">
        <f t="shared" si="11"/>
        <v>1</v>
      </c>
    </row>
    <row r="172" spans="1:10" ht="30" outlineLevel="2" x14ac:dyDescent="0.25">
      <c r="A172" s="62" t="s">
        <v>128</v>
      </c>
      <c r="B172" s="20" t="s">
        <v>129</v>
      </c>
      <c r="C172" s="63" t="s">
        <v>54</v>
      </c>
      <c r="D172" s="64" t="s">
        <v>55</v>
      </c>
      <c r="E172" s="17">
        <v>0</v>
      </c>
      <c r="F172" s="17">
        <v>0</v>
      </c>
      <c r="G172" s="17">
        <v>18.439</v>
      </c>
      <c r="H172" s="65">
        <f t="shared" si="10"/>
        <v>18.439</v>
      </c>
      <c r="I172" s="65">
        <v>18.439</v>
      </c>
      <c r="J172" s="66">
        <f t="shared" si="11"/>
        <v>1</v>
      </c>
    </row>
    <row r="173" spans="1:10" ht="31.5" outlineLevel="1" x14ac:dyDescent="0.25">
      <c r="A173" s="41" t="s">
        <v>128</v>
      </c>
      <c r="B173" s="20" t="s">
        <v>129</v>
      </c>
      <c r="C173" s="48" t="s">
        <v>118</v>
      </c>
      <c r="D173" s="42" t="s">
        <v>119</v>
      </c>
      <c r="E173" s="17">
        <v>0</v>
      </c>
      <c r="F173" s="17">
        <v>45.743000000000002</v>
      </c>
      <c r="G173" s="17">
        <v>72.111999999999995</v>
      </c>
      <c r="H173" s="43">
        <f t="shared" si="10"/>
        <v>117.85499999999999</v>
      </c>
      <c r="I173" s="43">
        <v>117.85599999999999</v>
      </c>
      <c r="J173" s="44">
        <f t="shared" si="11"/>
        <v>1.0000084850027577</v>
      </c>
    </row>
    <row r="174" spans="1:10" ht="31.5" outlineLevel="2" x14ac:dyDescent="0.25">
      <c r="A174" s="62" t="s">
        <v>128</v>
      </c>
      <c r="B174" s="20" t="s">
        <v>129</v>
      </c>
      <c r="C174" s="63" t="s">
        <v>120</v>
      </c>
      <c r="D174" s="64" t="s">
        <v>121</v>
      </c>
      <c r="E174" s="17">
        <v>0</v>
      </c>
      <c r="F174" s="17">
        <v>45.743000000000002</v>
      </c>
      <c r="G174" s="17">
        <v>72.111999999999995</v>
      </c>
      <c r="H174" s="65">
        <f t="shared" si="10"/>
        <v>117.85499999999999</v>
      </c>
      <c r="I174" s="65">
        <v>117.85599999999999</v>
      </c>
      <c r="J174" s="66">
        <f t="shared" si="11"/>
        <v>1.0000084850027577</v>
      </c>
    </row>
    <row r="175" spans="1:10" ht="31.5" outlineLevel="1" x14ac:dyDescent="0.25">
      <c r="A175" s="41" t="s">
        <v>128</v>
      </c>
      <c r="B175" s="20" t="s">
        <v>129</v>
      </c>
      <c r="C175" s="48" t="s">
        <v>36</v>
      </c>
      <c r="D175" s="42" t="s">
        <v>37</v>
      </c>
      <c r="E175" s="17">
        <v>145</v>
      </c>
      <c r="F175" s="17">
        <v>0</v>
      </c>
      <c r="G175" s="17">
        <v>0</v>
      </c>
      <c r="H175" s="43">
        <f t="shared" ref="H175:H202" si="12">E175+F175+G175</f>
        <v>145</v>
      </c>
      <c r="I175" s="43">
        <v>145</v>
      </c>
      <c r="J175" s="44">
        <f t="shared" ref="J175:J202" si="13">I175/H175</f>
        <v>1</v>
      </c>
    </row>
    <row r="176" spans="1:10" ht="30" outlineLevel="2" x14ac:dyDescent="0.25">
      <c r="A176" s="62" t="s">
        <v>128</v>
      </c>
      <c r="B176" s="20" t="s">
        <v>129</v>
      </c>
      <c r="C176" s="63" t="s">
        <v>38</v>
      </c>
      <c r="D176" s="64" t="s">
        <v>39</v>
      </c>
      <c r="E176" s="17">
        <v>145</v>
      </c>
      <c r="F176" s="17">
        <v>0</v>
      </c>
      <c r="G176" s="17">
        <v>0</v>
      </c>
      <c r="H176" s="65">
        <f t="shared" si="12"/>
        <v>145</v>
      </c>
      <c r="I176" s="65">
        <v>145</v>
      </c>
      <c r="J176" s="66">
        <f t="shared" si="13"/>
        <v>1</v>
      </c>
    </row>
    <row r="177" spans="1:10" ht="15.75" outlineLevel="4" x14ac:dyDescent="0.25">
      <c r="A177" s="8"/>
      <c r="B177" s="20"/>
      <c r="C177" s="50"/>
      <c r="D177" s="41" t="s">
        <v>280</v>
      </c>
      <c r="E177" s="17"/>
      <c r="F177" s="17"/>
      <c r="G177" s="17"/>
      <c r="H177" s="43">
        <f>H178+H179+H180</f>
        <v>10519.081</v>
      </c>
      <c r="I177" s="43">
        <f>I178+I179+I180</f>
        <v>10058.704</v>
      </c>
      <c r="J177" s="44">
        <f t="shared" si="13"/>
        <v>0.9562341044811804</v>
      </c>
    </row>
    <row r="178" spans="1:10" ht="31.5" outlineLevel="1" x14ac:dyDescent="0.25">
      <c r="A178" s="8" t="s">
        <v>128</v>
      </c>
      <c r="B178" s="20" t="s">
        <v>129</v>
      </c>
      <c r="C178" s="50" t="s">
        <v>26</v>
      </c>
      <c r="D178" s="20" t="s">
        <v>27</v>
      </c>
      <c r="E178" s="17">
        <v>25</v>
      </c>
      <c r="F178" s="17">
        <v>152.9</v>
      </c>
      <c r="G178" s="17">
        <v>325.245</v>
      </c>
      <c r="H178" s="10">
        <f t="shared" si="12"/>
        <v>503.14499999999998</v>
      </c>
      <c r="I178" s="10">
        <v>390.27300000000002</v>
      </c>
      <c r="J178" s="9">
        <f t="shared" si="13"/>
        <v>0.77566705422890025</v>
      </c>
    </row>
    <row r="179" spans="1:10" ht="31.5" outlineLevel="1" x14ac:dyDescent="0.25">
      <c r="A179" s="8" t="s">
        <v>128</v>
      </c>
      <c r="B179" s="20" t="s">
        <v>129</v>
      </c>
      <c r="C179" s="50" t="s">
        <v>28</v>
      </c>
      <c r="D179" s="20" t="s">
        <v>29</v>
      </c>
      <c r="E179" s="17">
        <v>1365.164</v>
      </c>
      <c r="F179" s="17">
        <v>3783.9319999999998</v>
      </c>
      <c r="G179" s="17">
        <v>4601.5</v>
      </c>
      <c r="H179" s="10">
        <f t="shared" si="12"/>
        <v>9750.5959999999995</v>
      </c>
      <c r="I179" s="10">
        <v>9403.0910000000003</v>
      </c>
      <c r="J179" s="9">
        <f t="shared" si="13"/>
        <v>0.9643606401085637</v>
      </c>
    </row>
    <row r="180" spans="1:10" ht="31.5" outlineLevel="1" x14ac:dyDescent="0.25">
      <c r="A180" s="8" t="s">
        <v>128</v>
      </c>
      <c r="B180" s="20" t="s">
        <v>129</v>
      </c>
      <c r="C180" s="50" t="s">
        <v>30</v>
      </c>
      <c r="D180" s="20" t="s">
        <v>31</v>
      </c>
      <c r="E180" s="17">
        <v>0</v>
      </c>
      <c r="F180" s="17">
        <v>155</v>
      </c>
      <c r="G180" s="17">
        <v>110.34</v>
      </c>
      <c r="H180" s="10">
        <f t="shared" si="12"/>
        <v>265.34000000000003</v>
      </c>
      <c r="I180" s="10">
        <v>265.33999999999997</v>
      </c>
      <c r="J180" s="9">
        <f t="shared" si="13"/>
        <v>0.99999999999999978</v>
      </c>
    </row>
    <row r="181" spans="1:10" ht="30" customHeight="1" x14ac:dyDescent="0.25">
      <c r="A181" s="16" t="s">
        <v>130</v>
      </c>
      <c r="B181" s="85" t="s">
        <v>131</v>
      </c>
      <c r="C181" s="85"/>
      <c r="D181" s="85"/>
      <c r="E181" s="15">
        <v>3722.5430000000001</v>
      </c>
      <c r="F181" s="15">
        <v>8709.8330000000005</v>
      </c>
      <c r="G181" s="15">
        <v>8531.8230000000003</v>
      </c>
      <c r="H181" s="18">
        <f t="shared" si="12"/>
        <v>20964.199000000001</v>
      </c>
      <c r="I181" s="18">
        <v>20670.032999999999</v>
      </c>
      <c r="J181" s="19">
        <f t="shared" si="13"/>
        <v>0.98596817364689193</v>
      </c>
    </row>
    <row r="182" spans="1:10" s="72" customFormat="1" ht="15" customHeight="1" x14ac:dyDescent="0.25">
      <c r="A182" s="67"/>
      <c r="B182" s="68"/>
      <c r="C182" s="83" t="s">
        <v>278</v>
      </c>
      <c r="D182" s="83"/>
      <c r="E182" s="69"/>
      <c r="F182" s="69"/>
      <c r="G182" s="70"/>
      <c r="H182" s="74"/>
      <c r="I182" s="74"/>
      <c r="J182" s="71"/>
    </row>
    <row r="183" spans="1:10" ht="22.5" customHeight="1" outlineLevel="4" x14ac:dyDescent="0.25">
      <c r="A183" s="41"/>
      <c r="B183" s="42"/>
      <c r="C183" s="86" t="s">
        <v>279</v>
      </c>
      <c r="D183" s="87"/>
      <c r="E183" s="76"/>
      <c r="F183" s="43"/>
      <c r="G183" s="43"/>
      <c r="H183" s="43">
        <f>H184+H186+H188+H190+H192+H194+H196+H198</f>
        <v>6651.5770000000002</v>
      </c>
      <c r="I183" s="43">
        <f>I184+I186+I188+I190+I192+I194+I196+I198</f>
        <v>6443.0300000000007</v>
      </c>
      <c r="J183" s="44">
        <f t="shared" si="13"/>
        <v>0.96864698401597105</v>
      </c>
    </row>
    <row r="184" spans="1:10" ht="15.75" outlineLevel="1" x14ac:dyDescent="0.25">
      <c r="A184" s="41" t="s">
        <v>130</v>
      </c>
      <c r="B184" s="20" t="s">
        <v>131</v>
      </c>
      <c r="C184" s="48" t="s">
        <v>58</v>
      </c>
      <c r="D184" s="42" t="s">
        <v>59</v>
      </c>
      <c r="E184" s="17">
        <v>74.421000000000006</v>
      </c>
      <c r="F184" s="17">
        <v>2094.4679999999998</v>
      </c>
      <c r="G184" s="17">
        <v>837.92100000000005</v>
      </c>
      <c r="H184" s="43">
        <f t="shared" si="12"/>
        <v>3006.8099999999995</v>
      </c>
      <c r="I184" s="43">
        <v>3006.81</v>
      </c>
      <c r="J184" s="44">
        <f t="shared" si="13"/>
        <v>1.0000000000000002</v>
      </c>
    </row>
    <row r="185" spans="1:10" ht="31.5" outlineLevel="2" x14ac:dyDescent="0.25">
      <c r="A185" s="62" t="s">
        <v>130</v>
      </c>
      <c r="B185" s="20" t="s">
        <v>131</v>
      </c>
      <c r="C185" s="63" t="s">
        <v>60</v>
      </c>
      <c r="D185" s="64" t="s">
        <v>61</v>
      </c>
      <c r="E185" s="17">
        <v>74.421000000000006</v>
      </c>
      <c r="F185" s="17">
        <v>2094.4679999999998</v>
      </c>
      <c r="G185" s="17">
        <v>837.92100000000005</v>
      </c>
      <c r="H185" s="65">
        <f t="shared" si="12"/>
        <v>3006.8099999999995</v>
      </c>
      <c r="I185" s="65">
        <v>3006.81</v>
      </c>
      <c r="J185" s="66">
        <f t="shared" si="13"/>
        <v>1.0000000000000002</v>
      </c>
    </row>
    <row r="186" spans="1:10" ht="15.75" outlineLevel="1" x14ac:dyDescent="0.25">
      <c r="A186" s="41" t="s">
        <v>130</v>
      </c>
      <c r="B186" s="20" t="s">
        <v>131</v>
      </c>
      <c r="C186" s="48" t="s">
        <v>64</v>
      </c>
      <c r="D186" s="42" t="s">
        <v>65</v>
      </c>
      <c r="E186" s="17">
        <v>0</v>
      </c>
      <c r="F186" s="17">
        <v>72.792000000000002</v>
      </c>
      <c r="G186" s="17">
        <v>0</v>
      </c>
      <c r="H186" s="43">
        <f t="shared" si="12"/>
        <v>72.792000000000002</v>
      </c>
      <c r="I186" s="43">
        <v>72.792000000000002</v>
      </c>
      <c r="J186" s="44">
        <f t="shared" si="13"/>
        <v>1</v>
      </c>
    </row>
    <row r="187" spans="1:10" ht="31.5" outlineLevel="2" x14ac:dyDescent="0.25">
      <c r="A187" s="62" t="s">
        <v>130</v>
      </c>
      <c r="B187" s="20" t="s">
        <v>131</v>
      </c>
      <c r="C187" s="63" t="s">
        <v>114</v>
      </c>
      <c r="D187" s="64" t="s">
        <v>115</v>
      </c>
      <c r="E187" s="17">
        <v>0</v>
      </c>
      <c r="F187" s="17">
        <v>72.792000000000002</v>
      </c>
      <c r="G187" s="17">
        <v>0</v>
      </c>
      <c r="H187" s="65">
        <f t="shared" si="12"/>
        <v>72.792000000000002</v>
      </c>
      <c r="I187" s="65">
        <v>72.792000000000002</v>
      </c>
      <c r="J187" s="66">
        <f t="shared" si="13"/>
        <v>1</v>
      </c>
    </row>
    <row r="188" spans="1:10" ht="15.75" outlineLevel="1" x14ac:dyDescent="0.25">
      <c r="A188" s="41" t="s">
        <v>130</v>
      </c>
      <c r="B188" s="20" t="s">
        <v>131</v>
      </c>
      <c r="C188" s="48" t="s">
        <v>68</v>
      </c>
      <c r="D188" s="42" t="s">
        <v>69</v>
      </c>
      <c r="E188" s="17">
        <v>65</v>
      </c>
      <c r="F188" s="17">
        <v>0</v>
      </c>
      <c r="G188" s="17">
        <v>64.8</v>
      </c>
      <c r="H188" s="43">
        <f t="shared" si="12"/>
        <v>129.80000000000001</v>
      </c>
      <c r="I188" s="43">
        <v>129.80000000000001</v>
      </c>
      <c r="J188" s="44">
        <f t="shared" si="13"/>
        <v>1</v>
      </c>
    </row>
    <row r="189" spans="1:10" ht="30" outlineLevel="2" x14ac:dyDescent="0.25">
      <c r="A189" s="62" t="s">
        <v>130</v>
      </c>
      <c r="B189" s="20" t="s">
        <v>131</v>
      </c>
      <c r="C189" s="63" t="s">
        <v>70</v>
      </c>
      <c r="D189" s="64" t="s">
        <v>71</v>
      </c>
      <c r="E189" s="17">
        <v>65</v>
      </c>
      <c r="F189" s="17">
        <v>0</v>
      </c>
      <c r="G189" s="17">
        <v>64.8</v>
      </c>
      <c r="H189" s="65">
        <f t="shared" si="12"/>
        <v>129.80000000000001</v>
      </c>
      <c r="I189" s="65">
        <v>129.80000000000001</v>
      </c>
      <c r="J189" s="66">
        <f t="shared" si="13"/>
        <v>1</v>
      </c>
    </row>
    <row r="190" spans="1:10" ht="31.5" outlineLevel="1" x14ac:dyDescent="0.25">
      <c r="A190" s="41" t="s">
        <v>130</v>
      </c>
      <c r="B190" s="20" t="s">
        <v>131</v>
      </c>
      <c r="C190" s="48" t="s">
        <v>92</v>
      </c>
      <c r="D190" s="42" t="s">
        <v>93</v>
      </c>
      <c r="E190" s="17">
        <v>0</v>
      </c>
      <c r="F190" s="17">
        <v>0</v>
      </c>
      <c r="G190" s="17">
        <v>66.900000000000006</v>
      </c>
      <c r="H190" s="43">
        <f t="shared" si="12"/>
        <v>66.900000000000006</v>
      </c>
      <c r="I190" s="43">
        <v>66.900000000000006</v>
      </c>
      <c r="J190" s="44">
        <f t="shared" si="13"/>
        <v>1</v>
      </c>
    </row>
    <row r="191" spans="1:10" ht="31.5" outlineLevel="2" x14ac:dyDescent="0.25">
      <c r="A191" s="62" t="s">
        <v>130</v>
      </c>
      <c r="B191" s="20" t="s">
        <v>131</v>
      </c>
      <c r="C191" s="63" t="s">
        <v>94</v>
      </c>
      <c r="D191" s="64" t="s">
        <v>95</v>
      </c>
      <c r="E191" s="17">
        <v>0</v>
      </c>
      <c r="F191" s="17">
        <v>0</v>
      </c>
      <c r="G191" s="17">
        <v>66.900000000000006</v>
      </c>
      <c r="H191" s="65">
        <f t="shared" si="12"/>
        <v>66.900000000000006</v>
      </c>
      <c r="I191" s="65">
        <v>66.900000000000006</v>
      </c>
      <c r="J191" s="66">
        <f t="shared" si="13"/>
        <v>1</v>
      </c>
    </row>
    <row r="192" spans="1:10" ht="31.5" outlineLevel="1" x14ac:dyDescent="0.25">
      <c r="A192" s="41" t="s">
        <v>130</v>
      </c>
      <c r="B192" s="20" t="s">
        <v>131</v>
      </c>
      <c r="C192" s="48" t="s">
        <v>84</v>
      </c>
      <c r="D192" s="42" t="s">
        <v>85</v>
      </c>
      <c r="E192" s="17">
        <v>419.52600000000001</v>
      </c>
      <c r="F192" s="17">
        <v>547.37599999999998</v>
      </c>
      <c r="G192" s="17">
        <v>567.37599999999998</v>
      </c>
      <c r="H192" s="43">
        <f t="shared" si="12"/>
        <v>1534.278</v>
      </c>
      <c r="I192" s="43">
        <v>1325.731</v>
      </c>
      <c r="J192" s="44">
        <f t="shared" si="13"/>
        <v>0.86407482868163399</v>
      </c>
    </row>
    <row r="193" spans="1:10" ht="31.5" outlineLevel="2" x14ac:dyDescent="0.25">
      <c r="A193" s="62" t="s">
        <v>130</v>
      </c>
      <c r="B193" s="20" t="s">
        <v>131</v>
      </c>
      <c r="C193" s="63" t="s">
        <v>116</v>
      </c>
      <c r="D193" s="64" t="s">
        <v>117</v>
      </c>
      <c r="E193" s="17">
        <v>419.52600000000001</v>
      </c>
      <c r="F193" s="17">
        <v>547.37599999999998</v>
      </c>
      <c r="G193" s="17">
        <v>567.37599999999998</v>
      </c>
      <c r="H193" s="65">
        <f t="shared" si="12"/>
        <v>1534.278</v>
      </c>
      <c r="I193" s="65">
        <v>1325.731</v>
      </c>
      <c r="J193" s="66">
        <f t="shared" si="13"/>
        <v>0.86407482868163399</v>
      </c>
    </row>
    <row r="194" spans="1:10" ht="31.5" outlineLevel="1" x14ac:dyDescent="0.25">
      <c r="A194" s="41" t="s">
        <v>130</v>
      </c>
      <c r="B194" s="20" t="s">
        <v>131</v>
      </c>
      <c r="C194" s="48" t="s">
        <v>132</v>
      </c>
      <c r="D194" s="42" t="s">
        <v>133</v>
      </c>
      <c r="E194" s="17">
        <v>0</v>
      </c>
      <c r="F194" s="17">
        <v>0</v>
      </c>
      <c r="G194" s="17">
        <v>1016.667</v>
      </c>
      <c r="H194" s="43">
        <f t="shared" si="12"/>
        <v>1016.667</v>
      </c>
      <c r="I194" s="43">
        <v>1016.667</v>
      </c>
      <c r="J194" s="44">
        <f t="shared" si="13"/>
        <v>1</v>
      </c>
    </row>
    <row r="195" spans="1:10" ht="30" customHeight="1" outlineLevel="2" x14ac:dyDescent="0.25">
      <c r="A195" s="62" t="s">
        <v>130</v>
      </c>
      <c r="B195" s="20" t="s">
        <v>131</v>
      </c>
      <c r="C195" s="63" t="s">
        <v>134</v>
      </c>
      <c r="D195" s="64" t="s">
        <v>135</v>
      </c>
      <c r="E195" s="17">
        <v>0</v>
      </c>
      <c r="F195" s="17">
        <v>0</v>
      </c>
      <c r="G195" s="17">
        <v>1016.667</v>
      </c>
      <c r="H195" s="65">
        <f t="shared" si="12"/>
        <v>1016.667</v>
      </c>
      <c r="I195" s="65">
        <v>1016.667</v>
      </c>
      <c r="J195" s="66">
        <f t="shared" si="13"/>
        <v>1</v>
      </c>
    </row>
    <row r="196" spans="1:10" ht="31.5" outlineLevel="1" x14ac:dyDescent="0.25">
      <c r="A196" s="41" t="s">
        <v>130</v>
      </c>
      <c r="B196" s="20" t="s">
        <v>131</v>
      </c>
      <c r="C196" s="48" t="s">
        <v>118</v>
      </c>
      <c r="D196" s="42" t="s">
        <v>119</v>
      </c>
      <c r="E196" s="17">
        <v>0</v>
      </c>
      <c r="F196" s="17">
        <v>45.2</v>
      </c>
      <c r="G196" s="17">
        <v>249.13</v>
      </c>
      <c r="H196" s="43">
        <f t="shared" si="12"/>
        <v>294.33</v>
      </c>
      <c r="I196" s="43">
        <v>294.33</v>
      </c>
      <c r="J196" s="44">
        <f t="shared" si="13"/>
        <v>1</v>
      </c>
    </row>
    <row r="197" spans="1:10" ht="31.5" outlineLevel="2" x14ac:dyDescent="0.25">
      <c r="A197" s="62" t="s">
        <v>130</v>
      </c>
      <c r="B197" s="20" t="s">
        <v>131</v>
      </c>
      <c r="C197" s="63" t="s">
        <v>120</v>
      </c>
      <c r="D197" s="64" t="s">
        <v>121</v>
      </c>
      <c r="E197" s="17">
        <v>0</v>
      </c>
      <c r="F197" s="17">
        <v>45.2</v>
      </c>
      <c r="G197" s="17">
        <v>249.13</v>
      </c>
      <c r="H197" s="65">
        <f t="shared" si="12"/>
        <v>294.33</v>
      </c>
      <c r="I197" s="65">
        <v>294.33</v>
      </c>
      <c r="J197" s="66">
        <f t="shared" si="13"/>
        <v>1</v>
      </c>
    </row>
    <row r="198" spans="1:10" ht="31.5" outlineLevel="1" x14ac:dyDescent="0.25">
      <c r="A198" s="41" t="s">
        <v>130</v>
      </c>
      <c r="B198" s="20" t="s">
        <v>131</v>
      </c>
      <c r="C198" s="48" t="s">
        <v>36</v>
      </c>
      <c r="D198" s="42" t="s">
        <v>37</v>
      </c>
      <c r="E198" s="17">
        <v>0</v>
      </c>
      <c r="F198" s="17">
        <v>380</v>
      </c>
      <c r="G198" s="17">
        <v>150</v>
      </c>
      <c r="H198" s="43">
        <f t="shared" si="12"/>
        <v>530</v>
      </c>
      <c r="I198" s="43">
        <v>530</v>
      </c>
      <c r="J198" s="44">
        <f t="shared" si="13"/>
        <v>1</v>
      </c>
    </row>
    <row r="199" spans="1:10" ht="30" outlineLevel="2" x14ac:dyDescent="0.25">
      <c r="A199" s="62" t="s">
        <v>130</v>
      </c>
      <c r="B199" s="20" t="s">
        <v>131</v>
      </c>
      <c r="C199" s="63" t="s">
        <v>38</v>
      </c>
      <c r="D199" s="64" t="s">
        <v>39</v>
      </c>
      <c r="E199" s="17">
        <v>0</v>
      </c>
      <c r="F199" s="17">
        <v>380</v>
      </c>
      <c r="G199" s="17">
        <v>150</v>
      </c>
      <c r="H199" s="65">
        <f t="shared" si="12"/>
        <v>530</v>
      </c>
      <c r="I199" s="65">
        <v>530</v>
      </c>
      <c r="J199" s="66">
        <f t="shared" si="13"/>
        <v>1</v>
      </c>
    </row>
    <row r="200" spans="1:10" ht="15.75" outlineLevel="4" x14ac:dyDescent="0.25">
      <c r="A200" s="8"/>
      <c r="B200" s="20"/>
      <c r="C200" s="50"/>
      <c r="D200" s="41" t="s">
        <v>280</v>
      </c>
      <c r="E200" s="17"/>
      <c r="F200" s="17"/>
      <c r="G200" s="17"/>
      <c r="H200" s="43">
        <f>H201+H202+H203</f>
        <v>14312.621999999999</v>
      </c>
      <c r="I200" s="43">
        <f>I201+I202+I203</f>
        <v>14227.003000000001</v>
      </c>
      <c r="J200" s="44">
        <f t="shared" si="13"/>
        <v>0.99401793745408784</v>
      </c>
    </row>
    <row r="201" spans="1:10" ht="31.5" outlineLevel="1" x14ac:dyDescent="0.25">
      <c r="A201" s="8" t="s">
        <v>130</v>
      </c>
      <c r="B201" s="20" t="s">
        <v>131</v>
      </c>
      <c r="C201" s="50" t="s">
        <v>26</v>
      </c>
      <c r="D201" s="20" t="s">
        <v>27</v>
      </c>
      <c r="E201" s="17">
        <v>98.396000000000001</v>
      </c>
      <c r="F201" s="17">
        <v>348.39600000000002</v>
      </c>
      <c r="G201" s="17">
        <v>997.43799999999999</v>
      </c>
      <c r="H201" s="10">
        <f t="shared" si="12"/>
        <v>1444.23</v>
      </c>
      <c r="I201" s="10">
        <v>1358.6110000000001</v>
      </c>
      <c r="J201" s="9">
        <f t="shared" si="13"/>
        <v>0.94071650637363857</v>
      </c>
    </row>
    <row r="202" spans="1:10" ht="31.5" outlineLevel="1" x14ac:dyDescent="0.25">
      <c r="A202" s="8" t="s">
        <v>130</v>
      </c>
      <c r="B202" s="20" t="s">
        <v>131</v>
      </c>
      <c r="C202" s="50" t="s">
        <v>28</v>
      </c>
      <c r="D202" s="20" t="s">
        <v>29</v>
      </c>
      <c r="E202" s="17">
        <v>3065.2</v>
      </c>
      <c r="F202" s="17">
        <v>4275.5110000000004</v>
      </c>
      <c r="G202" s="17">
        <v>4199.7690000000002</v>
      </c>
      <c r="H202" s="10">
        <f t="shared" si="12"/>
        <v>11540.48</v>
      </c>
      <c r="I202" s="10">
        <v>11540.481</v>
      </c>
      <c r="J202" s="9">
        <f t="shared" si="13"/>
        <v>1.0000000866515084</v>
      </c>
    </row>
    <row r="203" spans="1:10" ht="31.5" outlineLevel="1" x14ac:dyDescent="0.25">
      <c r="A203" s="8" t="s">
        <v>130</v>
      </c>
      <c r="B203" s="20" t="s">
        <v>131</v>
      </c>
      <c r="C203" s="50" t="s">
        <v>30</v>
      </c>
      <c r="D203" s="20" t="s">
        <v>31</v>
      </c>
      <c r="E203" s="17">
        <v>0</v>
      </c>
      <c r="F203" s="17">
        <v>946.09</v>
      </c>
      <c r="G203" s="17">
        <v>381.822</v>
      </c>
      <c r="H203" s="10">
        <f t="shared" ref="H203:H231" si="14">E203+F203+G203</f>
        <v>1327.912</v>
      </c>
      <c r="I203" s="10">
        <v>1327.9110000000001</v>
      </c>
      <c r="J203" s="9">
        <f t="shared" ref="J203:J231" si="15">I203/H203</f>
        <v>0.99999924693805009</v>
      </c>
    </row>
    <row r="204" spans="1:10" ht="30" customHeight="1" x14ac:dyDescent="0.25">
      <c r="A204" s="16" t="s">
        <v>136</v>
      </c>
      <c r="B204" s="85" t="s">
        <v>137</v>
      </c>
      <c r="C204" s="85"/>
      <c r="D204" s="85"/>
      <c r="E204" s="15">
        <v>3201.9859999999999</v>
      </c>
      <c r="F204" s="15">
        <v>6505.8389999999999</v>
      </c>
      <c r="G204" s="15">
        <v>6234.5469999999996</v>
      </c>
      <c r="H204" s="18">
        <f t="shared" si="14"/>
        <v>15942.371999999999</v>
      </c>
      <c r="I204" s="18">
        <v>15433.477999999999</v>
      </c>
      <c r="J204" s="19">
        <f t="shared" si="15"/>
        <v>0.9680791540932554</v>
      </c>
    </row>
    <row r="205" spans="1:10" s="72" customFormat="1" ht="15" customHeight="1" x14ac:dyDescent="0.25">
      <c r="A205" s="67"/>
      <c r="B205" s="68"/>
      <c r="C205" s="83" t="s">
        <v>278</v>
      </c>
      <c r="D205" s="83"/>
      <c r="E205" s="69"/>
      <c r="F205" s="69"/>
      <c r="G205" s="70"/>
      <c r="H205" s="74"/>
      <c r="I205" s="74"/>
      <c r="J205" s="71"/>
    </row>
    <row r="206" spans="1:10" ht="22.5" customHeight="1" outlineLevel="4" x14ac:dyDescent="0.25">
      <c r="A206" s="41"/>
      <c r="B206" s="42"/>
      <c r="C206" s="86" t="s">
        <v>279</v>
      </c>
      <c r="D206" s="87"/>
      <c r="E206" s="76"/>
      <c r="F206" s="43"/>
      <c r="G206" s="43"/>
      <c r="H206" s="43">
        <f>H207+H209+H211+H213+H215+H217+H219</f>
        <v>5575.1790000000001</v>
      </c>
      <c r="I206" s="43">
        <f>I207+I209+I211+I213+I215+I217+I219</f>
        <v>5301.7159999999994</v>
      </c>
      <c r="J206" s="44">
        <f t="shared" si="15"/>
        <v>0.9509499156888056</v>
      </c>
    </row>
    <row r="207" spans="1:10" ht="15.75" outlineLevel="1" x14ac:dyDescent="0.25">
      <c r="A207" s="41" t="s">
        <v>136</v>
      </c>
      <c r="B207" s="20" t="s">
        <v>137</v>
      </c>
      <c r="C207" s="48" t="s">
        <v>58</v>
      </c>
      <c r="D207" s="42" t="s">
        <v>59</v>
      </c>
      <c r="E207" s="17">
        <v>236.69800000000001</v>
      </c>
      <c r="F207" s="17">
        <v>1663.2570000000001</v>
      </c>
      <c r="G207" s="17">
        <v>1763.84</v>
      </c>
      <c r="H207" s="43">
        <f t="shared" si="14"/>
        <v>3663.7950000000001</v>
      </c>
      <c r="I207" s="43">
        <v>3663.6759999999999</v>
      </c>
      <c r="J207" s="44">
        <f t="shared" si="15"/>
        <v>0.99996752001681311</v>
      </c>
    </row>
    <row r="208" spans="1:10" ht="31.5" outlineLevel="2" x14ac:dyDescent="0.25">
      <c r="A208" s="62" t="s">
        <v>136</v>
      </c>
      <c r="B208" s="20" t="s">
        <v>137</v>
      </c>
      <c r="C208" s="63" t="s">
        <v>60</v>
      </c>
      <c r="D208" s="64" t="s">
        <v>61</v>
      </c>
      <c r="E208" s="17">
        <v>236.69800000000001</v>
      </c>
      <c r="F208" s="17">
        <v>1663.2570000000001</v>
      </c>
      <c r="G208" s="17">
        <v>1763.84</v>
      </c>
      <c r="H208" s="65">
        <f t="shared" si="14"/>
        <v>3663.7950000000001</v>
      </c>
      <c r="I208" s="65">
        <v>3663.6759999999999</v>
      </c>
      <c r="J208" s="66">
        <f t="shared" si="15"/>
        <v>0.99996752001681311</v>
      </c>
    </row>
    <row r="209" spans="1:10" ht="15.75" outlineLevel="1" x14ac:dyDescent="0.25">
      <c r="A209" s="41" t="s">
        <v>136</v>
      </c>
      <c r="B209" s="20" t="s">
        <v>137</v>
      </c>
      <c r="C209" s="48" t="s">
        <v>64</v>
      </c>
      <c r="D209" s="42" t="s">
        <v>65</v>
      </c>
      <c r="E209" s="17">
        <v>0</v>
      </c>
      <c r="F209" s="17">
        <v>90.852999999999994</v>
      </c>
      <c r="G209" s="17">
        <v>-2.2330000000000001</v>
      </c>
      <c r="H209" s="43">
        <f t="shared" si="14"/>
        <v>88.61999999999999</v>
      </c>
      <c r="I209" s="43">
        <v>88.563000000000002</v>
      </c>
      <c r="J209" s="44">
        <f t="shared" si="15"/>
        <v>0.99935680433310781</v>
      </c>
    </row>
    <row r="210" spans="1:10" ht="31.5" outlineLevel="2" x14ac:dyDescent="0.25">
      <c r="A210" s="62" t="s">
        <v>136</v>
      </c>
      <c r="B210" s="20" t="s">
        <v>137</v>
      </c>
      <c r="C210" s="63" t="s">
        <v>114</v>
      </c>
      <c r="D210" s="64" t="s">
        <v>115</v>
      </c>
      <c r="E210" s="17">
        <v>0</v>
      </c>
      <c r="F210" s="17">
        <v>90.852999999999994</v>
      </c>
      <c r="G210" s="17">
        <v>-2.2330000000000001</v>
      </c>
      <c r="H210" s="65">
        <f t="shared" si="14"/>
        <v>88.61999999999999</v>
      </c>
      <c r="I210" s="65">
        <v>88.563000000000002</v>
      </c>
      <c r="J210" s="66">
        <f t="shared" si="15"/>
        <v>0.99935680433310781</v>
      </c>
    </row>
    <row r="211" spans="1:10" ht="15.75" outlineLevel="1" x14ac:dyDescent="0.25">
      <c r="A211" s="41" t="s">
        <v>136</v>
      </c>
      <c r="B211" s="20" t="s">
        <v>137</v>
      </c>
      <c r="C211" s="48" t="s">
        <v>68</v>
      </c>
      <c r="D211" s="42" t="s">
        <v>69</v>
      </c>
      <c r="E211" s="17">
        <v>80</v>
      </c>
      <c r="F211" s="17">
        <v>0</v>
      </c>
      <c r="G211" s="17">
        <v>100</v>
      </c>
      <c r="H211" s="43">
        <f t="shared" si="14"/>
        <v>180</v>
      </c>
      <c r="I211" s="43">
        <v>180</v>
      </c>
      <c r="J211" s="44">
        <f t="shared" si="15"/>
        <v>1</v>
      </c>
    </row>
    <row r="212" spans="1:10" ht="30" outlineLevel="2" x14ac:dyDescent="0.25">
      <c r="A212" s="62" t="s">
        <v>136</v>
      </c>
      <c r="B212" s="20" t="s">
        <v>137</v>
      </c>
      <c r="C212" s="63" t="s">
        <v>70</v>
      </c>
      <c r="D212" s="64" t="s">
        <v>71</v>
      </c>
      <c r="E212" s="17">
        <v>80</v>
      </c>
      <c r="F212" s="17">
        <v>0</v>
      </c>
      <c r="G212" s="17">
        <v>100</v>
      </c>
      <c r="H212" s="65">
        <f t="shared" si="14"/>
        <v>180</v>
      </c>
      <c r="I212" s="65">
        <v>180</v>
      </c>
      <c r="J212" s="66">
        <f t="shared" si="15"/>
        <v>1</v>
      </c>
    </row>
    <row r="213" spans="1:10" ht="31.5" outlineLevel="1" x14ac:dyDescent="0.25">
      <c r="A213" s="41" t="s">
        <v>136</v>
      </c>
      <c r="B213" s="20" t="s">
        <v>137</v>
      </c>
      <c r="C213" s="48" t="s">
        <v>92</v>
      </c>
      <c r="D213" s="42" t="s">
        <v>93</v>
      </c>
      <c r="E213" s="17">
        <v>0</v>
      </c>
      <c r="F213" s="17">
        <v>69.602000000000004</v>
      </c>
      <c r="G213" s="17">
        <v>-39.601999999999997</v>
      </c>
      <c r="H213" s="43">
        <f t="shared" si="14"/>
        <v>30.000000000000007</v>
      </c>
      <c r="I213" s="43">
        <v>30</v>
      </c>
      <c r="J213" s="44">
        <f t="shared" si="15"/>
        <v>0.99999999999999978</v>
      </c>
    </row>
    <row r="214" spans="1:10" ht="31.5" outlineLevel="2" x14ac:dyDescent="0.25">
      <c r="A214" s="62" t="s">
        <v>136</v>
      </c>
      <c r="B214" s="20" t="s">
        <v>137</v>
      </c>
      <c r="C214" s="63" t="s">
        <v>94</v>
      </c>
      <c r="D214" s="64" t="s">
        <v>95</v>
      </c>
      <c r="E214" s="17">
        <v>0</v>
      </c>
      <c r="F214" s="17">
        <v>69.602000000000004</v>
      </c>
      <c r="G214" s="17">
        <v>-39.601999999999997</v>
      </c>
      <c r="H214" s="65">
        <f t="shared" si="14"/>
        <v>30.000000000000007</v>
      </c>
      <c r="I214" s="65">
        <v>30</v>
      </c>
      <c r="J214" s="66">
        <f t="shared" si="15"/>
        <v>0.99999999999999978</v>
      </c>
    </row>
    <row r="215" spans="1:10" ht="31.5" outlineLevel="1" x14ac:dyDescent="0.25">
      <c r="A215" s="41" t="s">
        <v>136</v>
      </c>
      <c r="B215" s="20" t="s">
        <v>137</v>
      </c>
      <c r="C215" s="48" t="s">
        <v>84</v>
      </c>
      <c r="D215" s="42" t="s">
        <v>85</v>
      </c>
      <c r="E215" s="17">
        <v>308</v>
      </c>
      <c r="F215" s="17">
        <v>531.86</v>
      </c>
      <c r="G215" s="17">
        <v>526.55999999999995</v>
      </c>
      <c r="H215" s="43">
        <f t="shared" si="14"/>
        <v>1366.42</v>
      </c>
      <c r="I215" s="43">
        <v>1093.134</v>
      </c>
      <c r="J215" s="44">
        <f t="shared" si="15"/>
        <v>0.79999853632118967</v>
      </c>
    </row>
    <row r="216" spans="1:10" ht="31.5" outlineLevel="2" x14ac:dyDescent="0.25">
      <c r="A216" s="62" t="s">
        <v>136</v>
      </c>
      <c r="B216" s="20" t="s">
        <v>137</v>
      </c>
      <c r="C216" s="63" t="s">
        <v>116</v>
      </c>
      <c r="D216" s="64" t="s">
        <v>117</v>
      </c>
      <c r="E216" s="17">
        <v>308</v>
      </c>
      <c r="F216" s="17">
        <v>531.86</v>
      </c>
      <c r="G216" s="17">
        <v>526.55999999999995</v>
      </c>
      <c r="H216" s="65">
        <f t="shared" si="14"/>
        <v>1366.42</v>
      </c>
      <c r="I216" s="65">
        <v>1093.134</v>
      </c>
      <c r="J216" s="66">
        <f t="shared" si="15"/>
        <v>0.79999853632118967</v>
      </c>
    </row>
    <row r="217" spans="1:10" ht="31.5" outlineLevel="1" x14ac:dyDescent="0.25">
      <c r="A217" s="41" t="s">
        <v>136</v>
      </c>
      <c r="B217" s="20" t="s">
        <v>137</v>
      </c>
      <c r="C217" s="48" t="s">
        <v>48</v>
      </c>
      <c r="D217" s="42" t="s">
        <v>49</v>
      </c>
      <c r="E217" s="17">
        <v>17.888000000000002</v>
      </c>
      <c r="F217" s="17">
        <v>31</v>
      </c>
      <c r="G217" s="17">
        <v>-13.112</v>
      </c>
      <c r="H217" s="43">
        <f t="shared" si="14"/>
        <v>35.776000000000003</v>
      </c>
      <c r="I217" s="43">
        <v>35.776000000000003</v>
      </c>
      <c r="J217" s="44">
        <f t="shared" si="15"/>
        <v>1</v>
      </c>
    </row>
    <row r="218" spans="1:10" ht="30" outlineLevel="2" x14ac:dyDescent="0.25">
      <c r="A218" s="62" t="s">
        <v>136</v>
      </c>
      <c r="B218" s="20" t="s">
        <v>137</v>
      </c>
      <c r="C218" s="63" t="s">
        <v>54</v>
      </c>
      <c r="D218" s="64" t="s">
        <v>55</v>
      </c>
      <c r="E218" s="17">
        <v>17.888000000000002</v>
      </c>
      <c r="F218" s="17">
        <v>31</v>
      </c>
      <c r="G218" s="17">
        <v>-13.112</v>
      </c>
      <c r="H218" s="65">
        <f t="shared" si="14"/>
        <v>35.776000000000003</v>
      </c>
      <c r="I218" s="65">
        <v>35.776000000000003</v>
      </c>
      <c r="J218" s="66">
        <f t="shared" si="15"/>
        <v>1</v>
      </c>
    </row>
    <row r="219" spans="1:10" ht="31.5" outlineLevel="1" x14ac:dyDescent="0.25">
      <c r="A219" s="41" t="s">
        <v>136</v>
      </c>
      <c r="B219" s="20" t="s">
        <v>137</v>
      </c>
      <c r="C219" s="48" t="s">
        <v>118</v>
      </c>
      <c r="D219" s="42" t="s">
        <v>119</v>
      </c>
      <c r="E219" s="17">
        <v>0</v>
      </c>
      <c r="F219" s="17">
        <v>340.29199999999997</v>
      </c>
      <c r="G219" s="17">
        <v>-129.72399999999999</v>
      </c>
      <c r="H219" s="43">
        <f t="shared" si="14"/>
        <v>210.56799999999998</v>
      </c>
      <c r="I219" s="43">
        <v>210.56700000000001</v>
      </c>
      <c r="J219" s="44">
        <f t="shared" si="15"/>
        <v>0.99999525094031394</v>
      </c>
    </row>
    <row r="220" spans="1:10" ht="31.5" outlineLevel="2" x14ac:dyDescent="0.25">
      <c r="A220" s="62" t="s">
        <v>136</v>
      </c>
      <c r="B220" s="20" t="s">
        <v>137</v>
      </c>
      <c r="C220" s="63" t="s">
        <v>120</v>
      </c>
      <c r="D220" s="64" t="s">
        <v>121</v>
      </c>
      <c r="E220" s="17">
        <v>0</v>
      </c>
      <c r="F220" s="17">
        <v>340.29199999999997</v>
      </c>
      <c r="G220" s="17">
        <v>-129.72399999999999</v>
      </c>
      <c r="H220" s="65">
        <f t="shared" si="14"/>
        <v>210.56799999999998</v>
      </c>
      <c r="I220" s="65">
        <v>210.56700000000001</v>
      </c>
      <c r="J220" s="66">
        <f t="shared" si="15"/>
        <v>0.99999525094031394</v>
      </c>
    </row>
    <row r="221" spans="1:10" ht="15.75" outlineLevel="4" x14ac:dyDescent="0.25">
      <c r="A221" s="8"/>
      <c r="B221" s="20"/>
      <c r="C221" s="50"/>
      <c r="D221" s="41" t="s">
        <v>280</v>
      </c>
      <c r="E221" s="17"/>
      <c r="F221" s="17"/>
      <c r="G221" s="17"/>
      <c r="H221" s="43">
        <f>H222+H223+H224</f>
        <v>10367.192999999999</v>
      </c>
      <c r="I221" s="43">
        <f>I222+I223+I224</f>
        <v>10131.761</v>
      </c>
      <c r="J221" s="44">
        <f t="shared" si="15"/>
        <v>0.97729067067623809</v>
      </c>
    </row>
    <row r="222" spans="1:10" ht="31.5" outlineLevel="1" x14ac:dyDescent="0.25">
      <c r="A222" s="8" t="s">
        <v>136</v>
      </c>
      <c r="B222" s="20" t="s">
        <v>137</v>
      </c>
      <c r="C222" s="50" t="s">
        <v>26</v>
      </c>
      <c r="D222" s="20" t="s">
        <v>27</v>
      </c>
      <c r="E222" s="17">
        <v>55.8</v>
      </c>
      <c r="F222" s="17">
        <v>74.584999999999994</v>
      </c>
      <c r="G222" s="17">
        <v>313.23</v>
      </c>
      <c r="H222" s="10">
        <f t="shared" si="14"/>
        <v>443.61500000000001</v>
      </c>
      <c r="I222" s="10">
        <v>365.28800000000001</v>
      </c>
      <c r="J222" s="9">
        <f t="shared" si="15"/>
        <v>0.82343473507433251</v>
      </c>
    </row>
    <row r="223" spans="1:10" ht="31.5" outlineLevel="1" x14ac:dyDescent="0.25">
      <c r="A223" s="8" t="s">
        <v>136</v>
      </c>
      <c r="B223" s="20" t="s">
        <v>137</v>
      </c>
      <c r="C223" s="50" t="s">
        <v>28</v>
      </c>
      <c r="D223" s="20" t="s">
        <v>29</v>
      </c>
      <c r="E223" s="17">
        <v>2503.6</v>
      </c>
      <c r="F223" s="17">
        <v>3704.39</v>
      </c>
      <c r="G223" s="17">
        <v>3659.4690000000001</v>
      </c>
      <c r="H223" s="10">
        <f t="shared" si="14"/>
        <v>9867.4589999999989</v>
      </c>
      <c r="I223" s="10">
        <v>9710.3539999999994</v>
      </c>
      <c r="J223" s="9">
        <f t="shared" si="15"/>
        <v>0.98407847450898966</v>
      </c>
    </row>
    <row r="224" spans="1:10" ht="31.5" outlineLevel="1" x14ac:dyDescent="0.25">
      <c r="A224" s="8" t="s">
        <v>136</v>
      </c>
      <c r="B224" s="20" t="s">
        <v>137</v>
      </c>
      <c r="C224" s="50" t="s">
        <v>30</v>
      </c>
      <c r="D224" s="20" t="s">
        <v>31</v>
      </c>
      <c r="E224" s="17">
        <v>0</v>
      </c>
      <c r="F224" s="17">
        <v>0</v>
      </c>
      <c r="G224" s="17">
        <v>56.119</v>
      </c>
      <c r="H224" s="10">
        <f t="shared" si="14"/>
        <v>56.119</v>
      </c>
      <c r="I224" s="10">
        <v>56.119</v>
      </c>
      <c r="J224" s="9">
        <f t="shared" si="15"/>
        <v>1</v>
      </c>
    </row>
    <row r="225" spans="1:10" ht="30" customHeight="1" x14ac:dyDescent="0.25">
      <c r="A225" s="16" t="s">
        <v>138</v>
      </c>
      <c r="B225" s="85" t="s">
        <v>139</v>
      </c>
      <c r="C225" s="85"/>
      <c r="D225" s="85"/>
      <c r="E225" s="15">
        <v>3518.444</v>
      </c>
      <c r="F225" s="15">
        <v>7565.1270000000004</v>
      </c>
      <c r="G225" s="15">
        <v>6988.8320000000003</v>
      </c>
      <c r="H225" s="18">
        <f t="shared" si="14"/>
        <v>18072.402999999998</v>
      </c>
      <c r="I225" s="18">
        <v>17541.285</v>
      </c>
      <c r="J225" s="19">
        <f t="shared" si="15"/>
        <v>0.97061165579364306</v>
      </c>
    </row>
    <row r="226" spans="1:10" s="72" customFormat="1" ht="15" customHeight="1" x14ac:dyDescent="0.25">
      <c r="A226" s="67"/>
      <c r="B226" s="68"/>
      <c r="C226" s="83" t="s">
        <v>278</v>
      </c>
      <c r="D226" s="83"/>
      <c r="E226" s="69"/>
      <c r="F226" s="69"/>
      <c r="G226" s="70"/>
      <c r="H226" s="74"/>
      <c r="I226" s="74"/>
      <c r="J226" s="71"/>
    </row>
    <row r="227" spans="1:10" ht="22.5" customHeight="1" outlineLevel="4" x14ac:dyDescent="0.25">
      <c r="A227" s="41"/>
      <c r="B227" s="42"/>
      <c r="C227" s="86" t="s">
        <v>279</v>
      </c>
      <c r="D227" s="87"/>
      <c r="E227" s="76"/>
      <c r="F227" s="43"/>
      <c r="G227" s="43"/>
      <c r="H227" s="43">
        <f>H228+H230+H232+H234+H236+H238</f>
        <v>6151.9199999999992</v>
      </c>
      <c r="I227" s="43">
        <f>I228+I230+I232+I234+I236+I238</f>
        <v>6140.2559999999994</v>
      </c>
      <c r="J227" s="44">
        <f t="shared" si="15"/>
        <v>0.9981040065540514</v>
      </c>
    </row>
    <row r="228" spans="1:10" ht="15.75" outlineLevel="1" x14ac:dyDescent="0.25">
      <c r="A228" s="41" t="s">
        <v>138</v>
      </c>
      <c r="B228" s="20" t="s">
        <v>139</v>
      </c>
      <c r="C228" s="48" t="s">
        <v>58</v>
      </c>
      <c r="D228" s="42" t="s">
        <v>59</v>
      </c>
      <c r="E228" s="17">
        <v>94.84</v>
      </c>
      <c r="F228" s="17">
        <v>2057.681</v>
      </c>
      <c r="G228" s="17">
        <v>2013.3119999999999</v>
      </c>
      <c r="H228" s="43">
        <f t="shared" si="14"/>
        <v>4165.8330000000005</v>
      </c>
      <c r="I228" s="43">
        <v>4154.1689999999999</v>
      </c>
      <c r="J228" s="44">
        <f t="shared" si="15"/>
        <v>0.99720007979196457</v>
      </c>
    </row>
    <row r="229" spans="1:10" ht="31.5" outlineLevel="2" x14ac:dyDescent="0.25">
      <c r="A229" s="62" t="s">
        <v>138</v>
      </c>
      <c r="B229" s="20" t="s">
        <v>139</v>
      </c>
      <c r="C229" s="63" t="s">
        <v>60</v>
      </c>
      <c r="D229" s="64" t="s">
        <v>61</v>
      </c>
      <c r="E229" s="17">
        <v>94.84</v>
      </c>
      <c r="F229" s="17">
        <v>2057.681</v>
      </c>
      <c r="G229" s="17">
        <v>2013.3119999999999</v>
      </c>
      <c r="H229" s="65">
        <f t="shared" si="14"/>
        <v>4165.8330000000005</v>
      </c>
      <c r="I229" s="65">
        <v>4154.1689999999999</v>
      </c>
      <c r="J229" s="66">
        <f t="shared" si="15"/>
        <v>0.99720007979196457</v>
      </c>
    </row>
    <row r="230" spans="1:10" ht="15.75" outlineLevel="1" x14ac:dyDescent="0.25">
      <c r="A230" s="41" t="s">
        <v>138</v>
      </c>
      <c r="B230" s="20" t="s">
        <v>139</v>
      </c>
      <c r="C230" s="48" t="s">
        <v>64</v>
      </c>
      <c r="D230" s="42" t="s">
        <v>65</v>
      </c>
      <c r="E230" s="17">
        <v>0</v>
      </c>
      <c r="F230" s="17">
        <v>89.162000000000006</v>
      </c>
      <c r="G230" s="17">
        <v>22.899000000000001</v>
      </c>
      <c r="H230" s="43">
        <f t="shared" si="14"/>
        <v>112.06100000000001</v>
      </c>
      <c r="I230" s="43">
        <v>112.06100000000001</v>
      </c>
      <c r="J230" s="44">
        <f t="shared" si="15"/>
        <v>1</v>
      </c>
    </row>
    <row r="231" spans="1:10" ht="31.5" outlineLevel="2" x14ac:dyDescent="0.25">
      <c r="A231" s="62" t="s">
        <v>138</v>
      </c>
      <c r="B231" s="20" t="s">
        <v>139</v>
      </c>
      <c r="C231" s="63" t="s">
        <v>114</v>
      </c>
      <c r="D231" s="64" t="s">
        <v>115</v>
      </c>
      <c r="E231" s="17">
        <v>0</v>
      </c>
      <c r="F231" s="17">
        <v>89.162000000000006</v>
      </c>
      <c r="G231" s="17">
        <v>22.899000000000001</v>
      </c>
      <c r="H231" s="65">
        <f t="shared" si="14"/>
        <v>112.06100000000001</v>
      </c>
      <c r="I231" s="65">
        <v>112.06100000000001</v>
      </c>
      <c r="J231" s="66">
        <f t="shared" si="15"/>
        <v>1</v>
      </c>
    </row>
    <row r="232" spans="1:10" ht="15.75" outlineLevel="1" x14ac:dyDescent="0.25">
      <c r="A232" s="41" t="s">
        <v>138</v>
      </c>
      <c r="B232" s="20" t="s">
        <v>139</v>
      </c>
      <c r="C232" s="48" t="s">
        <v>68</v>
      </c>
      <c r="D232" s="42" t="s">
        <v>69</v>
      </c>
      <c r="E232" s="17">
        <v>20</v>
      </c>
      <c r="F232" s="17">
        <v>0</v>
      </c>
      <c r="G232" s="17">
        <v>60</v>
      </c>
      <c r="H232" s="43">
        <f t="shared" ref="H232:H261" si="16">E232+F232+G232</f>
        <v>80</v>
      </c>
      <c r="I232" s="43">
        <v>80</v>
      </c>
      <c r="J232" s="44">
        <f t="shared" ref="J232:J261" si="17">I232/H232</f>
        <v>1</v>
      </c>
    </row>
    <row r="233" spans="1:10" ht="30" outlineLevel="2" x14ac:dyDescent="0.25">
      <c r="A233" s="62" t="s">
        <v>138</v>
      </c>
      <c r="B233" s="20" t="s">
        <v>139</v>
      </c>
      <c r="C233" s="63" t="s">
        <v>70</v>
      </c>
      <c r="D233" s="64" t="s">
        <v>71</v>
      </c>
      <c r="E233" s="17">
        <v>20</v>
      </c>
      <c r="F233" s="17">
        <v>0</v>
      </c>
      <c r="G233" s="17">
        <v>60</v>
      </c>
      <c r="H233" s="65">
        <f t="shared" si="16"/>
        <v>80</v>
      </c>
      <c r="I233" s="65">
        <v>80</v>
      </c>
      <c r="J233" s="66">
        <f t="shared" si="17"/>
        <v>1</v>
      </c>
    </row>
    <row r="234" spans="1:10" ht="31.5" outlineLevel="1" x14ac:dyDescent="0.25">
      <c r="A234" s="41" t="s">
        <v>138</v>
      </c>
      <c r="B234" s="20" t="s">
        <v>139</v>
      </c>
      <c r="C234" s="48" t="s">
        <v>92</v>
      </c>
      <c r="D234" s="42" t="s">
        <v>93</v>
      </c>
      <c r="E234" s="17">
        <v>0</v>
      </c>
      <c r="F234" s="17">
        <v>90.784999999999997</v>
      </c>
      <c r="G234" s="17">
        <v>52.784999999999997</v>
      </c>
      <c r="H234" s="43">
        <f t="shared" si="16"/>
        <v>143.57</v>
      </c>
      <c r="I234" s="43">
        <v>143.571</v>
      </c>
      <c r="J234" s="44">
        <f t="shared" si="17"/>
        <v>1.0000069652434354</v>
      </c>
    </row>
    <row r="235" spans="1:10" ht="31.5" outlineLevel="2" x14ac:dyDescent="0.25">
      <c r="A235" s="62" t="s">
        <v>138</v>
      </c>
      <c r="B235" s="20" t="s">
        <v>139</v>
      </c>
      <c r="C235" s="63" t="s">
        <v>94</v>
      </c>
      <c r="D235" s="64" t="s">
        <v>95</v>
      </c>
      <c r="E235" s="17">
        <v>0</v>
      </c>
      <c r="F235" s="17">
        <v>90.784999999999997</v>
      </c>
      <c r="G235" s="17">
        <v>52.784999999999997</v>
      </c>
      <c r="H235" s="65">
        <f t="shared" si="16"/>
        <v>143.57</v>
      </c>
      <c r="I235" s="65">
        <v>143.571</v>
      </c>
      <c r="J235" s="66">
        <f t="shared" si="17"/>
        <v>1.0000069652434354</v>
      </c>
    </row>
    <row r="236" spans="1:10" ht="31.5" outlineLevel="1" x14ac:dyDescent="0.25">
      <c r="A236" s="41" t="s">
        <v>138</v>
      </c>
      <c r="B236" s="20" t="s">
        <v>139</v>
      </c>
      <c r="C236" s="48" t="s">
        <v>84</v>
      </c>
      <c r="D236" s="42" t="s">
        <v>85</v>
      </c>
      <c r="E236" s="17">
        <v>300</v>
      </c>
      <c r="F236" s="17">
        <v>452.43</v>
      </c>
      <c r="G236" s="17">
        <v>507.67500000000001</v>
      </c>
      <c r="H236" s="43">
        <f t="shared" si="16"/>
        <v>1260.105</v>
      </c>
      <c r="I236" s="43">
        <v>1260.104</v>
      </c>
      <c r="J236" s="44">
        <f t="shared" si="17"/>
        <v>0.99999920641533846</v>
      </c>
    </row>
    <row r="237" spans="1:10" ht="31.5" outlineLevel="2" x14ac:dyDescent="0.25">
      <c r="A237" s="62" t="s">
        <v>138</v>
      </c>
      <c r="B237" s="20" t="s">
        <v>139</v>
      </c>
      <c r="C237" s="63" t="s">
        <v>116</v>
      </c>
      <c r="D237" s="64" t="s">
        <v>117</v>
      </c>
      <c r="E237" s="17">
        <v>300</v>
      </c>
      <c r="F237" s="17">
        <v>452.43</v>
      </c>
      <c r="G237" s="17">
        <v>507.67500000000001</v>
      </c>
      <c r="H237" s="65">
        <f t="shared" si="16"/>
        <v>1260.105</v>
      </c>
      <c r="I237" s="65">
        <v>1260.104</v>
      </c>
      <c r="J237" s="66">
        <f t="shared" si="17"/>
        <v>0.99999920641533846</v>
      </c>
    </row>
    <row r="238" spans="1:10" ht="31.5" outlineLevel="1" x14ac:dyDescent="0.25">
      <c r="A238" s="41" t="s">
        <v>138</v>
      </c>
      <c r="B238" s="20" t="s">
        <v>139</v>
      </c>
      <c r="C238" s="48" t="s">
        <v>118</v>
      </c>
      <c r="D238" s="42" t="s">
        <v>119</v>
      </c>
      <c r="E238" s="17">
        <v>0</v>
      </c>
      <c r="F238" s="17">
        <v>290.92399999999998</v>
      </c>
      <c r="G238" s="17">
        <v>99.427000000000007</v>
      </c>
      <c r="H238" s="43">
        <f t="shared" si="16"/>
        <v>390.351</v>
      </c>
      <c r="I238" s="43">
        <v>390.351</v>
      </c>
      <c r="J238" s="44">
        <f t="shared" si="17"/>
        <v>1</v>
      </c>
    </row>
    <row r="239" spans="1:10" ht="31.5" outlineLevel="2" x14ac:dyDescent="0.25">
      <c r="A239" s="62" t="s">
        <v>138</v>
      </c>
      <c r="B239" s="20" t="s">
        <v>139</v>
      </c>
      <c r="C239" s="63" t="s">
        <v>120</v>
      </c>
      <c r="D239" s="64" t="s">
        <v>121</v>
      </c>
      <c r="E239" s="17">
        <v>0</v>
      </c>
      <c r="F239" s="17">
        <v>290.92399999999998</v>
      </c>
      <c r="G239" s="17">
        <v>99.427000000000007</v>
      </c>
      <c r="H239" s="65">
        <f t="shared" si="16"/>
        <v>390.351</v>
      </c>
      <c r="I239" s="65">
        <v>390.351</v>
      </c>
      <c r="J239" s="66">
        <f t="shared" si="17"/>
        <v>1</v>
      </c>
    </row>
    <row r="240" spans="1:10" ht="15.75" outlineLevel="4" x14ac:dyDescent="0.25">
      <c r="A240" s="8"/>
      <c r="B240" s="20"/>
      <c r="C240" s="50"/>
      <c r="D240" s="41" t="s">
        <v>280</v>
      </c>
      <c r="E240" s="17"/>
      <c r="F240" s="17"/>
      <c r="G240" s="17"/>
      <c r="H240" s="43">
        <f>H241+H242</f>
        <v>11920.485000000001</v>
      </c>
      <c r="I240" s="43">
        <f>I241+I242</f>
        <v>11401.028999999999</v>
      </c>
      <c r="J240" s="44">
        <f t="shared" si="17"/>
        <v>0.95642324955737945</v>
      </c>
    </row>
    <row r="241" spans="1:10" ht="31.5" outlineLevel="1" x14ac:dyDescent="0.25">
      <c r="A241" s="8" t="s">
        <v>138</v>
      </c>
      <c r="B241" s="20" t="s">
        <v>139</v>
      </c>
      <c r="C241" s="50" t="s">
        <v>26</v>
      </c>
      <c r="D241" s="20" t="s">
        <v>27</v>
      </c>
      <c r="E241" s="17">
        <v>52.488</v>
      </c>
      <c r="F241" s="17">
        <v>332.488</v>
      </c>
      <c r="G241" s="17">
        <v>441.041</v>
      </c>
      <c r="H241" s="10">
        <f t="shared" si="16"/>
        <v>826.01700000000005</v>
      </c>
      <c r="I241" s="10">
        <v>805.93499999999995</v>
      </c>
      <c r="J241" s="9">
        <f t="shared" si="17"/>
        <v>0.9756881516966357</v>
      </c>
    </row>
    <row r="242" spans="1:10" ht="31.5" outlineLevel="1" x14ac:dyDescent="0.25">
      <c r="A242" s="8" t="s">
        <v>138</v>
      </c>
      <c r="B242" s="20" t="s">
        <v>139</v>
      </c>
      <c r="C242" s="50" t="s">
        <v>28</v>
      </c>
      <c r="D242" s="20" t="s">
        <v>29</v>
      </c>
      <c r="E242" s="17">
        <v>3051.1170000000002</v>
      </c>
      <c r="F242" s="17">
        <v>4251.6580000000004</v>
      </c>
      <c r="G242" s="17">
        <v>3791.6930000000002</v>
      </c>
      <c r="H242" s="10">
        <f t="shared" si="16"/>
        <v>11094.468000000001</v>
      </c>
      <c r="I242" s="10">
        <v>10595.093999999999</v>
      </c>
      <c r="J242" s="9">
        <f t="shared" si="17"/>
        <v>0.95498891880169456</v>
      </c>
    </row>
    <row r="243" spans="1:10" ht="30" customHeight="1" x14ac:dyDescent="0.25">
      <c r="A243" s="16" t="s">
        <v>140</v>
      </c>
      <c r="B243" s="85" t="s">
        <v>141</v>
      </c>
      <c r="C243" s="85"/>
      <c r="D243" s="85"/>
      <c r="E243" s="15">
        <v>602.86699999999996</v>
      </c>
      <c r="F243" s="15">
        <v>1886.9280000000001</v>
      </c>
      <c r="G243" s="15">
        <v>1996.5840000000001</v>
      </c>
      <c r="H243" s="18">
        <f t="shared" si="16"/>
        <v>4486.3789999999999</v>
      </c>
      <c r="I243" s="18">
        <v>4312.4610000000002</v>
      </c>
      <c r="J243" s="19">
        <f t="shared" si="17"/>
        <v>0.9612342158341951</v>
      </c>
    </row>
    <row r="244" spans="1:10" s="72" customFormat="1" ht="15" customHeight="1" x14ac:dyDescent="0.25">
      <c r="A244" s="67"/>
      <c r="B244" s="68"/>
      <c r="C244" s="83" t="s">
        <v>278</v>
      </c>
      <c r="D244" s="83"/>
      <c r="E244" s="69"/>
      <c r="F244" s="69"/>
      <c r="G244" s="70"/>
      <c r="H244" s="74"/>
      <c r="I244" s="74"/>
      <c r="J244" s="71"/>
    </row>
    <row r="245" spans="1:10" ht="22.5" customHeight="1" outlineLevel="4" x14ac:dyDescent="0.25">
      <c r="A245" s="41"/>
      <c r="B245" s="42"/>
      <c r="C245" s="86" t="s">
        <v>279</v>
      </c>
      <c r="D245" s="87"/>
      <c r="E245" s="76"/>
      <c r="F245" s="43"/>
      <c r="G245" s="43"/>
      <c r="H245" s="43">
        <f>H246+H248+H250+H252+H254+H256</f>
        <v>1245.664</v>
      </c>
      <c r="I245" s="43">
        <f>I246+I248+I250+I252+I254+I256</f>
        <v>1218.7819999999999</v>
      </c>
      <c r="J245" s="44">
        <f t="shared" si="17"/>
        <v>0.97841954170627066</v>
      </c>
    </row>
    <row r="246" spans="1:10" ht="15.75" outlineLevel="1" x14ac:dyDescent="0.25">
      <c r="A246" s="41" t="s">
        <v>140</v>
      </c>
      <c r="B246" s="20" t="s">
        <v>141</v>
      </c>
      <c r="C246" s="48" t="s">
        <v>58</v>
      </c>
      <c r="D246" s="42" t="s">
        <v>59</v>
      </c>
      <c r="E246" s="17">
        <v>62.375999999999998</v>
      </c>
      <c r="F246" s="17">
        <v>385.44900000000001</v>
      </c>
      <c r="G246" s="17">
        <v>358.608</v>
      </c>
      <c r="H246" s="43">
        <f t="shared" si="16"/>
        <v>806.43299999999999</v>
      </c>
      <c r="I246" s="43">
        <v>782.46799999999996</v>
      </c>
      <c r="J246" s="44">
        <f t="shared" si="17"/>
        <v>0.97028271412504197</v>
      </c>
    </row>
    <row r="247" spans="1:10" ht="31.5" outlineLevel="2" x14ac:dyDescent="0.25">
      <c r="A247" s="62" t="s">
        <v>140</v>
      </c>
      <c r="B247" s="20" t="s">
        <v>141</v>
      </c>
      <c r="C247" s="63" t="s">
        <v>60</v>
      </c>
      <c r="D247" s="64" t="s">
        <v>61</v>
      </c>
      <c r="E247" s="17">
        <v>62.375999999999998</v>
      </c>
      <c r="F247" s="17">
        <v>385.44900000000001</v>
      </c>
      <c r="G247" s="17">
        <v>358.608</v>
      </c>
      <c r="H247" s="65">
        <f t="shared" si="16"/>
        <v>806.43299999999999</v>
      </c>
      <c r="I247" s="65">
        <v>782.46799999999996</v>
      </c>
      <c r="J247" s="66">
        <f t="shared" si="17"/>
        <v>0.97028271412504197</v>
      </c>
    </row>
    <row r="248" spans="1:10" ht="15.75" outlineLevel="1" x14ac:dyDescent="0.25">
      <c r="A248" s="41" t="s">
        <v>140</v>
      </c>
      <c r="B248" s="20" t="s">
        <v>141</v>
      </c>
      <c r="C248" s="48" t="s">
        <v>64</v>
      </c>
      <c r="D248" s="42" t="s">
        <v>65</v>
      </c>
      <c r="E248" s="17">
        <v>20.422999999999998</v>
      </c>
      <c r="F248" s="17">
        <v>15.385</v>
      </c>
      <c r="G248" s="17">
        <v>15.385</v>
      </c>
      <c r="H248" s="43">
        <f t="shared" si="16"/>
        <v>51.192999999999998</v>
      </c>
      <c r="I248" s="43">
        <v>51.192999999999998</v>
      </c>
      <c r="J248" s="44">
        <f t="shared" si="17"/>
        <v>1</v>
      </c>
    </row>
    <row r="249" spans="1:10" ht="31.5" outlineLevel="2" x14ac:dyDescent="0.25">
      <c r="A249" s="62" t="s">
        <v>140</v>
      </c>
      <c r="B249" s="20" t="s">
        <v>141</v>
      </c>
      <c r="C249" s="63" t="s">
        <v>114</v>
      </c>
      <c r="D249" s="64" t="s">
        <v>115</v>
      </c>
      <c r="E249" s="17">
        <v>20.422999999999998</v>
      </c>
      <c r="F249" s="17">
        <v>15.385</v>
      </c>
      <c r="G249" s="17">
        <v>15.385</v>
      </c>
      <c r="H249" s="65">
        <f t="shared" si="16"/>
        <v>51.192999999999998</v>
      </c>
      <c r="I249" s="65">
        <v>51.192999999999998</v>
      </c>
      <c r="J249" s="66">
        <f t="shared" si="17"/>
        <v>1</v>
      </c>
    </row>
    <row r="250" spans="1:10" ht="15.75" outlineLevel="1" x14ac:dyDescent="0.25">
      <c r="A250" s="41" t="s">
        <v>140</v>
      </c>
      <c r="B250" s="20" t="s">
        <v>141</v>
      </c>
      <c r="C250" s="48" t="s">
        <v>68</v>
      </c>
      <c r="D250" s="42" t="s">
        <v>69</v>
      </c>
      <c r="E250" s="17">
        <v>0</v>
      </c>
      <c r="F250" s="17">
        <v>0</v>
      </c>
      <c r="G250" s="17">
        <v>169</v>
      </c>
      <c r="H250" s="43">
        <f t="shared" si="16"/>
        <v>169</v>
      </c>
      <c r="I250" s="43">
        <v>169</v>
      </c>
      <c r="J250" s="44">
        <f t="shared" si="17"/>
        <v>1</v>
      </c>
    </row>
    <row r="251" spans="1:10" ht="30" outlineLevel="2" x14ac:dyDescent="0.25">
      <c r="A251" s="62" t="s">
        <v>140</v>
      </c>
      <c r="B251" s="20" t="s">
        <v>141</v>
      </c>
      <c r="C251" s="63" t="s">
        <v>70</v>
      </c>
      <c r="D251" s="64" t="s">
        <v>71</v>
      </c>
      <c r="E251" s="17">
        <v>0</v>
      </c>
      <c r="F251" s="17">
        <v>0</v>
      </c>
      <c r="G251" s="17">
        <v>169</v>
      </c>
      <c r="H251" s="65">
        <f t="shared" si="16"/>
        <v>169</v>
      </c>
      <c r="I251" s="65">
        <v>169</v>
      </c>
      <c r="J251" s="66">
        <f t="shared" si="17"/>
        <v>1</v>
      </c>
    </row>
    <row r="252" spans="1:10" ht="31.5" outlineLevel="1" x14ac:dyDescent="0.25">
      <c r="A252" s="41" t="s">
        <v>140</v>
      </c>
      <c r="B252" s="20" t="s">
        <v>141</v>
      </c>
      <c r="C252" s="48" t="s">
        <v>92</v>
      </c>
      <c r="D252" s="42" t="s">
        <v>93</v>
      </c>
      <c r="E252" s="17">
        <v>0</v>
      </c>
      <c r="F252" s="17">
        <v>0</v>
      </c>
      <c r="G252" s="17">
        <v>9.25</v>
      </c>
      <c r="H252" s="43">
        <f t="shared" si="16"/>
        <v>9.25</v>
      </c>
      <c r="I252" s="43">
        <v>9.25</v>
      </c>
      <c r="J252" s="44">
        <f t="shared" si="17"/>
        <v>1</v>
      </c>
    </row>
    <row r="253" spans="1:10" ht="31.5" outlineLevel="2" x14ac:dyDescent="0.25">
      <c r="A253" s="62" t="s">
        <v>140</v>
      </c>
      <c r="B253" s="20" t="s">
        <v>141</v>
      </c>
      <c r="C253" s="63" t="s">
        <v>94</v>
      </c>
      <c r="D253" s="64" t="s">
        <v>95</v>
      </c>
      <c r="E253" s="17">
        <v>0</v>
      </c>
      <c r="F253" s="17">
        <v>0</v>
      </c>
      <c r="G253" s="17">
        <v>9.25</v>
      </c>
      <c r="H253" s="65">
        <f t="shared" si="16"/>
        <v>9.25</v>
      </c>
      <c r="I253" s="65">
        <v>9.25</v>
      </c>
      <c r="J253" s="66">
        <f t="shared" si="17"/>
        <v>1</v>
      </c>
    </row>
    <row r="254" spans="1:10" ht="31.5" outlineLevel="1" x14ac:dyDescent="0.25">
      <c r="A254" s="41" t="s">
        <v>140</v>
      </c>
      <c r="B254" s="20" t="s">
        <v>141</v>
      </c>
      <c r="C254" s="48" t="s">
        <v>84</v>
      </c>
      <c r="D254" s="42" t="s">
        <v>85</v>
      </c>
      <c r="E254" s="17">
        <v>21.018000000000001</v>
      </c>
      <c r="F254" s="17">
        <v>49.308</v>
      </c>
      <c r="G254" s="17">
        <v>60.353000000000002</v>
      </c>
      <c r="H254" s="43">
        <f t="shared" si="16"/>
        <v>130.679</v>
      </c>
      <c r="I254" s="43">
        <v>127.762</v>
      </c>
      <c r="J254" s="44">
        <f t="shared" si="17"/>
        <v>0.97767812731961523</v>
      </c>
    </row>
    <row r="255" spans="1:10" ht="31.5" outlineLevel="2" x14ac:dyDescent="0.25">
      <c r="A255" s="62" t="s">
        <v>140</v>
      </c>
      <c r="B255" s="20" t="s">
        <v>141</v>
      </c>
      <c r="C255" s="63" t="s">
        <v>116</v>
      </c>
      <c r="D255" s="64" t="s">
        <v>117</v>
      </c>
      <c r="E255" s="17">
        <v>21.018000000000001</v>
      </c>
      <c r="F255" s="17">
        <v>49.308</v>
      </c>
      <c r="G255" s="17">
        <v>60.353000000000002</v>
      </c>
      <c r="H255" s="65">
        <f t="shared" si="16"/>
        <v>130.679</v>
      </c>
      <c r="I255" s="65">
        <v>127.762</v>
      </c>
      <c r="J255" s="66">
        <f t="shared" si="17"/>
        <v>0.97767812731961523</v>
      </c>
    </row>
    <row r="256" spans="1:10" ht="31.5" outlineLevel="1" x14ac:dyDescent="0.25">
      <c r="A256" s="41" t="s">
        <v>140</v>
      </c>
      <c r="B256" s="20" t="s">
        <v>141</v>
      </c>
      <c r="C256" s="48" t="s">
        <v>118</v>
      </c>
      <c r="D256" s="42" t="s">
        <v>119</v>
      </c>
      <c r="E256" s="17">
        <v>0</v>
      </c>
      <c r="F256" s="17">
        <v>35.033999999999999</v>
      </c>
      <c r="G256" s="17">
        <v>44.075000000000003</v>
      </c>
      <c r="H256" s="43">
        <f t="shared" si="16"/>
        <v>79.109000000000009</v>
      </c>
      <c r="I256" s="43">
        <v>79.108999999999995</v>
      </c>
      <c r="J256" s="44">
        <f t="shared" si="17"/>
        <v>0.99999999999999978</v>
      </c>
    </row>
    <row r="257" spans="1:10" ht="31.5" outlineLevel="2" x14ac:dyDescent="0.25">
      <c r="A257" s="62" t="s">
        <v>140</v>
      </c>
      <c r="B257" s="20" t="s">
        <v>141</v>
      </c>
      <c r="C257" s="63" t="s">
        <v>120</v>
      </c>
      <c r="D257" s="64" t="s">
        <v>121</v>
      </c>
      <c r="E257" s="17">
        <v>0</v>
      </c>
      <c r="F257" s="17">
        <v>35.033999999999999</v>
      </c>
      <c r="G257" s="17">
        <v>44.075000000000003</v>
      </c>
      <c r="H257" s="65">
        <f t="shared" si="16"/>
        <v>79.109000000000009</v>
      </c>
      <c r="I257" s="65">
        <v>79.108999999999995</v>
      </c>
      <c r="J257" s="66">
        <f t="shared" si="17"/>
        <v>0.99999999999999978</v>
      </c>
    </row>
    <row r="258" spans="1:10" ht="15.75" outlineLevel="4" x14ac:dyDescent="0.25">
      <c r="A258" s="8"/>
      <c r="B258" s="20"/>
      <c r="C258" s="50"/>
      <c r="D258" s="41" t="s">
        <v>280</v>
      </c>
      <c r="E258" s="17"/>
      <c r="F258" s="17"/>
      <c r="G258" s="17"/>
      <c r="H258" s="43">
        <f>H259+H260</f>
        <v>3240.7150000000001</v>
      </c>
      <c r="I258" s="43">
        <f>I259+I260</f>
        <v>3093.6790000000001</v>
      </c>
      <c r="J258" s="44">
        <f t="shared" si="17"/>
        <v>0.9546285310494752</v>
      </c>
    </row>
    <row r="259" spans="1:10" ht="31.5" outlineLevel="1" x14ac:dyDescent="0.25">
      <c r="A259" s="8" t="s">
        <v>140</v>
      </c>
      <c r="B259" s="20" t="s">
        <v>141</v>
      </c>
      <c r="C259" s="50" t="s">
        <v>26</v>
      </c>
      <c r="D259" s="20" t="s">
        <v>27</v>
      </c>
      <c r="E259" s="17">
        <v>3.88</v>
      </c>
      <c r="F259" s="17">
        <v>0</v>
      </c>
      <c r="G259" s="17">
        <v>0</v>
      </c>
      <c r="H259" s="10">
        <f t="shared" si="16"/>
        <v>3.88</v>
      </c>
      <c r="I259" s="10">
        <v>3</v>
      </c>
      <c r="J259" s="9">
        <f t="shared" si="17"/>
        <v>0.77319587628865982</v>
      </c>
    </row>
    <row r="260" spans="1:10" ht="31.5" outlineLevel="1" x14ac:dyDescent="0.25">
      <c r="A260" s="8" t="s">
        <v>140</v>
      </c>
      <c r="B260" s="20" t="s">
        <v>141</v>
      </c>
      <c r="C260" s="50" t="s">
        <v>28</v>
      </c>
      <c r="D260" s="20" t="s">
        <v>29</v>
      </c>
      <c r="E260" s="17">
        <v>495.17</v>
      </c>
      <c r="F260" s="17">
        <v>1401.752</v>
      </c>
      <c r="G260" s="17">
        <v>1339.913</v>
      </c>
      <c r="H260" s="10">
        <f t="shared" si="16"/>
        <v>3236.835</v>
      </c>
      <c r="I260" s="10">
        <v>3090.6790000000001</v>
      </c>
      <c r="J260" s="9">
        <f t="shared" si="17"/>
        <v>0.95484601470263397</v>
      </c>
    </row>
    <row r="261" spans="1:10" ht="30" customHeight="1" x14ac:dyDescent="0.25">
      <c r="A261" s="16" t="s">
        <v>142</v>
      </c>
      <c r="B261" s="85" t="s">
        <v>143</v>
      </c>
      <c r="C261" s="85"/>
      <c r="D261" s="85"/>
      <c r="E261" s="15">
        <v>16555.422999999999</v>
      </c>
      <c r="F261" s="15">
        <v>104906.79700000001</v>
      </c>
      <c r="G261" s="15">
        <v>37371.567999999999</v>
      </c>
      <c r="H261" s="18">
        <f t="shared" si="16"/>
        <v>158833.788</v>
      </c>
      <c r="I261" s="18">
        <v>60381.356</v>
      </c>
      <c r="J261" s="19">
        <f t="shared" si="17"/>
        <v>0.38015435355605826</v>
      </c>
    </row>
    <row r="262" spans="1:10" s="72" customFormat="1" ht="15" customHeight="1" x14ac:dyDescent="0.25">
      <c r="A262" s="67"/>
      <c r="B262" s="68"/>
      <c r="C262" s="83" t="s">
        <v>278</v>
      </c>
      <c r="D262" s="83"/>
      <c r="E262" s="69"/>
      <c r="F262" s="69"/>
      <c r="G262" s="70"/>
      <c r="H262" s="74"/>
      <c r="I262" s="74"/>
      <c r="J262" s="71"/>
    </row>
    <row r="263" spans="1:10" ht="22.5" customHeight="1" outlineLevel="4" x14ac:dyDescent="0.25">
      <c r="A263" s="41"/>
      <c r="B263" s="42"/>
      <c r="C263" s="86" t="s">
        <v>279</v>
      </c>
      <c r="D263" s="87"/>
      <c r="E263" s="76"/>
      <c r="F263" s="43"/>
      <c r="G263" s="43"/>
      <c r="H263" s="43">
        <f>H264+H266</f>
        <v>142260.96300000002</v>
      </c>
      <c r="I263" s="43">
        <f>I264+I266</f>
        <v>46365.656999999999</v>
      </c>
      <c r="J263" s="44">
        <f t="shared" ref="J263:J299" si="18">I263/H263</f>
        <v>0.32591974651542316</v>
      </c>
    </row>
    <row r="264" spans="1:10" ht="31.5" outlineLevel="1" x14ac:dyDescent="0.25">
      <c r="A264" s="41" t="s">
        <v>142</v>
      </c>
      <c r="B264" s="20" t="s">
        <v>143</v>
      </c>
      <c r="C264" s="48" t="s">
        <v>144</v>
      </c>
      <c r="D264" s="42" t="s">
        <v>145</v>
      </c>
      <c r="E264" s="17">
        <v>0</v>
      </c>
      <c r="F264" s="17">
        <v>350</v>
      </c>
      <c r="G264" s="17">
        <v>250</v>
      </c>
      <c r="H264" s="43">
        <f t="shared" ref="H264:H299" si="19">E264+F264+G264</f>
        <v>600</v>
      </c>
      <c r="I264" s="43">
        <v>497.14</v>
      </c>
      <c r="J264" s="44">
        <f t="shared" si="18"/>
        <v>0.82856666666666667</v>
      </c>
    </row>
    <row r="265" spans="1:10" ht="31.5" outlineLevel="2" x14ac:dyDescent="0.25">
      <c r="A265" s="62" t="s">
        <v>142</v>
      </c>
      <c r="B265" s="20" t="s">
        <v>143</v>
      </c>
      <c r="C265" s="63" t="s">
        <v>146</v>
      </c>
      <c r="D265" s="64" t="s">
        <v>147</v>
      </c>
      <c r="E265" s="17">
        <v>0</v>
      </c>
      <c r="F265" s="17">
        <v>350</v>
      </c>
      <c r="G265" s="17">
        <v>250</v>
      </c>
      <c r="H265" s="65">
        <f t="shared" si="19"/>
        <v>600</v>
      </c>
      <c r="I265" s="65">
        <v>497.14</v>
      </c>
      <c r="J265" s="66">
        <f t="shared" si="18"/>
        <v>0.82856666666666667</v>
      </c>
    </row>
    <row r="266" spans="1:10" ht="31.5" outlineLevel="1" x14ac:dyDescent="0.25">
      <c r="A266" s="41" t="s">
        <v>142</v>
      </c>
      <c r="B266" s="20" t="s">
        <v>143</v>
      </c>
      <c r="C266" s="48" t="s">
        <v>118</v>
      </c>
      <c r="D266" s="42" t="s">
        <v>119</v>
      </c>
      <c r="E266" s="17">
        <v>11412.623</v>
      </c>
      <c r="F266" s="17">
        <v>98713.072</v>
      </c>
      <c r="G266" s="17">
        <v>31535.268</v>
      </c>
      <c r="H266" s="43">
        <f t="shared" si="19"/>
        <v>141660.96300000002</v>
      </c>
      <c r="I266" s="43">
        <v>45868.517</v>
      </c>
      <c r="J266" s="44">
        <f t="shared" si="18"/>
        <v>0.32379080325749299</v>
      </c>
    </row>
    <row r="267" spans="1:10" ht="31.5" outlineLevel="2" x14ac:dyDescent="0.25">
      <c r="A267" s="62" t="s">
        <v>142</v>
      </c>
      <c r="B267" s="20" t="s">
        <v>143</v>
      </c>
      <c r="C267" s="63" t="s">
        <v>148</v>
      </c>
      <c r="D267" s="64" t="s">
        <v>149</v>
      </c>
      <c r="E267" s="17">
        <v>0</v>
      </c>
      <c r="F267" s="17">
        <v>413.608</v>
      </c>
      <c r="G267" s="17">
        <v>260.26799999999997</v>
      </c>
      <c r="H267" s="65">
        <f t="shared" si="19"/>
        <v>673.87599999999998</v>
      </c>
      <c r="I267" s="65">
        <v>254.976</v>
      </c>
      <c r="J267" s="66">
        <f t="shared" si="18"/>
        <v>0.378372282140928</v>
      </c>
    </row>
    <row r="268" spans="1:10" ht="31.5" outlineLevel="2" x14ac:dyDescent="0.25">
      <c r="A268" s="62" t="s">
        <v>142</v>
      </c>
      <c r="B268" s="20" t="s">
        <v>143</v>
      </c>
      <c r="C268" s="63" t="s">
        <v>120</v>
      </c>
      <c r="D268" s="64" t="s">
        <v>121</v>
      </c>
      <c r="E268" s="17">
        <v>256.13</v>
      </c>
      <c r="F268" s="17">
        <v>256.13</v>
      </c>
      <c r="G268" s="17">
        <v>256.13</v>
      </c>
      <c r="H268" s="65">
        <f t="shared" si="19"/>
        <v>768.39</v>
      </c>
      <c r="I268" s="65">
        <v>358.58199999999999</v>
      </c>
      <c r="J268" s="66">
        <f t="shared" si="18"/>
        <v>0.46666666666666667</v>
      </c>
    </row>
    <row r="269" spans="1:10" ht="31.5" outlineLevel="2" x14ac:dyDescent="0.25">
      <c r="A269" s="62" t="s">
        <v>142</v>
      </c>
      <c r="B269" s="20" t="s">
        <v>143</v>
      </c>
      <c r="C269" s="63" t="s">
        <v>150</v>
      </c>
      <c r="D269" s="64" t="s">
        <v>151</v>
      </c>
      <c r="E269" s="17">
        <v>1797.24</v>
      </c>
      <c r="F269" s="17">
        <v>1997.24</v>
      </c>
      <c r="G269" s="17">
        <v>6650.2250000000004</v>
      </c>
      <c r="H269" s="65">
        <f t="shared" si="19"/>
        <v>10444.705</v>
      </c>
      <c r="I269" s="65">
        <v>2796.136</v>
      </c>
      <c r="J269" s="66">
        <f t="shared" si="18"/>
        <v>0.26770847046422086</v>
      </c>
    </row>
    <row r="270" spans="1:10" ht="31.5" outlineLevel="2" x14ac:dyDescent="0.25">
      <c r="A270" s="62" t="s">
        <v>142</v>
      </c>
      <c r="B270" s="20" t="s">
        <v>143</v>
      </c>
      <c r="C270" s="63" t="s">
        <v>152</v>
      </c>
      <c r="D270" s="64" t="s">
        <v>153</v>
      </c>
      <c r="E270" s="17">
        <v>6359.2529999999997</v>
      </c>
      <c r="F270" s="17">
        <v>6790.3509999999997</v>
      </c>
      <c r="G270" s="17">
        <v>8754.9369999999999</v>
      </c>
      <c r="H270" s="65">
        <f t="shared" si="19"/>
        <v>21904.540999999997</v>
      </c>
      <c r="I270" s="65">
        <v>16394.837</v>
      </c>
      <c r="J270" s="66">
        <f t="shared" si="18"/>
        <v>0.74846749813200841</v>
      </c>
    </row>
    <row r="271" spans="1:10" ht="47.25" outlineLevel="2" x14ac:dyDescent="0.25">
      <c r="A271" s="62" t="s">
        <v>142</v>
      </c>
      <c r="B271" s="20" t="s">
        <v>143</v>
      </c>
      <c r="C271" s="63" t="s">
        <v>154</v>
      </c>
      <c r="D271" s="64" t="s">
        <v>155</v>
      </c>
      <c r="E271" s="17">
        <v>3000</v>
      </c>
      <c r="F271" s="17">
        <v>89255.743000000002</v>
      </c>
      <c r="G271" s="17">
        <v>15613.709000000001</v>
      </c>
      <c r="H271" s="65">
        <f t="shared" si="19"/>
        <v>107869.452</v>
      </c>
      <c r="I271" s="65">
        <v>26063.987000000001</v>
      </c>
      <c r="J271" s="66">
        <f t="shared" si="18"/>
        <v>0.241625284237098</v>
      </c>
    </row>
    <row r="272" spans="1:10" ht="15.75" outlineLevel="4" x14ac:dyDescent="0.25">
      <c r="A272" s="8"/>
      <c r="B272" s="20"/>
      <c r="C272" s="50"/>
      <c r="D272" s="41" t="s">
        <v>280</v>
      </c>
      <c r="E272" s="17"/>
      <c r="F272" s="17"/>
      <c r="G272" s="17"/>
      <c r="H272" s="43">
        <f>H273+H274</f>
        <v>16572.825000000001</v>
      </c>
      <c r="I272" s="43">
        <f>I273+I274</f>
        <v>14015.699000000001</v>
      </c>
      <c r="J272" s="44">
        <f t="shared" si="18"/>
        <v>0.84570367453949458</v>
      </c>
    </row>
    <row r="273" spans="1:10" ht="31.5" outlineLevel="1" x14ac:dyDescent="0.25">
      <c r="A273" s="8" t="s">
        <v>142</v>
      </c>
      <c r="B273" s="20" t="s">
        <v>143</v>
      </c>
      <c r="C273" s="50" t="s">
        <v>28</v>
      </c>
      <c r="D273" s="20" t="s">
        <v>29</v>
      </c>
      <c r="E273" s="17">
        <v>5142.8</v>
      </c>
      <c r="F273" s="17">
        <v>5630.2</v>
      </c>
      <c r="G273" s="17">
        <v>5570.1</v>
      </c>
      <c r="H273" s="10">
        <f t="shared" si="19"/>
        <v>16343.1</v>
      </c>
      <c r="I273" s="10">
        <v>13785.974</v>
      </c>
      <c r="J273" s="9">
        <f t="shared" si="18"/>
        <v>0.84353482509438238</v>
      </c>
    </row>
    <row r="274" spans="1:10" ht="31.5" outlineLevel="1" x14ac:dyDescent="0.25">
      <c r="A274" s="8" t="s">
        <v>142</v>
      </c>
      <c r="B274" s="20" t="s">
        <v>143</v>
      </c>
      <c r="C274" s="50" t="s">
        <v>30</v>
      </c>
      <c r="D274" s="20" t="s">
        <v>31</v>
      </c>
      <c r="E274" s="17">
        <v>0</v>
      </c>
      <c r="F274" s="17">
        <v>213.52500000000001</v>
      </c>
      <c r="G274" s="17">
        <v>16.2</v>
      </c>
      <c r="H274" s="10">
        <f t="shared" si="19"/>
        <v>229.72499999999999</v>
      </c>
      <c r="I274" s="10">
        <v>229.72499999999999</v>
      </c>
      <c r="J274" s="9">
        <f t="shared" si="18"/>
        <v>1</v>
      </c>
    </row>
    <row r="275" spans="1:10" ht="30" customHeight="1" x14ac:dyDescent="0.25">
      <c r="A275" s="16" t="s">
        <v>156</v>
      </c>
      <c r="B275" s="85" t="s">
        <v>157</v>
      </c>
      <c r="C275" s="85"/>
      <c r="D275" s="85"/>
      <c r="E275" s="15">
        <v>2650.201</v>
      </c>
      <c r="F275" s="15">
        <v>99936.418999999994</v>
      </c>
      <c r="G275" s="15">
        <v>324924.29800000001</v>
      </c>
      <c r="H275" s="18">
        <f t="shared" si="19"/>
        <v>427510.91800000001</v>
      </c>
      <c r="I275" s="18">
        <v>427510.91700000002</v>
      </c>
      <c r="J275" s="19">
        <f t="shared" si="18"/>
        <v>0.99999999766087844</v>
      </c>
    </row>
    <row r="276" spans="1:10" s="72" customFormat="1" ht="15" customHeight="1" x14ac:dyDescent="0.25">
      <c r="A276" s="67"/>
      <c r="B276" s="68"/>
      <c r="C276" s="83" t="s">
        <v>278</v>
      </c>
      <c r="D276" s="83" t="s">
        <v>278</v>
      </c>
      <c r="E276" s="69"/>
      <c r="F276" s="69"/>
      <c r="G276" s="70"/>
      <c r="H276" s="74"/>
      <c r="I276" s="74"/>
      <c r="J276" s="71"/>
    </row>
    <row r="277" spans="1:10" ht="22.5" customHeight="1" outlineLevel="4" x14ac:dyDescent="0.25">
      <c r="A277" s="41"/>
      <c r="B277" s="42"/>
      <c r="C277" s="86" t="s">
        <v>279</v>
      </c>
      <c r="D277" s="87" t="s">
        <v>279</v>
      </c>
      <c r="E277" s="76"/>
      <c r="F277" s="43"/>
      <c r="G277" s="43"/>
      <c r="H277" s="43">
        <f>H278+H282+H287+H298+H302+H306</f>
        <v>413321.40100000001</v>
      </c>
      <c r="I277" s="43">
        <f>I278+I282+I287+I298+I302+I306</f>
        <v>413321.39999999997</v>
      </c>
      <c r="J277" s="44">
        <f t="shared" si="18"/>
        <v>0.99999999758057523</v>
      </c>
    </row>
    <row r="278" spans="1:10" ht="31.5" outlineLevel="1" x14ac:dyDescent="0.25">
      <c r="A278" s="41" t="s">
        <v>156</v>
      </c>
      <c r="B278" s="20" t="s">
        <v>157</v>
      </c>
      <c r="C278" s="48" t="s">
        <v>80</v>
      </c>
      <c r="D278" s="42" t="s">
        <v>81</v>
      </c>
      <c r="E278" s="17">
        <v>0</v>
      </c>
      <c r="F278" s="17">
        <v>0</v>
      </c>
      <c r="G278" s="17">
        <v>1659.174</v>
      </c>
      <c r="H278" s="43">
        <f t="shared" si="19"/>
        <v>1659.174</v>
      </c>
      <c r="I278" s="43">
        <v>1659.174</v>
      </c>
      <c r="J278" s="44">
        <f t="shared" si="18"/>
        <v>1</v>
      </c>
    </row>
    <row r="279" spans="1:10" ht="31.5" outlineLevel="2" x14ac:dyDescent="0.25">
      <c r="A279" s="62" t="s">
        <v>156</v>
      </c>
      <c r="B279" s="20" t="s">
        <v>157</v>
      </c>
      <c r="C279" s="63" t="s">
        <v>82</v>
      </c>
      <c r="D279" s="64" t="s">
        <v>83</v>
      </c>
      <c r="E279" s="17">
        <v>0</v>
      </c>
      <c r="F279" s="17">
        <v>0</v>
      </c>
      <c r="G279" s="17">
        <v>1659.174</v>
      </c>
      <c r="H279" s="65">
        <f t="shared" si="19"/>
        <v>1659.174</v>
      </c>
      <c r="I279" s="65">
        <v>1659.174</v>
      </c>
      <c r="J279" s="66">
        <f t="shared" si="18"/>
        <v>1</v>
      </c>
    </row>
    <row r="280" spans="1:10" ht="15.75" outlineLevel="2" x14ac:dyDescent="0.25">
      <c r="A280" s="62"/>
      <c r="B280" s="20"/>
      <c r="C280" s="63"/>
      <c r="D280" s="78" t="s">
        <v>289</v>
      </c>
      <c r="E280" s="17"/>
      <c r="F280" s="17"/>
      <c r="G280" s="17"/>
      <c r="H280" s="80">
        <f>H281</f>
        <v>1659.174</v>
      </c>
      <c r="I280" s="80">
        <f>I281</f>
        <v>1659.174</v>
      </c>
      <c r="J280" s="79">
        <f>I280/H280</f>
        <v>1</v>
      </c>
    </row>
    <row r="281" spans="1:10" ht="31.5" outlineLevel="4" x14ac:dyDescent="0.25">
      <c r="A281" s="8" t="s">
        <v>156</v>
      </c>
      <c r="B281" s="20" t="s">
        <v>157</v>
      </c>
      <c r="C281" s="50" t="s">
        <v>158</v>
      </c>
      <c r="D281" s="20" t="s">
        <v>159</v>
      </c>
      <c r="E281" s="17">
        <v>0</v>
      </c>
      <c r="F281" s="17">
        <v>0</v>
      </c>
      <c r="G281" s="17">
        <v>1659.174</v>
      </c>
      <c r="H281" s="10">
        <v>1659.174</v>
      </c>
      <c r="I281" s="10">
        <v>1659.174</v>
      </c>
      <c r="J281" s="9">
        <f>I281/H281</f>
        <v>1</v>
      </c>
    </row>
    <row r="282" spans="1:10" ht="31.5" outlineLevel="1" x14ac:dyDescent="0.25">
      <c r="A282" s="41" t="s">
        <v>156</v>
      </c>
      <c r="B282" s="20" t="s">
        <v>157</v>
      </c>
      <c r="C282" s="48" t="s">
        <v>92</v>
      </c>
      <c r="D282" s="42" t="s">
        <v>93</v>
      </c>
      <c r="E282" s="17">
        <v>0</v>
      </c>
      <c r="F282" s="17">
        <v>0</v>
      </c>
      <c r="G282" s="17">
        <v>63261.214999999997</v>
      </c>
      <c r="H282" s="43">
        <f t="shared" si="19"/>
        <v>63261.214999999997</v>
      </c>
      <c r="I282" s="43">
        <v>63261.214999999997</v>
      </c>
      <c r="J282" s="44">
        <f t="shared" si="18"/>
        <v>1</v>
      </c>
    </row>
    <row r="283" spans="1:10" ht="31.5" outlineLevel="2" x14ac:dyDescent="0.25">
      <c r="A283" s="62" t="s">
        <v>156</v>
      </c>
      <c r="B283" s="20" t="s">
        <v>157</v>
      </c>
      <c r="C283" s="63" t="s">
        <v>160</v>
      </c>
      <c r="D283" s="64" t="s">
        <v>161</v>
      </c>
      <c r="E283" s="17">
        <v>0</v>
      </c>
      <c r="F283" s="17">
        <v>0</v>
      </c>
      <c r="G283" s="17">
        <v>63261.214999999997</v>
      </c>
      <c r="H283" s="65">
        <f t="shared" si="19"/>
        <v>63261.214999999997</v>
      </c>
      <c r="I283" s="65">
        <v>63261.214999999997</v>
      </c>
      <c r="J283" s="66">
        <f t="shared" si="18"/>
        <v>1</v>
      </c>
    </row>
    <row r="284" spans="1:10" ht="15.75" outlineLevel="2" x14ac:dyDescent="0.25">
      <c r="A284" s="62"/>
      <c r="B284" s="20"/>
      <c r="C284" s="63"/>
      <c r="D284" s="78" t="s">
        <v>289</v>
      </c>
      <c r="E284" s="17"/>
      <c r="F284" s="17"/>
      <c r="G284" s="17"/>
      <c r="H284" s="80">
        <f>H285+H286</f>
        <v>63261.215000000004</v>
      </c>
      <c r="I284" s="80">
        <f>I285+I286</f>
        <v>63261.215000000004</v>
      </c>
      <c r="J284" s="79">
        <f>I284/H284</f>
        <v>1</v>
      </c>
    </row>
    <row r="285" spans="1:10" ht="31.5" outlineLevel="4" x14ac:dyDescent="0.25">
      <c r="A285" s="8" t="s">
        <v>156</v>
      </c>
      <c r="B285" s="20" t="s">
        <v>157</v>
      </c>
      <c r="C285" s="50" t="s">
        <v>162</v>
      </c>
      <c r="D285" s="20" t="s">
        <v>163</v>
      </c>
      <c r="E285" s="17">
        <v>0</v>
      </c>
      <c r="F285" s="17">
        <v>0</v>
      </c>
      <c r="G285" s="17">
        <v>29545.381000000001</v>
      </c>
      <c r="H285" s="10">
        <f t="shared" si="19"/>
        <v>29545.381000000001</v>
      </c>
      <c r="I285" s="10">
        <v>29545.381000000001</v>
      </c>
      <c r="J285" s="9">
        <f t="shared" si="18"/>
        <v>1</v>
      </c>
    </row>
    <row r="286" spans="1:10" ht="31.5" outlineLevel="4" x14ac:dyDescent="0.25">
      <c r="A286" s="8" t="s">
        <v>156</v>
      </c>
      <c r="B286" s="20" t="s">
        <v>157</v>
      </c>
      <c r="C286" s="50" t="s">
        <v>164</v>
      </c>
      <c r="D286" s="20" t="s">
        <v>165</v>
      </c>
      <c r="E286" s="17">
        <v>0</v>
      </c>
      <c r="F286" s="17">
        <v>0</v>
      </c>
      <c r="G286" s="17">
        <v>33715.834000000003</v>
      </c>
      <c r="H286" s="10">
        <f t="shared" si="19"/>
        <v>33715.834000000003</v>
      </c>
      <c r="I286" s="10">
        <v>33715.834000000003</v>
      </c>
      <c r="J286" s="9">
        <f t="shared" si="18"/>
        <v>1</v>
      </c>
    </row>
    <row r="287" spans="1:10" ht="31.5" outlineLevel="1" x14ac:dyDescent="0.25">
      <c r="A287" s="41" t="s">
        <v>156</v>
      </c>
      <c r="B287" s="20" t="s">
        <v>157</v>
      </c>
      <c r="C287" s="48" t="s">
        <v>108</v>
      </c>
      <c r="D287" s="42" t="s">
        <v>109</v>
      </c>
      <c r="E287" s="17">
        <v>218.23099999999999</v>
      </c>
      <c r="F287" s="17">
        <v>86999.042000000001</v>
      </c>
      <c r="G287" s="17">
        <v>215164.29199999999</v>
      </c>
      <c r="H287" s="43">
        <f t="shared" si="19"/>
        <v>302381.565</v>
      </c>
      <c r="I287" s="43">
        <v>302381.56400000001</v>
      </c>
      <c r="J287" s="44">
        <f t="shared" si="18"/>
        <v>0.99999999669292017</v>
      </c>
    </row>
    <row r="288" spans="1:10" ht="31.5" outlineLevel="2" x14ac:dyDescent="0.25">
      <c r="A288" s="62" t="s">
        <v>156</v>
      </c>
      <c r="B288" s="20" t="s">
        <v>157</v>
      </c>
      <c r="C288" s="63" t="s">
        <v>166</v>
      </c>
      <c r="D288" s="64" t="s">
        <v>167</v>
      </c>
      <c r="E288" s="17">
        <v>218.23099999999999</v>
      </c>
      <c r="F288" s="17">
        <v>86999.042000000001</v>
      </c>
      <c r="G288" s="17">
        <v>215164.29199999999</v>
      </c>
      <c r="H288" s="65">
        <f t="shared" si="19"/>
        <v>302381.565</v>
      </c>
      <c r="I288" s="65">
        <v>302381.56400000001</v>
      </c>
      <c r="J288" s="66">
        <f t="shared" si="18"/>
        <v>0.99999999669292017</v>
      </c>
    </row>
    <row r="289" spans="1:10" ht="15.75" outlineLevel="2" x14ac:dyDescent="0.25">
      <c r="A289" s="62"/>
      <c r="B289" s="20"/>
      <c r="C289" s="63"/>
      <c r="D289" s="78" t="s">
        <v>289</v>
      </c>
      <c r="E289" s="17"/>
      <c r="F289" s="17"/>
      <c r="G289" s="17"/>
      <c r="H289" s="80">
        <f>H290+H291+H292+H293+H294+H295+H296+H297</f>
        <v>302381.56300000002</v>
      </c>
      <c r="I289" s="80">
        <f>I290+I291+I292+I293+I294+I295+I296+I297</f>
        <v>302381.56400000001</v>
      </c>
      <c r="J289" s="79">
        <f>I289/H289</f>
        <v>1.0000000033070799</v>
      </c>
    </row>
    <row r="290" spans="1:10" ht="31.5" outlineLevel="4" x14ac:dyDescent="0.25">
      <c r="A290" s="8" t="s">
        <v>156</v>
      </c>
      <c r="B290" s="20" t="s">
        <v>157</v>
      </c>
      <c r="C290" s="50" t="s">
        <v>168</v>
      </c>
      <c r="D290" s="20" t="s">
        <v>169</v>
      </c>
      <c r="E290" s="17">
        <v>0</v>
      </c>
      <c r="F290" s="17">
        <v>15360.387000000001</v>
      </c>
      <c r="G290" s="17">
        <v>28.341999999999999</v>
      </c>
      <c r="H290" s="10">
        <f t="shared" si="19"/>
        <v>15388.729000000001</v>
      </c>
      <c r="I290" s="10">
        <v>15388.728999999999</v>
      </c>
      <c r="J290" s="9">
        <f t="shared" si="18"/>
        <v>0.99999999999999989</v>
      </c>
    </row>
    <row r="291" spans="1:10" ht="31.5" outlineLevel="4" x14ac:dyDescent="0.25">
      <c r="A291" s="8" t="s">
        <v>156</v>
      </c>
      <c r="B291" s="20" t="s">
        <v>157</v>
      </c>
      <c r="C291" s="50" t="s">
        <v>170</v>
      </c>
      <c r="D291" s="20" t="s">
        <v>171</v>
      </c>
      <c r="E291" s="17">
        <v>218.23099999999999</v>
      </c>
      <c r="F291" s="17">
        <v>1804.441</v>
      </c>
      <c r="G291" s="17">
        <v>0</v>
      </c>
      <c r="H291" s="10">
        <f t="shared" si="19"/>
        <v>2022.672</v>
      </c>
      <c r="I291" s="10">
        <v>2022.672</v>
      </c>
      <c r="J291" s="9">
        <f t="shared" si="18"/>
        <v>1</v>
      </c>
    </row>
    <row r="292" spans="1:10" ht="31.5" outlineLevel="4" x14ac:dyDescent="0.25">
      <c r="A292" s="8" t="s">
        <v>156</v>
      </c>
      <c r="B292" s="20" t="s">
        <v>157</v>
      </c>
      <c r="C292" s="50" t="s">
        <v>172</v>
      </c>
      <c r="D292" s="20" t="s">
        <v>173</v>
      </c>
      <c r="E292" s="17">
        <v>0</v>
      </c>
      <c r="F292" s="17">
        <v>5408.3450000000003</v>
      </c>
      <c r="G292" s="17">
        <v>0</v>
      </c>
      <c r="H292" s="10">
        <f t="shared" si="19"/>
        <v>5408.3450000000003</v>
      </c>
      <c r="I292" s="10">
        <v>5408.3450000000003</v>
      </c>
      <c r="J292" s="9">
        <f t="shared" si="18"/>
        <v>1</v>
      </c>
    </row>
    <row r="293" spans="1:10" ht="31.5" outlineLevel="4" x14ac:dyDescent="0.25">
      <c r="A293" s="8" t="s">
        <v>156</v>
      </c>
      <c r="B293" s="20" t="s">
        <v>157</v>
      </c>
      <c r="C293" s="50" t="s">
        <v>174</v>
      </c>
      <c r="D293" s="20" t="s">
        <v>175</v>
      </c>
      <c r="E293" s="17">
        <v>0</v>
      </c>
      <c r="F293" s="17">
        <v>18184.284</v>
      </c>
      <c r="G293" s="17">
        <v>7002.5389999999998</v>
      </c>
      <c r="H293" s="10">
        <f t="shared" si="19"/>
        <v>25186.823</v>
      </c>
      <c r="I293" s="10">
        <v>25186.823</v>
      </c>
      <c r="J293" s="9">
        <f t="shared" si="18"/>
        <v>1</v>
      </c>
    </row>
    <row r="294" spans="1:10" ht="31.5" outlineLevel="4" x14ac:dyDescent="0.25">
      <c r="A294" s="8" t="s">
        <v>156</v>
      </c>
      <c r="B294" s="20" t="s">
        <v>157</v>
      </c>
      <c r="C294" s="50" t="s">
        <v>176</v>
      </c>
      <c r="D294" s="20" t="s">
        <v>177</v>
      </c>
      <c r="E294" s="17">
        <v>0</v>
      </c>
      <c r="F294" s="17">
        <v>122.99</v>
      </c>
      <c r="G294" s="17">
        <v>3363.3560000000002</v>
      </c>
      <c r="H294" s="10">
        <f t="shared" si="19"/>
        <v>3486.346</v>
      </c>
      <c r="I294" s="10">
        <v>3486.346</v>
      </c>
      <c r="J294" s="9">
        <f t="shared" si="18"/>
        <v>1</v>
      </c>
    </row>
    <row r="295" spans="1:10" ht="31.5" outlineLevel="4" x14ac:dyDescent="0.25">
      <c r="A295" s="8" t="s">
        <v>156</v>
      </c>
      <c r="B295" s="20" t="s">
        <v>157</v>
      </c>
      <c r="C295" s="50" t="s">
        <v>178</v>
      </c>
      <c r="D295" s="20" t="s">
        <v>179</v>
      </c>
      <c r="E295" s="17">
        <v>0</v>
      </c>
      <c r="F295" s="17">
        <v>27233.948</v>
      </c>
      <c r="G295" s="17">
        <v>4162.8029999999999</v>
      </c>
      <c r="H295" s="10">
        <f t="shared" si="19"/>
        <v>31396.751</v>
      </c>
      <c r="I295" s="10">
        <v>31396.752</v>
      </c>
      <c r="J295" s="9">
        <f t="shared" si="18"/>
        <v>1.0000000318504294</v>
      </c>
    </row>
    <row r="296" spans="1:10" ht="31.5" outlineLevel="4" x14ac:dyDescent="0.25">
      <c r="A296" s="8" t="s">
        <v>156</v>
      </c>
      <c r="B296" s="20" t="s">
        <v>157</v>
      </c>
      <c r="C296" s="50" t="s">
        <v>180</v>
      </c>
      <c r="D296" s="20" t="s">
        <v>181</v>
      </c>
      <c r="E296" s="17">
        <v>0</v>
      </c>
      <c r="F296" s="17">
        <v>18884.645</v>
      </c>
      <c r="G296" s="17">
        <v>0</v>
      </c>
      <c r="H296" s="10">
        <f t="shared" si="19"/>
        <v>18884.645</v>
      </c>
      <c r="I296" s="10">
        <v>18884.645</v>
      </c>
      <c r="J296" s="9">
        <f t="shared" si="18"/>
        <v>1</v>
      </c>
    </row>
    <row r="297" spans="1:10" ht="47.25" outlineLevel="4" x14ac:dyDescent="0.25">
      <c r="A297" s="8" t="s">
        <v>156</v>
      </c>
      <c r="B297" s="20" t="s">
        <v>157</v>
      </c>
      <c r="C297" s="50" t="s">
        <v>182</v>
      </c>
      <c r="D297" s="20" t="s">
        <v>293</v>
      </c>
      <c r="E297" s="17">
        <v>0</v>
      </c>
      <c r="F297" s="17">
        <v>0</v>
      </c>
      <c r="G297" s="17">
        <v>200607.25200000001</v>
      </c>
      <c r="H297" s="10">
        <f t="shared" si="19"/>
        <v>200607.25200000001</v>
      </c>
      <c r="I297" s="10">
        <v>200607.25200000001</v>
      </c>
      <c r="J297" s="9">
        <f t="shared" si="18"/>
        <v>1</v>
      </c>
    </row>
    <row r="298" spans="1:10" ht="31.5" outlineLevel="1" x14ac:dyDescent="0.25">
      <c r="A298" s="41" t="s">
        <v>156</v>
      </c>
      <c r="B298" s="20" t="s">
        <v>157</v>
      </c>
      <c r="C298" s="48" t="s">
        <v>48</v>
      </c>
      <c r="D298" s="42" t="s">
        <v>49</v>
      </c>
      <c r="E298" s="17">
        <v>0</v>
      </c>
      <c r="F298" s="17">
        <v>400.43200000000002</v>
      </c>
      <c r="G298" s="17">
        <v>0</v>
      </c>
      <c r="H298" s="43">
        <f t="shared" si="19"/>
        <v>400.43200000000002</v>
      </c>
      <c r="I298" s="43">
        <v>400.43200000000002</v>
      </c>
      <c r="J298" s="44">
        <f t="shared" si="18"/>
        <v>1</v>
      </c>
    </row>
    <row r="299" spans="1:10" ht="31.5" outlineLevel="2" x14ac:dyDescent="0.25">
      <c r="A299" s="62" t="s">
        <v>156</v>
      </c>
      <c r="B299" s="20" t="s">
        <v>157</v>
      </c>
      <c r="C299" s="63" t="s">
        <v>50</v>
      </c>
      <c r="D299" s="64" t="s">
        <v>51</v>
      </c>
      <c r="E299" s="17">
        <v>0</v>
      </c>
      <c r="F299" s="17">
        <v>400.43200000000002</v>
      </c>
      <c r="G299" s="17">
        <v>0</v>
      </c>
      <c r="H299" s="65">
        <f t="shared" si="19"/>
        <v>400.43200000000002</v>
      </c>
      <c r="I299" s="65">
        <v>400.43200000000002</v>
      </c>
      <c r="J299" s="66">
        <f t="shared" si="18"/>
        <v>1</v>
      </c>
    </row>
    <row r="300" spans="1:10" ht="15.75" outlineLevel="2" x14ac:dyDescent="0.25">
      <c r="A300" s="62"/>
      <c r="B300" s="20"/>
      <c r="C300" s="63"/>
      <c r="D300" s="78" t="s">
        <v>289</v>
      </c>
      <c r="E300" s="17"/>
      <c r="F300" s="17"/>
      <c r="G300" s="17"/>
      <c r="H300" s="80">
        <f>H301</f>
        <v>400.43200000000002</v>
      </c>
      <c r="I300" s="80">
        <f>I301</f>
        <v>400.43200000000002</v>
      </c>
      <c r="J300" s="79">
        <f>I300/H300</f>
        <v>1</v>
      </c>
    </row>
    <row r="301" spans="1:10" ht="31.5" outlineLevel="4" x14ac:dyDescent="0.25">
      <c r="A301" s="8" t="s">
        <v>156</v>
      </c>
      <c r="B301" s="20" t="s">
        <v>157</v>
      </c>
      <c r="C301" s="50" t="s">
        <v>183</v>
      </c>
      <c r="D301" s="20" t="s">
        <v>184</v>
      </c>
      <c r="E301" s="17">
        <v>0</v>
      </c>
      <c r="F301" s="17">
        <v>400.43200000000002</v>
      </c>
      <c r="G301" s="17">
        <v>0</v>
      </c>
      <c r="H301" s="10">
        <f t="shared" ref="H301:H324" si="20">E301+F301+G301</f>
        <v>400.43200000000002</v>
      </c>
      <c r="I301" s="10">
        <v>400.43200000000002</v>
      </c>
      <c r="J301" s="9">
        <f t="shared" ref="J301:J324" si="21">I301/H301</f>
        <v>1</v>
      </c>
    </row>
    <row r="302" spans="1:10" ht="31.5" outlineLevel="1" x14ac:dyDescent="0.25">
      <c r="A302" s="41" t="s">
        <v>156</v>
      </c>
      <c r="B302" s="20" t="s">
        <v>157</v>
      </c>
      <c r="C302" s="48" t="s">
        <v>144</v>
      </c>
      <c r="D302" s="42" t="s">
        <v>145</v>
      </c>
      <c r="E302" s="17">
        <v>0</v>
      </c>
      <c r="F302" s="17">
        <v>6119.9809999999998</v>
      </c>
      <c r="G302" s="17">
        <v>38613.288</v>
      </c>
      <c r="H302" s="43">
        <f t="shared" si="20"/>
        <v>44733.269</v>
      </c>
      <c r="I302" s="43">
        <v>44733.269</v>
      </c>
      <c r="J302" s="44">
        <f t="shared" si="21"/>
        <v>1</v>
      </c>
    </row>
    <row r="303" spans="1:10" ht="31.5" outlineLevel="2" x14ac:dyDescent="0.25">
      <c r="A303" s="62" t="s">
        <v>156</v>
      </c>
      <c r="B303" s="20" t="s">
        <v>157</v>
      </c>
      <c r="C303" s="63" t="s">
        <v>185</v>
      </c>
      <c r="D303" s="64" t="s">
        <v>186</v>
      </c>
      <c r="E303" s="17">
        <v>0</v>
      </c>
      <c r="F303" s="17">
        <v>6119.9809999999998</v>
      </c>
      <c r="G303" s="17">
        <v>38613.288</v>
      </c>
      <c r="H303" s="65">
        <f t="shared" si="20"/>
        <v>44733.269</v>
      </c>
      <c r="I303" s="65">
        <v>44733.269</v>
      </c>
      <c r="J303" s="66">
        <f t="shared" si="21"/>
        <v>1</v>
      </c>
    </row>
    <row r="304" spans="1:10" ht="15.75" outlineLevel="2" x14ac:dyDescent="0.25">
      <c r="A304" s="62"/>
      <c r="B304" s="20"/>
      <c r="C304" s="63"/>
      <c r="D304" s="78" t="s">
        <v>289</v>
      </c>
      <c r="E304" s="17"/>
      <c r="F304" s="17"/>
      <c r="G304" s="17"/>
      <c r="H304" s="80">
        <f>H305</f>
        <v>44733.269</v>
      </c>
      <c r="I304" s="80">
        <f>I305</f>
        <v>44733.269</v>
      </c>
      <c r="J304" s="79">
        <f>I304/H304</f>
        <v>1</v>
      </c>
    </row>
    <row r="305" spans="1:10" ht="47.25" outlineLevel="4" x14ac:dyDescent="0.25">
      <c r="A305" s="8" t="s">
        <v>156</v>
      </c>
      <c r="B305" s="20" t="s">
        <v>157</v>
      </c>
      <c r="C305" s="50" t="s">
        <v>187</v>
      </c>
      <c r="D305" s="20" t="s">
        <v>294</v>
      </c>
      <c r="E305" s="17">
        <v>0</v>
      </c>
      <c r="F305" s="17">
        <v>6119.9809999999998</v>
      </c>
      <c r="G305" s="17">
        <v>38613.288</v>
      </c>
      <c r="H305" s="10">
        <f t="shared" si="20"/>
        <v>44733.269</v>
      </c>
      <c r="I305" s="10">
        <v>44733.269</v>
      </c>
      <c r="J305" s="9">
        <f t="shared" si="21"/>
        <v>1</v>
      </c>
    </row>
    <row r="306" spans="1:10" ht="31.5" outlineLevel="1" x14ac:dyDescent="0.25">
      <c r="A306" s="41" t="s">
        <v>156</v>
      </c>
      <c r="B306" s="20" t="s">
        <v>157</v>
      </c>
      <c r="C306" s="48" t="s">
        <v>118</v>
      </c>
      <c r="D306" s="42" t="s">
        <v>119</v>
      </c>
      <c r="E306" s="17">
        <v>0</v>
      </c>
      <c r="F306" s="17">
        <v>442.87299999999999</v>
      </c>
      <c r="G306" s="17">
        <v>442.87299999999999</v>
      </c>
      <c r="H306" s="43">
        <f t="shared" si="20"/>
        <v>885.74599999999998</v>
      </c>
      <c r="I306" s="43">
        <v>885.74599999999998</v>
      </c>
      <c r="J306" s="44">
        <f t="shared" si="21"/>
        <v>1</v>
      </c>
    </row>
    <row r="307" spans="1:10" ht="31.5" outlineLevel="2" x14ac:dyDescent="0.25">
      <c r="A307" s="62" t="s">
        <v>156</v>
      </c>
      <c r="B307" s="20" t="s">
        <v>157</v>
      </c>
      <c r="C307" s="63" t="s">
        <v>148</v>
      </c>
      <c r="D307" s="64" t="s">
        <v>149</v>
      </c>
      <c r="E307" s="17">
        <v>0</v>
      </c>
      <c r="F307" s="17">
        <v>442.87299999999999</v>
      </c>
      <c r="G307" s="17">
        <v>442.87299999999999</v>
      </c>
      <c r="H307" s="65">
        <f t="shared" si="20"/>
        <v>885.74599999999998</v>
      </c>
      <c r="I307" s="65">
        <v>885.74599999999998</v>
      </c>
      <c r="J307" s="66">
        <f t="shared" si="21"/>
        <v>1</v>
      </c>
    </row>
    <row r="308" spans="1:10" ht="15.75" outlineLevel="2" x14ac:dyDescent="0.25">
      <c r="A308" s="62"/>
      <c r="B308" s="20"/>
      <c r="C308" s="63"/>
      <c r="D308" s="78" t="s">
        <v>289</v>
      </c>
      <c r="E308" s="17"/>
      <c r="F308" s="17"/>
      <c r="G308" s="17"/>
      <c r="H308" s="80">
        <f>H309</f>
        <v>885.74599999999998</v>
      </c>
      <c r="I308" s="80">
        <f>I309</f>
        <v>885.74599999999998</v>
      </c>
      <c r="J308" s="79">
        <f>I308/H308</f>
        <v>1</v>
      </c>
    </row>
    <row r="309" spans="1:10" ht="31.5" outlineLevel="4" x14ac:dyDescent="0.25">
      <c r="A309" s="8" t="s">
        <v>156</v>
      </c>
      <c r="B309" s="20" t="s">
        <v>157</v>
      </c>
      <c r="C309" s="50" t="s">
        <v>189</v>
      </c>
      <c r="D309" s="20" t="s">
        <v>190</v>
      </c>
      <c r="E309" s="17">
        <v>0</v>
      </c>
      <c r="F309" s="17">
        <v>442.87299999999999</v>
      </c>
      <c r="G309" s="17">
        <v>442.87299999999999</v>
      </c>
      <c r="H309" s="10">
        <f t="shared" si="20"/>
        <v>885.74599999999998</v>
      </c>
      <c r="I309" s="10">
        <v>885.74599999999998</v>
      </c>
      <c r="J309" s="9">
        <f t="shared" si="21"/>
        <v>1</v>
      </c>
    </row>
    <row r="310" spans="1:10" ht="15.75" outlineLevel="4" x14ac:dyDescent="0.25">
      <c r="A310" s="8"/>
      <c r="B310" s="20"/>
      <c r="C310" s="50"/>
      <c r="D310" s="41" t="s">
        <v>280</v>
      </c>
      <c r="E310" s="17"/>
      <c r="F310" s="17"/>
      <c r="G310" s="17"/>
      <c r="H310" s="43">
        <f>H311+H312</f>
        <v>14189.516999999998</v>
      </c>
      <c r="I310" s="43">
        <f>I311+I312</f>
        <v>14189.518</v>
      </c>
      <c r="J310" s="44">
        <f t="shared" si="21"/>
        <v>1.0000000704745624</v>
      </c>
    </row>
    <row r="311" spans="1:10" ht="31.5" outlineLevel="1" x14ac:dyDescent="0.25">
      <c r="A311" s="8" t="s">
        <v>156</v>
      </c>
      <c r="B311" s="20" t="s">
        <v>157</v>
      </c>
      <c r="C311" s="50" t="s">
        <v>28</v>
      </c>
      <c r="D311" s="20" t="s">
        <v>29</v>
      </c>
      <c r="E311" s="17">
        <v>535.80100000000004</v>
      </c>
      <c r="F311" s="17">
        <v>1445.9090000000001</v>
      </c>
      <c r="G311" s="17">
        <v>1524.94</v>
      </c>
      <c r="H311" s="10">
        <f t="shared" si="20"/>
        <v>3506.65</v>
      </c>
      <c r="I311" s="10">
        <v>3506.65</v>
      </c>
      <c r="J311" s="9">
        <f t="shared" si="21"/>
        <v>1</v>
      </c>
    </row>
    <row r="312" spans="1:10" ht="31.5" outlineLevel="1" x14ac:dyDescent="0.25">
      <c r="A312" s="8" t="s">
        <v>156</v>
      </c>
      <c r="B312" s="20" t="s">
        <v>157</v>
      </c>
      <c r="C312" s="50" t="s">
        <v>191</v>
      </c>
      <c r="D312" s="20" t="s">
        <v>192</v>
      </c>
      <c r="E312" s="17">
        <v>1896.1690000000001</v>
      </c>
      <c r="F312" s="17">
        <v>4528.1819999999998</v>
      </c>
      <c r="G312" s="17">
        <v>4258.5159999999996</v>
      </c>
      <c r="H312" s="10">
        <f t="shared" si="20"/>
        <v>10682.866999999998</v>
      </c>
      <c r="I312" s="10">
        <v>10682.868</v>
      </c>
      <c r="J312" s="9">
        <f t="shared" si="21"/>
        <v>1.0000000936078304</v>
      </c>
    </row>
    <row r="313" spans="1:10" ht="30" customHeight="1" x14ac:dyDescent="0.25">
      <c r="A313" s="16" t="s">
        <v>193</v>
      </c>
      <c r="B313" s="85" t="s">
        <v>194</v>
      </c>
      <c r="C313" s="85"/>
      <c r="D313" s="85"/>
      <c r="E313" s="15">
        <v>82269.501999999993</v>
      </c>
      <c r="F313" s="15">
        <v>360624.55300000001</v>
      </c>
      <c r="G313" s="15">
        <v>1382114.773</v>
      </c>
      <c r="H313" s="18">
        <f t="shared" si="20"/>
        <v>1825008.828</v>
      </c>
      <c r="I313" s="18">
        <v>1786825.6850000001</v>
      </c>
      <c r="J313" s="19">
        <f t="shared" si="21"/>
        <v>0.97907783106899038</v>
      </c>
    </row>
    <row r="314" spans="1:10" s="72" customFormat="1" ht="15" customHeight="1" x14ac:dyDescent="0.25">
      <c r="A314" s="67"/>
      <c r="B314" s="68"/>
      <c r="C314" s="83" t="s">
        <v>278</v>
      </c>
      <c r="D314" s="83" t="s">
        <v>278</v>
      </c>
      <c r="E314" s="69"/>
      <c r="F314" s="69"/>
      <c r="G314" s="70"/>
      <c r="H314" s="74"/>
      <c r="I314" s="74"/>
      <c r="J314" s="71"/>
    </row>
    <row r="315" spans="1:10" ht="22.5" customHeight="1" outlineLevel="4" x14ac:dyDescent="0.25">
      <c r="A315" s="41"/>
      <c r="B315" s="42"/>
      <c r="C315" s="86" t="s">
        <v>279</v>
      </c>
      <c r="D315" s="87" t="s">
        <v>279</v>
      </c>
      <c r="E315" s="76"/>
      <c r="F315" s="43"/>
      <c r="G315" s="43"/>
      <c r="H315" s="43">
        <f>H316+H320+H323+H325</f>
        <v>1811221.4740000004</v>
      </c>
      <c r="I315" s="43">
        <f>I316+I320+I323+I325</f>
        <v>1774090.628</v>
      </c>
      <c r="J315" s="44">
        <f t="shared" si="21"/>
        <v>0.97949955511625064</v>
      </c>
    </row>
    <row r="316" spans="1:10" ht="31.5" outlineLevel="1" x14ac:dyDescent="0.25">
      <c r="A316" s="41" t="s">
        <v>193</v>
      </c>
      <c r="B316" s="20" t="s">
        <v>194</v>
      </c>
      <c r="C316" s="48" t="s">
        <v>132</v>
      </c>
      <c r="D316" s="42" t="s">
        <v>133</v>
      </c>
      <c r="E316" s="17">
        <v>63840.821000000004</v>
      </c>
      <c r="F316" s="17">
        <v>279121.05800000002</v>
      </c>
      <c r="G316" s="17">
        <v>779964.34900000005</v>
      </c>
      <c r="H316" s="43">
        <f t="shared" si="20"/>
        <v>1122926.2280000001</v>
      </c>
      <c r="I316" s="43">
        <v>1119515.473</v>
      </c>
      <c r="J316" s="44">
        <f t="shared" si="21"/>
        <v>0.99696261881239079</v>
      </c>
    </row>
    <row r="317" spans="1:10" ht="47.25" outlineLevel="2" x14ac:dyDescent="0.25">
      <c r="A317" s="62" t="s">
        <v>193</v>
      </c>
      <c r="B317" s="20" t="s">
        <v>194</v>
      </c>
      <c r="C317" s="63" t="s">
        <v>134</v>
      </c>
      <c r="D317" s="64" t="s">
        <v>135</v>
      </c>
      <c r="E317" s="17">
        <v>51217.459000000003</v>
      </c>
      <c r="F317" s="17">
        <v>154019.739</v>
      </c>
      <c r="G317" s="17">
        <v>748049.397</v>
      </c>
      <c r="H317" s="65">
        <f t="shared" si="20"/>
        <v>953286.59499999997</v>
      </c>
      <c r="I317" s="65">
        <v>951382.61800000002</v>
      </c>
      <c r="J317" s="66">
        <f t="shared" si="21"/>
        <v>0.99800272340974228</v>
      </c>
    </row>
    <row r="318" spans="1:10" ht="31.5" outlineLevel="2" x14ac:dyDescent="0.25">
      <c r="A318" s="62" t="s">
        <v>193</v>
      </c>
      <c r="B318" s="20" t="s">
        <v>194</v>
      </c>
      <c r="C318" s="63" t="s">
        <v>195</v>
      </c>
      <c r="D318" s="64" t="s">
        <v>196</v>
      </c>
      <c r="E318" s="17">
        <v>11635.962</v>
      </c>
      <c r="F318" s="17">
        <v>124359.40399999999</v>
      </c>
      <c r="G318" s="17">
        <v>19109.126</v>
      </c>
      <c r="H318" s="65">
        <f t="shared" si="20"/>
        <v>155104.49199999997</v>
      </c>
      <c r="I318" s="65">
        <v>153663.367</v>
      </c>
      <c r="J318" s="66">
        <f t="shared" si="21"/>
        <v>0.99070868302125015</v>
      </c>
    </row>
    <row r="319" spans="1:10" ht="31.5" outlineLevel="2" x14ac:dyDescent="0.25">
      <c r="A319" s="62" t="s">
        <v>193</v>
      </c>
      <c r="B319" s="20" t="s">
        <v>194</v>
      </c>
      <c r="C319" s="63" t="s">
        <v>197</v>
      </c>
      <c r="D319" s="64" t="s">
        <v>198</v>
      </c>
      <c r="E319" s="17">
        <v>987.4</v>
      </c>
      <c r="F319" s="17">
        <v>741.91499999999996</v>
      </c>
      <c r="G319" s="17">
        <v>12805.825999999999</v>
      </c>
      <c r="H319" s="65">
        <f t="shared" si="20"/>
        <v>14535.141</v>
      </c>
      <c r="I319" s="65">
        <v>14469.487999999999</v>
      </c>
      <c r="J319" s="66">
        <f t="shared" si="21"/>
        <v>0.99548315355179562</v>
      </c>
    </row>
    <row r="320" spans="1:10" ht="31.5" outlineLevel="1" x14ac:dyDescent="0.25">
      <c r="A320" s="41" t="s">
        <v>193</v>
      </c>
      <c r="B320" s="20" t="s">
        <v>194</v>
      </c>
      <c r="C320" s="48" t="s">
        <v>199</v>
      </c>
      <c r="D320" s="42" t="s">
        <v>200</v>
      </c>
      <c r="E320" s="17">
        <v>145.214</v>
      </c>
      <c r="F320" s="17">
        <v>36542.589999999997</v>
      </c>
      <c r="G320" s="17">
        <v>605936.85900000005</v>
      </c>
      <c r="H320" s="43">
        <f t="shared" si="20"/>
        <v>642624.66300000006</v>
      </c>
      <c r="I320" s="43">
        <v>608904.57200000004</v>
      </c>
      <c r="J320" s="44">
        <f t="shared" si="21"/>
        <v>0.94752754921888205</v>
      </c>
    </row>
    <row r="321" spans="1:10" ht="31.5" outlineLevel="2" x14ac:dyDescent="0.25">
      <c r="A321" s="62" t="s">
        <v>193</v>
      </c>
      <c r="B321" s="20" t="s">
        <v>194</v>
      </c>
      <c r="C321" s="63" t="s">
        <v>201</v>
      </c>
      <c r="D321" s="64" t="s">
        <v>202</v>
      </c>
      <c r="E321" s="17">
        <v>145.214</v>
      </c>
      <c r="F321" s="17">
        <v>36072.199999999997</v>
      </c>
      <c r="G321" s="17">
        <v>605884.20900000003</v>
      </c>
      <c r="H321" s="65">
        <f t="shared" si="20"/>
        <v>642101.62300000002</v>
      </c>
      <c r="I321" s="65">
        <v>608381.53099999996</v>
      </c>
      <c r="J321" s="66">
        <f t="shared" si="21"/>
        <v>0.94748480490914433</v>
      </c>
    </row>
    <row r="322" spans="1:10" ht="31.5" outlineLevel="2" x14ac:dyDescent="0.25">
      <c r="A322" s="62" t="s">
        <v>193</v>
      </c>
      <c r="B322" s="20" t="s">
        <v>194</v>
      </c>
      <c r="C322" s="63" t="s">
        <v>203</v>
      </c>
      <c r="D322" s="64" t="s">
        <v>204</v>
      </c>
      <c r="E322" s="17">
        <v>0</v>
      </c>
      <c r="F322" s="17">
        <v>470.39100000000002</v>
      </c>
      <c r="G322" s="17">
        <v>52.65</v>
      </c>
      <c r="H322" s="65">
        <f t="shared" si="20"/>
        <v>523.04100000000005</v>
      </c>
      <c r="I322" s="65">
        <v>523.04100000000005</v>
      </c>
      <c r="J322" s="66">
        <f t="shared" si="21"/>
        <v>1</v>
      </c>
    </row>
    <row r="323" spans="1:10" ht="47.25" outlineLevel="1" x14ac:dyDescent="0.25">
      <c r="A323" s="41" t="s">
        <v>193</v>
      </c>
      <c r="B323" s="20" t="s">
        <v>194</v>
      </c>
      <c r="C323" s="48" t="s">
        <v>205</v>
      </c>
      <c r="D323" s="42" t="s">
        <v>206</v>
      </c>
      <c r="E323" s="17">
        <v>1000</v>
      </c>
      <c r="F323" s="17">
        <v>2618.3200000000002</v>
      </c>
      <c r="G323" s="17">
        <v>2469.7339999999999</v>
      </c>
      <c r="H323" s="43">
        <f t="shared" si="20"/>
        <v>6088.0540000000001</v>
      </c>
      <c r="I323" s="43">
        <v>6088.0540000000001</v>
      </c>
      <c r="J323" s="44">
        <f t="shared" si="21"/>
        <v>1</v>
      </c>
    </row>
    <row r="324" spans="1:10" ht="31.5" outlineLevel="2" x14ac:dyDescent="0.25">
      <c r="A324" s="62" t="s">
        <v>193</v>
      </c>
      <c r="B324" s="20" t="s">
        <v>194</v>
      </c>
      <c r="C324" s="63" t="s">
        <v>207</v>
      </c>
      <c r="D324" s="64" t="s">
        <v>208</v>
      </c>
      <c r="E324" s="17">
        <v>1000</v>
      </c>
      <c r="F324" s="17">
        <v>2618.3200000000002</v>
      </c>
      <c r="G324" s="17">
        <v>2469.7339999999999</v>
      </c>
      <c r="H324" s="65">
        <f t="shared" si="20"/>
        <v>6088.0540000000001</v>
      </c>
      <c r="I324" s="65">
        <v>6088.0540000000001</v>
      </c>
      <c r="J324" s="66">
        <f t="shared" si="21"/>
        <v>1</v>
      </c>
    </row>
    <row r="325" spans="1:10" ht="31.5" outlineLevel="1" x14ac:dyDescent="0.25">
      <c r="A325" s="41" t="s">
        <v>193</v>
      </c>
      <c r="B325" s="20" t="s">
        <v>194</v>
      </c>
      <c r="C325" s="48" t="s">
        <v>209</v>
      </c>
      <c r="D325" s="42" t="s">
        <v>210</v>
      </c>
      <c r="E325" s="17">
        <v>13726.986000000001</v>
      </c>
      <c r="F325" s="17">
        <v>38136.305999999997</v>
      </c>
      <c r="G325" s="17">
        <v>-12280.763000000001</v>
      </c>
      <c r="H325" s="43">
        <f t="shared" ref="H325:H351" si="22">E325+F325+G325</f>
        <v>39582.529000000002</v>
      </c>
      <c r="I325" s="43">
        <v>39582.529000000002</v>
      </c>
      <c r="J325" s="44">
        <f t="shared" ref="J325:J351" si="23">I325/H325</f>
        <v>1</v>
      </c>
    </row>
    <row r="326" spans="1:10" ht="47.25" outlineLevel="2" x14ac:dyDescent="0.25">
      <c r="A326" s="62" t="s">
        <v>193</v>
      </c>
      <c r="B326" s="20" t="s">
        <v>194</v>
      </c>
      <c r="C326" s="63" t="s">
        <v>211</v>
      </c>
      <c r="D326" s="64" t="s">
        <v>212</v>
      </c>
      <c r="E326" s="17">
        <v>13726.986000000001</v>
      </c>
      <c r="F326" s="17">
        <v>25739.386999999999</v>
      </c>
      <c r="G326" s="17">
        <v>0</v>
      </c>
      <c r="H326" s="65">
        <f t="shared" si="22"/>
        <v>39466.373</v>
      </c>
      <c r="I326" s="65">
        <v>39466.372000000003</v>
      </c>
      <c r="J326" s="66">
        <f t="shared" si="23"/>
        <v>0.99999997466197377</v>
      </c>
    </row>
    <row r="327" spans="1:10" ht="31.5" outlineLevel="2" x14ac:dyDescent="0.25">
      <c r="A327" s="62" t="s">
        <v>193</v>
      </c>
      <c r="B327" s="20" t="s">
        <v>194</v>
      </c>
      <c r="C327" s="63" t="s">
        <v>213</v>
      </c>
      <c r="D327" s="64" t="s">
        <v>214</v>
      </c>
      <c r="E327" s="17">
        <v>0</v>
      </c>
      <c r="F327" s="17">
        <v>12396.92</v>
      </c>
      <c r="G327" s="17">
        <v>-12280.763000000001</v>
      </c>
      <c r="H327" s="65">
        <f t="shared" si="22"/>
        <v>116.15699999999924</v>
      </c>
      <c r="I327" s="65">
        <v>116.157</v>
      </c>
      <c r="J327" s="66">
        <f t="shared" si="23"/>
        <v>1.0000000000000064</v>
      </c>
    </row>
    <row r="328" spans="1:10" ht="15.75" outlineLevel="4" x14ac:dyDescent="0.25">
      <c r="A328" s="8"/>
      <c r="B328" s="20"/>
      <c r="C328" s="50"/>
      <c r="D328" s="41" t="s">
        <v>280</v>
      </c>
      <c r="E328" s="17"/>
      <c r="F328" s="17"/>
      <c r="G328" s="17"/>
      <c r="H328" s="43">
        <f>H329+H330+H331</f>
        <v>13787.354000000001</v>
      </c>
      <c r="I328" s="43">
        <f>I329+I330+I331</f>
        <v>12735.056</v>
      </c>
      <c r="J328" s="44">
        <f t="shared" si="23"/>
        <v>0.92367658072752756</v>
      </c>
    </row>
    <row r="329" spans="1:10" ht="31.5" outlineLevel="1" x14ac:dyDescent="0.25">
      <c r="A329" s="8" t="s">
        <v>193</v>
      </c>
      <c r="B329" s="20" t="s">
        <v>194</v>
      </c>
      <c r="C329" s="50" t="s">
        <v>26</v>
      </c>
      <c r="D329" s="20" t="s">
        <v>27</v>
      </c>
      <c r="E329" s="17">
        <v>28.2</v>
      </c>
      <c r="F329" s="17">
        <v>309.98</v>
      </c>
      <c r="G329" s="17">
        <v>1948.5</v>
      </c>
      <c r="H329" s="10">
        <f t="shared" si="22"/>
        <v>2286.6799999999998</v>
      </c>
      <c r="I329" s="10">
        <v>1716.3340000000001</v>
      </c>
      <c r="J329" s="9">
        <f t="shared" si="23"/>
        <v>0.75057900537023114</v>
      </c>
    </row>
    <row r="330" spans="1:10" ht="31.5" outlineLevel="1" x14ac:dyDescent="0.25">
      <c r="A330" s="8" t="s">
        <v>193</v>
      </c>
      <c r="B330" s="20" t="s">
        <v>194</v>
      </c>
      <c r="C330" s="50" t="s">
        <v>28</v>
      </c>
      <c r="D330" s="20" t="s">
        <v>29</v>
      </c>
      <c r="E330" s="17">
        <v>2649.3910000000001</v>
      </c>
      <c r="F330" s="17">
        <v>3390.5659999999998</v>
      </c>
      <c r="G330" s="17">
        <v>3795.4839999999999</v>
      </c>
      <c r="H330" s="10">
        <f t="shared" si="22"/>
        <v>9835.4410000000007</v>
      </c>
      <c r="I330" s="10">
        <v>9455.4889999999996</v>
      </c>
      <c r="J330" s="9">
        <f t="shared" si="23"/>
        <v>0.96136909366849932</v>
      </c>
    </row>
    <row r="331" spans="1:10" ht="31.5" outlineLevel="1" x14ac:dyDescent="0.25">
      <c r="A331" s="8" t="s">
        <v>193</v>
      </c>
      <c r="B331" s="20" t="s">
        <v>194</v>
      </c>
      <c r="C331" s="50" t="s">
        <v>30</v>
      </c>
      <c r="D331" s="20" t="s">
        <v>31</v>
      </c>
      <c r="E331" s="17">
        <v>878.89099999999996</v>
      </c>
      <c r="F331" s="17">
        <v>505.73200000000003</v>
      </c>
      <c r="G331" s="17">
        <v>280.61</v>
      </c>
      <c r="H331" s="10">
        <f t="shared" si="22"/>
        <v>1665.2330000000002</v>
      </c>
      <c r="I331" s="10">
        <v>1563.2329999999999</v>
      </c>
      <c r="J331" s="9">
        <f t="shared" si="23"/>
        <v>0.93874731043643733</v>
      </c>
    </row>
    <row r="332" spans="1:10" ht="30" customHeight="1" x14ac:dyDescent="0.25">
      <c r="A332" s="16" t="s">
        <v>215</v>
      </c>
      <c r="B332" s="85" t="s">
        <v>216</v>
      </c>
      <c r="C332" s="85"/>
      <c r="D332" s="85"/>
      <c r="E332" s="15">
        <v>649265.46699999995</v>
      </c>
      <c r="F332" s="15">
        <v>702527.07200000004</v>
      </c>
      <c r="G332" s="15">
        <v>936588.72499999998</v>
      </c>
      <c r="H332" s="18">
        <f t="shared" si="22"/>
        <v>2288381.264</v>
      </c>
      <c r="I332" s="18">
        <v>2122370.915</v>
      </c>
      <c r="J332" s="19">
        <f t="shared" si="23"/>
        <v>0.9274551178985706</v>
      </c>
    </row>
    <row r="333" spans="1:10" s="72" customFormat="1" ht="15" customHeight="1" x14ac:dyDescent="0.25">
      <c r="A333" s="67"/>
      <c r="B333" s="68"/>
      <c r="C333" s="83" t="s">
        <v>278</v>
      </c>
      <c r="D333" s="83"/>
      <c r="E333" s="69"/>
      <c r="F333" s="69"/>
      <c r="G333" s="70"/>
      <c r="H333" s="74"/>
      <c r="I333" s="74"/>
      <c r="J333" s="71"/>
    </row>
    <row r="334" spans="1:10" ht="22.5" customHeight="1" outlineLevel="4" x14ac:dyDescent="0.25">
      <c r="A334" s="41"/>
      <c r="B334" s="42"/>
      <c r="C334" s="86" t="s">
        <v>279</v>
      </c>
      <c r="D334" s="87"/>
      <c r="E334" s="76"/>
      <c r="F334" s="43"/>
      <c r="G334" s="43"/>
      <c r="H334" s="43">
        <f>H335</f>
        <v>2284408.6839999999</v>
      </c>
      <c r="I334" s="43">
        <f>I335</f>
        <v>2119008.8139999998</v>
      </c>
      <c r="J334" s="44">
        <f t="shared" si="23"/>
        <v>0.92759619977000574</v>
      </c>
    </row>
    <row r="335" spans="1:10" ht="47.25" outlineLevel="1" x14ac:dyDescent="0.25">
      <c r="A335" s="41" t="s">
        <v>215</v>
      </c>
      <c r="B335" s="20" t="s">
        <v>216</v>
      </c>
      <c r="C335" s="48" t="s">
        <v>205</v>
      </c>
      <c r="D335" s="42" t="s">
        <v>206</v>
      </c>
      <c r="E335" s="17">
        <v>648342.96699999995</v>
      </c>
      <c r="F335" s="17">
        <v>701184.57200000004</v>
      </c>
      <c r="G335" s="17">
        <v>934881.14500000002</v>
      </c>
      <c r="H335" s="43">
        <f t="shared" si="22"/>
        <v>2284408.6839999999</v>
      </c>
      <c r="I335" s="43">
        <v>2119008.8139999998</v>
      </c>
      <c r="J335" s="44">
        <f t="shared" si="23"/>
        <v>0.92759619977000574</v>
      </c>
    </row>
    <row r="336" spans="1:10" ht="31.5" outlineLevel="2" x14ac:dyDescent="0.25">
      <c r="A336" s="62" t="s">
        <v>215</v>
      </c>
      <c r="B336" s="20" t="s">
        <v>216</v>
      </c>
      <c r="C336" s="63" t="s">
        <v>207</v>
      </c>
      <c r="D336" s="64" t="s">
        <v>208</v>
      </c>
      <c r="E336" s="17">
        <v>648342.96699999995</v>
      </c>
      <c r="F336" s="17">
        <v>701184.57200000004</v>
      </c>
      <c r="G336" s="17">
        <v>934881.14500000002</v>
      </c>
      <c r="H336" s="65">
        <f t="shared" si="22"/>
        <v>2284408.6839999999</v>
      </c>
      <c r="I336" s="65">
        <v>2119008.8139999998</v>
      </c>
      <c r="J336" s="66">
        <f t="shared" si="23"/>
        <v>0.92759619977000574</v>
      </c>
    </row>
    <row r="337" spans="1:10" ht="15.75" outlineLevel="4" x14ac:dyDescent="0.25">
      <c r="A337" s="8"/>
      <c r="B337" s="20"/>
      <c r="C337" s="50"/>
      <c r="D337" s="77" t="s">
        <v>280</v>
      </c>
      <c r="E337" s="17"/>
      <c r="F337" s="17"/>
      <c r="G337" s="17"/>
      <c r="H337" s="43">
        <f>H338+H339+H340</f>
        <v>3972.58</v>
      </c>
      <c r="I337" s="43">
        <f>I338+I339+I340</f>
        <v>3362.1010000000001</v>
      </c>
      <c r="J337" s="44">
        <f t="shared" si="23"/>
        <v>0.84632682035352347</v>
      </c>
    </row>
    <row r="338" spans="1:10" ht="31.5" outlineLevel="1" x14ac:dyDescent="0.25">
      <c r="A338" s="8" t="s">
        <v>215</v>
      </c>
      <c r="B338" s="20" t="s">
        <v>216</v>
      </c>
      <c r="C338" s="50" t="s">
        <v>26</v>
      </c>
      <c r="D338" s="20" t="s">
        <v>27</v>
      </c>
      <c r="E338" s="17">
        <v>0</v>
      </c>
      <c r="F338" s="17">
        <v>0</v>
      </c>
      <c r="G338" s="17">
        <v>370.08</v>
      </c>
      <c r="H338" s="10">
        <f t="shared" si="22"/>
        <v>370.08</v>
      </c>
      <c r="I338" s="10">
        <v>13.69</v>
      </c>
      <c r="J338" s="9">
        <f t="shared" si="23"/>
        <v>3.6992001729355815E-2</v>
      </c>
    </row>
    <row r="339" spans="1:10" ht="31.5" outlineLevel="1" x14ac:dyDescent="0.25">
      <c r="A339" s="8" t="s">
        <v>215</v>
      </c>
      <c r="B339" s="20" t="s">
        <v>216</v>
      </c>
      <c r="C339" s="50" t="s">
        <v>28</v>
      </c>
      <c r="D339" s="20" t="s">
        <v>29</v>
      </c>
      <c r="E339" s="17">
        <v>922.5</v>
      </c>
      <c r="F339" s="17">
        <v>1342.5</v>
      </c>
      <c r="G339" s="17">
        <v>1322.5</v>
      </c>
      <c r="H339" s="10">
        <f t="shared" si="22"/>
        <v>3587.5</v>
      </c>
      <c r="I339" s="10">
        <v>3333.4110000000001</v>
      </c>
      <c r="J339" s="9">
        <f t="shared" si="23"/>
        <v>0.92917379790940768</v>
      </c>
    </row>
    <row r="340" spans="1:10" ht="31.5" outlineLevel="1" x14ac:dyDescent="0.25">
      <c r="A340" s="8" t="s">
        <v>215</v>
      </c>
      <c r="B340" s="20" t="s">
        <v>216</v>
      </c>
      <c r="C340" s="50" t="s">
        <v>30</v>
      </c>
      <c r="D340" s="20" t="s">
        <v>31</v>
      </c>
      <c r="E340" s="17">
        <v>0</v>
      </c>
      <c r="F340" s="17">
        <v>0</v>
      </c>
      <c r="G340" s="17">
        <v>15</v>
      </c>
      <c r="H340" s="10">
        <f t="shared" si="22"/>
        <v>15</v>
      </c>
      <c r="I340" s="10">
        <v>15</v>
      </c>
      <c r="J340" s="9">
        <f t="shared" si="23"/>
        <v>1</v>
      </c>
    </row>
    <row r="341" spans="1:10" ht="30" customHeight="1" x14ac:dyDescent="0.25">
      <c r="A341" s="16" t="s">
        <v>217</v>
      </c>
      <c r="B341" s="85" t="s">
        <v>218</v>
      </c>
      <c r="C341" s="85"/>
      <c r="D341" s="85"/>
      <c r="E341" s="15">
        <v>4420.51</v>
      </c>
      <c r="F341" s="15">
        <v>8982.01</v>
      </c>
      <c r="G341" s="15">
        <v>7807.4269999999997</v>
      </c>
      <c r="H341" s="18">
        <f t="shared" si="22"/>
        <v>21209.947</v>
      </c>
      <c r="I341" s="18">
        <v>20905.775000000001</v>
      </c>
      <c r="J341" s="19">
        <f t="shared" si="23"/>
        <v>0.98565899292440484</v>
      </c>
    </row>
    <row r="342" spans="1:10" s="72" customFormat="1" ht="15" customHeight="1" x14ac:dyDescent="0.25">
      <c r="A342" s="67"/>
      <c r="B342" s="68"/>
      <c r="C342" s="83" t="s">
        <v>278</v>
      </c>
      <c r="D342" s="83"/>
      <c r="E342" s="69"/>
      <c r="F342" s="69"/>
      <c r="G342" s="70"/>
      <c r="H342" s="74"/>
      <c r="I342" s="74"/>
      <c r="J342" s="71"/>
    </row>
    <row r="343" spans="1:10" ht="22.5" customHeight="1" outlineLevel="4" x14ac:dyDescent="0.25">
      <c r="A343" s="41"/>
      <c r="B343" s="42"/>
      <c r="C343" s="86" t="s">
        <v>279</v>
      </c>
      <c r="D343" s="87"/>
      <c r="E343" s="76"/>
      <c r="F343" s="43"/>
      <c r="G343" s="43"/>
      <c r="H343" s="43"/>
      <c r="I343" s="43"/>
      <c r="J343" s="44"/>
    </row>
    <row r="344" spans="1:10" ht="15.75" outlineLevel="4" x14ac:dyDescent="0.25">
      <c r="A344" s="8"/>
      <c r="B344" s="20"/>
      <c r="C344" s="96" t="s">
        <v>288</v>
      </c>
      <c r="D344" s="97"/>
      <c r="E344" s="17"/>
      <c r="F344" s="17"/>
      <c r="G344" s="17"/>
      <c r="H344" s="43">
        <f>H345+H346</f>
        <v>21209.947</v>
      </c>
      <c r="I344" s="43">
        <f>I345+I346</f>
        <v>20905.775000000001</v>
      </c>
      <c r="J344" s="44">
        <f t="shared" si="23"/>
        <v>0.98565899292440484</v>
      </c>
    </row>
    <row r="345" spans="1:10" ht="31.5" outlineLevel="1" x14ac:dyDescent="0.25">
      <c r="A345" s="8" t="s">
        <v>217</v>
      </c>
      <c r="B345" s="20" t="s">
        <v>218</v>
      </c>
      <c r="C345" s="50" t="s">
        <v>26</v>
      </c>
      <c r="D345" s="20" t="s">
        <v>27</v>
      </c>
      <c r="E345" s="17">
        <v>2793.01</v>
      </c>
      <c r="F345" s="17">
        <v>7277.01</v>
      </c>
      <c r="G345" s="17">
        <v>7139.01</v>
      </c>
      <c r="H345" s="10">
        <f t="shared" si="22"/>
        <v>17209.03</v>
      </c>
      <c r="I345" s="10">
        <v>16990.919000000002</v>
      </c>
      <c r="J345" s="9">
        <f t="shared" si="23"/>
        <v>0.98732578187149433</v>
      </c>
    </row>
    <row r="346" spans="1:10" ht="31.5" outlineLevel="1" x14ac:dyDescent="0.25">
      <c r="A346" s="8" t="s">
        <v>217</v>
      </c>
      <c r="B346" s="20" t="s">
        <v>218</v>
      </c>
      <c r="C346" s="50" t="s">
        <v>28</v>
      </c>
      <c r="D346" s="20" t="s">
        <v>29</v>
      </c>
      <c r="E346" s="17">
        <v>1627.5</v>
      </c>
      <c r="F346" s="17">
        <v>1705</v>
      </c>
      <c r="G346" s="17">
        <v>668.41700000000003</v>
      </c>
      <c r="H346" s="10">
        <f t="shared" si="22"/>
        <v>4000.9169999999999</v>
      </c>
      <c r="I346" s="10">
        <v>3914.8560000000002</v>
      </c>
      <c r="J346" s="9">
        <f t="shared" si="23"/>
        <v>0.97848968124057567</v>
      </c>
    </row>
    <row r="347" spans="1:10" ht="30" customHeight="1" x14ac:dyDescent="0.25">
      <c r="A347" s="16" t="s">
        <v>219</v>
      </c>
      <c r="B347" s="85" t="s">
        <v>220</v>
      </c>
      <c r="C347" s="85"/>
      <c r="D347" s="85"/>
      <c r="E347" s="15">
        <v>2897.654</v>
      </c>
      <c r="F347" s="15">
        <v>4843.4979999999996</v>
      </c>
      <c r="G347" s="15">
        <v>5729.85</v>
      </c>
      <c r="H347" s="18">
        <f t="shared" si="22"/>
        <v>13471.002</v>
      </c>
      <c r="I347" s="18">
        <v>13465.507</v>
      </c>
      <c r="J347" s="19">
        <f t="shared" si="23"/>
        <v>0.99959208676533484</v>
      </c>
    </row>
    <row r="348" spans="1:10" s="72" customFormat="1" ht="15" customHeight="1" x14ac:dyDescent="0.25">
      <c r="A348" s="67"/>
      <c r="B348" s="68"/>
      <c r="C348" s="83" t="s">
        <v>287</v>
      </c>
      <c r="D348" s="83"/>
      <c r="E348" s="69"/>
      <c r="F348" s="69"/>
      <c r="G348" s="70"/>
      <c r="H348" s="74"/>
      <c r="I348" s="74"/>
      <c r="J348" s="71"/>
    </row>
    <row r="349" spans="1:10" ht="22.5" customHeight="1" outlineLevel="4" x14ac:dyDescent="0.25">
      <c r="A349" s="41"/>
      <c r="B349" s="42"/>
      <c r="C349" s="86" t="s">
        <v>279</v>
      </c>
      <c r="D349" s="87"/>
      <c r="E349" s="76"/>
      <c r="F349" s="43"/>
      <c r="G349" s="43"/>
      <c r="H349" s="43">
        <f>H350+H352</f>
        <v>4841.9450000000006</v>
      </c>
      <c r="I349" s="43">
        <f>I350+I352</f>
        <v>4836.4500000000007</v>
      </c>
      <c r="J349" s="44">
        <f t="shared" si="23"/>
        <v>0.99886512548159889</v>
      </c>
    </row>
    <row r="350" spans="1:10" ht="31.5" outlineLevel="1" x14ac:dyDescent="0.25">
      <c r="A350" s="41" t="s">
        <v>219</v>
      </c>
      <c r="B350" s="20" t="s">
        <v>220</v>
      </c>
      <c r="C350" s="48" t="s">
        <v>64</v>
      </c>
      <c r="D350" s="42" t="s">
        <v>65</v>
      </c>
      <c r="E350" s="17">
        <v>0</v>
      </c>
      <c r="F350" s="17">
        <v>224.72300000000001</v>
      </c>
      <c r="G350" s="17">
        <v>233.40700000000001</v>
      </c>
      <c r="H350" s="43">
        <f t="shared" si="22"/>
        <v>458.13</v>
      </c>
      <c r="I350" s="43">
        <v>458.13099999999997</v>
      </c>
      <c r="J350" s="44">
        <f t="shared" si="23"/>
        <v>1.0000021827865453</v>
      </c>
    </row>
    <row r="351" spans="1:10" ht="47.25" outlineLevel="2" x14ac:dyDescent="0.25">
      <c r="A351" s="62" t="s">
        <v>219</v>
      </c>
      <c r="B351" s="20" t="s">
        <v>220</v>
      </c>
      <c r="C351" s="63" t="s">
        <v>221</v>
      </c>
      <c r="D351" s="64" t="s">
        <v>222</v>
      </c>
      <c r="E351" s="17">
        <v>0</v>
      </c>
      <c r="F351" s="17">
        <v>224.72300000000001</v>
      </c>
      <c r="G351" s="17">
        <v>233.40700000000001</v>
      </c>
      <c r="H351" s="65">
        <f t="shared" si="22"/>
        <v>458.13</v>
      </c>
      <c r="I351" s="65">
        <v>458.13099999999997</v>
      </c>
      <c r="J351" s="66">
        <f t="shared" si="23"/>
        <v>1.0000021827865453</v>
      </c>
    </row>
    <row r="352" spans="1:10" ht="31.5" outlineLevel="1" x14ac:dyDescent="0.25">
      <c r="A352" s="41" t="s">
        <v>219</v>
      </c>
      <c r="B352" s="20" t="s">
        <v>220</v>
      </c>
      <c r="C352" s="48" t="s">
        <v>223</v>
      </c>
      <c r="D352" s="42" t="s">
        <v>224</v>
      </c>
      <c r="E352" s="17">
        <v>961.13</v>
      </c>
      <c r="F352" s="17">
        <v>1407.067</v>
      </c>
      <c r="G352" s="17">
        <v>2015.6179999999999</v>
      </c>
      <c r="H352" s="43">
        <f t="shared" ref="H352:H378" si="24">E352+F352+G352</f>
        <v>4383.8150000000005</v>
      </c>
      <c r="I352" s="43">
        <v>4378.3190000000004</v>
      </c>
      <c r="J352" s="44">
        <f t="shared" ref="J352:J378" si="25">I352/H352</f>
        <v>0.99874629746008892</v>
      </c>
    </row>
    <row r="353" spans="1:10" ht="31.5" outlineLevel="2" x14ac:dyDescent="0.25">
      <c r="A353" s="62" t="s">
        <v>219</v>
      </c>
      <c r="B353" s="20" t="s">
        <v>220</v>
      </c>
      <c r="C353" s="63" t="s">
        <v>225</v>
      </c>
      <c r="D353" s="64" t="s">
        <v>226</v>
      </c>
      <c r="E353" s="17">
        <v>0</v>
      </c>
      <c r="F353" s="17">
        <v>0</v>
      </c>
      <c r="G353" s="17">
        <v>0.80200000000000005</v>
      </c>
      <c r="H353" s="65">
        <f t="shared" si="24"/>
        <v>0.80200000000000005</v>
      </c>
      <c r="I353" s="65">
        <v>0.80200000000000005</v>
      </c>
      <c r="J353" s="66">
        <f t="shared" si="25"/>
        <v>1</v>
      </c>
    </row>
    <row r="354" spans="1:10" ht="31.5" outlineLevel="2" x14ac:dyDescent="0.25">
      <c r="A354" s="62" t="s">
        <v>219</v>
      </c>
      <c r="B354" s="20" t="s">
        <v>220</v>
      </c>
      <c r="C354" s="63" t="s">
        <v>227</v>
      </c>
      <c r="D354" s="64" t="s">
        <v>228</v>
      </c>
      <c r="E354" s="17">
        <v>381.154</v>
      </c>
      <c r="F354" s="17">
        <v>582.73</v>
      </c>
      <c r="G354" s="17">
        <v>796.86599999999999</v>
      </c>
      <c r="H354" s="65">
        <f t="shared" si="24"/>
        <v>1760.75</v>
      </c>
      <c r="I354" s="65">
        <v>1760.75</v>
      </c>
      <c r="J354" s="66">
        <f t="shared" si="25"/>
        <v>1</v>
      </c>
    </row>
    <row r="355" spans="1:10" ht="31.5" outlineLevel="2" x14ac:dyDescent="0.25">
      <c r="A355" s="62" t="s">
        <v>219</v>
      </c>
      <c r="B355" s="20" t="s">
        <v>220</v>
      </c>
      <c r="C355" s="63" t="s">
        <v>229</v>
      </c>
      <c r="D355" s="64" t="s">
        <v>230</v>
      </c>
      <c r="E355" s="17">
        <v>579.97500000000002</v>
      </c>
      <c r="F355" s="17">
        <v>824.33699999999999</v>
      </c>
      <c r="G355" s="17">
        <v>816.95</v>
      </c>
      <c r="H355" s="65">
        <f t="shared" si="24"/>
        <v>2221.2619999999997</v>
      </c>
      <c r="I355" s="65">
        <v>2215.7660000000001</v>
      </c>
      <c r="J355" s="66">
        <f t="shared" si="25"/>
        <v>0.99752573086830831</v>
      </c>
    </row>
    <row r="356" spans="1:10" ht="31.5" outlineLevel="2" x14ac:dyDescent="0.25">
      <c r="A356" s="62" t="s">
        <v>219</v>
      </c>
      <c r="B356" s="20" t="s">
        <v>220</v>
      </c>
      <c r="C356" s="63" t="s">
        <v>231</v>
      </c>
      <c r="D356" s="64" t="s">
        <v>232</v>
      </c>
      <c r="E356" s="17">
        <v>0</v>
      </c>
      <c r="F356" s="17">
        <v>0</v>
      </c>
      <c r="G356" s="17">
        <v>401</v>
      </c>
      <c r="H356" s="65">
        <f t="shared" si="24"/>
        <v>401</v>
      </c>
      <c r="I356" s="65">
        <v>401</v>
      </c>
      <c r="J356" s="66">
        <f t="shared" si="25"/>
        <v>1</v>
      </c>
    </row>
    <row r="357" spans="1:10" ht="15.75" outlineLevel="4" x14ac:dyDescent="0.25">
      <c r="A357" s="8"/>
      <c r="B357" s="20"/>
      <c r="C357" s="50"/>
      <c r="D357" s="41" t="s">
        <v>280</v>
      </c>
      <c r="E357" s="17"/>
      <c r="F357" s="17"/>
      <c r="G357" s="17"/>
      <c r="H357" s="43">
        <f>H358+H359+H360</f>
        <v>8629.0580000000009</v>
      </c>
      <c r="I357" s="43">
        <f>I358+I359+I360</f>
        <v>8629.0580000000009</v>
      </c>
      <c r="J357" s="44">
        <f t="shared" si="25"/>
        <v>1</v>
      </c>
    </row>
    <row r="358" spans="1:10" ht="31.5" outlineLevel="1" x14ac:dyDescent="0.25">
      <c r="A358" s="8" t="s">
        <v>219</v>
      </c>
      <c r="B358" s="20" t="s">
        <v>220</v>
      </c>
      <c r="C358" s="50" t="s">
        <v>26</v>
      </c>
      <c r="D358" s="20" t="s">
        <v>27</v>
      </c>
      <c r="E358" s="17">
        <v>0</v>
      </c>
      <c r="F358" s="17">
        <v>0</v>
      </c>
      <c r="G358" s="17">
        <v>20</v>
      </c>
      <c r="H358" s="10">
        <f t="shared" si="24"/>
        <v>20</v>
      </c>
      <c r="I358" s="10">
        <v>20</v>
      </c>
      <c r="J358" s="9">
        <f t="shared" si="25"/>
        <v>1</v>
      </c>
    </row>
    <row r="359" spans="1:10" ht="31.5" outlineLevel="1" x14ac:dyDescent="0.25">
      <c r="A359" s="8" t="s">
        <v>219</v>
      </c>
      <c r="B359" s="20" t="s">
        <v>220</v>
      </c>
      <c r="C359" s="50" t="s">
        <v>28</v>
      </c>
      <c r="D359" s="20" t="s">
        <v>29</v>
      </c>
      <c r="E359" s="17">
        <v>1936.5250000000001</v>
      </c>
      <c r="F359" s="17">
        <v>2970.2080000000001</v>
      </c>
      <c r="G359" s="17">
        <v>3340.8249999999998</v>
      </c>
      <c r="H359" s="10">
        <f t="shared" si="24"/>
        <v>8247.5580000000009</v>
      </c>
      <c r="I359" s="10">
        <v>8247.5580000000009</v>
      </c>
      <c r="J359" s="9">
        <f t="shared" si="25"/>
        <v>1</v>
      </c>
    </row>
    <row r="360" spans="1:10" ht="31.5" outlineLevel="1" x14ac:dyDescent="0.25">
      <c r="A360" s="8" t="s">
        <v>219</v>
      </c>
      <c r="B360" s="20" t="s">
        <v>220</v>
      </c>
      <c r="C360" s="50" t="s">
        <v>30</v>
      </c>
      <c r="D360" s="20" t="s">
        <v>31</v>
      </c>
      <c r="E360" s="17">
        <v>0</v>
      </c>
      <c r="F360" s="17">
        <v>241.5</v>
      </c>
      <c r="G360" s="17">
        <v>120</v>
      </c>
      <c r="H360" s="10">
        <f t="shared" si="24"/>
        <v>361.5</v>
      </c>
      <c r="I360" s="10">
        <v>361.5</v>
      </c>
      <c r="J360" s="9">
        <f t="shared" si="25"/>
        <v>1</v>
      </c>
    </row>
    <row r="361" spans="1:10" ht="30" customHeight="1" x14ac:dyDescent="0.25">
      <c r="A361" s="16" t="s">
        <v>233</v>
      </c>
      <c r="B361" s="85" t="s">
        <v>286</v>
      </c>
      <c r="C361" s="85"/>
      <c r="D361" s="85"/>
      <c r="E361" s="15">
        <v>21676.947</v>
      </c>
      <c r="F361" s="15">
        <v>35051.665000000001</v>
      </c>
      <c r="G361" s="15">
        <v>45820.925000000003</v>
      </c>
      <c r="H361" s="18">
        <f t="shared" si="24"/>
        <v>102549.53700000001</v>
      </c>
      <c r="I361" s="18">
        <v>102155.22500000001</v>
      </c>
      <c r="J361" s="19">
        <f t="shared" si="25"/>
        <v>0.99615491194270334</v>
      </c>
    </row>
    <row r="362" spans="1:10" s="72" customFormat="1" ht="15" customHeight="1" x14ac:dyDescent="0.25">
      <c r="A362" s="67"/>
      <c r="B362" s="68"/>
      <c r="C362" s="83" t="s">
        <v>278</v>
      </c>
      <c r="D362" s="83"/>
      <c r="E362" s="69"/>
      <c r="F362" s="69"/>
      <c r="G362" s="70"/>
      <c r="H362" s="74"/>
      <c r="I362" s="74"/>
      <c r="J362" s="71"/>
    </row>
    <row r="363" spans="1:10" ht="22.5" customHeight="1" outlineLevel="4" x14ac:dyDescent="0.25">
      <c r="A363" s="41"/>
      <c r="B363" s="42"/>
      <c r="C363" s="86" t="s">
        <v>279</v>
      </c>
      <c r="D363" s="87"/>
      <c r="E363" s="76"/>
      <c r="F363" s="43"/>
      <c r="G363" s="43"/>
      <c r="H363" s="43">
        <f>H364+H368</f>
        <v>17967.861000000001</v>
      </c>
      <c r="I363" s="43">
        <f>I364+I368</f>
        <v>17860.829999999998</v>
      </c>
      <c r="J363" s="44">
        <f t="shared" si="25"/>
        <v>0.99404319746240233</v>
      </c>
    </row>
    <row r="364" spans="1:10" ht="31.5" outlineLevel="1" x14ac:dyDescent="0.25">
      <c r="A364" s="41" t="s">
        <v>233</v>
      </c>
      <c r="B364" s="20" t="s">
        <v>234</v>
      </c>
      <c r="C364" s="48" t="s">
        <v>84</v>
      </c>
      <c r="D364" s="42" t="s">
        <v>85</v>
      </c>
      <c r="E364" s="17">
        <v>1533.546</v>
      </c>
      <c r="F364" s="17">
        <v>2584.223</v>
      </c>
      <c r="G364" s="17">
        <v>2521.5940000000001</v>
      </c>
      <c r="H364" s="43">
        <f t="shared" si="24"/>
        <v>6639.3630000000003</v>
      </c>
      <c r="I364" s="43">
        <v>6532.3419999999996</v>
      </c>
      <c r="J364" s="44">
        <f t="shared" si="25"/>
        <v>0.98388083314619179</v>
      </c>
    </row>
    <row r="365" spans="1:10" ht="47.25" outlineLevel="2" x14ac:dyDescent="0.25">
      <c r="A365" s="62" t="s">
        <v>233</v>
      </c>
      <c r="B365" s="20" t="s">
        <v>234</v>
      </c>
      <c r="C365" s="63" t="s">
        <v>86</v>
      </c>
      <c r="D365" s="64" t="s">
        <v>87</v>
      </c>
      <c r="E365" s="17">
        <v>1323.999</v>
      </c>
      <c r="F365" s="17">
        <v>2216.8470000000002</v>
      </c>
      <c r="G365" s="17">
        <v>2048.0160000000001</v>
      </c>
      <c r="H365" s="65">
        <f t="shared" si="24"/>
        <v>5588.862000000001</v>
      </c>
      <c r="I365" s="65">
        <v>5564.0910000000003</v>
      </c>
      <c r="J365" s="66">
        <f t="shared" si="25"/>
        <v>0.99556779179732824</v>
      </c>
    </row>
    <row r="366" spans="1:10" ht="31.5" outlineLevel="2" x14ac:dyDescent="0.25">
      <c r="A366" s="62" t="s">
        <v>233</v>
      </c>
      <c r="B366" s="20" t="s">
        <v>234</v>
      </c>
      <c r="C366" s="63" t="s">
        <v>116</v>
      </c>
      <c r="D366" s="64" t="s">
        <v>117</v>
      </c>
      <c r="E366" s="17">
        <v>18.46</v>
      </c>
      <c r="F366" s="17">
        <v>64.844999999999999</v>
      </c>
      <c r="G366" s="17">
        <v>55.396999999999998</v>
      </c>
      <c r="H366" s="65">
        <f t="shared" si="24"/>
        <v>138.702</v>
      </c>
      <c r="I366" s="65">
        <v>138.136</v>
      </c>
      <c r="J366" s="66">
        <f t="shared" si="25"/>
        <v>0.99591930902222026</v>
      </c>
    </row>
    <row r="367" spans="1:10" ht="31.5" outlineLevel="2" x14ac:dyDescent="0.25">
      <c r="A367" s="62" t="s">
        <v>233</v>
      </c>
      <c r="B367" s="20" t="s">
        <v>234</v>
      </c>
      <c r="C367" s="63" t="s">
        <v>124</v>
      </c>
      <c r="D367" s="64" t="s">
        <v>125</v>
      </c>
      <c r="E367" s="17">
        <v>191.08699999999999</v>
      </c>
      <c r="F367" s="17">
        <v>302.53100000000001</v>
      </c>
      <c r="G367" s="17">
        <v>418.18099999999998</v>
      </c>
      <c r="H367" s="65">
        <f t="shared" si="24"/>
        <v>911.79899999999998</v>
      </c>
      <c r="I367" s="65">
        <v>830.11500000000001</v>
      </c>
      <c r="J367" s="66">
        <f t="shared" si="25"/>
        <v>0.91041446634620138</v>
      </c>
    </row>
    <row r="368" spans="1:10" ht="31.5" outlineLevel="1" x14ac:dyDescent="0.25">
      <c r="A368" s="41" t="s">
        <v>233</v>
      </c>
      <c r="B368" s="20" t="s">
        <v>234</v>
      </c>
      <c r="C368" s="48" t="s">
        <v>144</v>
      </c>
      <c r="D368" s="42" t="s">
        <v>145</v>
      </c>
      <c r="E368" s="17">
        <v>0</v>
      </c>
      <c r="F368" s="17">
        <v>850</v>
      </c>
      <c r="G368" s="17">
        <v>10478.498</v>
      </c>
      <c r="H368" s="43">
        <f t="shared" si="24"/>
        <v>11328.498</v>
      </c>
      <c r="I368" s="43">
        <v>11328.487999999999</v>
      </c>
      <c r="J368" s="44">
        <f t="shared" si="25"/>
        <v>0.99999911727044488</v>
      </c>
    </row>
    <row r="369" spans="1:10" ht="31.5" outlineLevel="2" x14ac:dyDescent="0.25">
      <c r="A369" s="62" t="s">
        <v>233</v>
      </c>
      <c r="B369" s="20" t="s">
        <v>234</v>
      </c>
      <c r="C369" s="63" t="s">
        <v>146</v>
      </c>
      <c r="D369" s="64" t="s">
        <v>147</v>
      </c>
      <c r="E369" s="17">
        <v>0</v>
      </c>
      <c r="F369" s="17">
        <v>850</v>
      </c>
      <c r="G369" s="17">
        <v>10478.498</v>
      </c>
      <c r="H369" s="65">
        <f t="shared" si="24"/>
        <v>11328.498</v>
      </c>
      <c r="I369" s="65">
        <v>11328.487999999999</v>
      </c>
      <c r="J369" s="66">
        <f t="shared" si="25"/>
        <v>0.99999911727044488</v>
      </c>
    </row>
    <row r="370" spans="1:10" ht="15.75" outlineLevel="4" x14ac:dyDescent="0.25">
      <c r="A370" s="8"/>
      <c r="B370" s="20"/>
      <c r="C370" s="50"/>
      <c r="D370" s="41" t="s">
        <v>280</v>
      </c>
      <c r="E370" s="17"/>
      <c r="F370" s="17"/>
      <c r="G370" s="17"/>
      <c r="H370" s="43">
        <f>H371+H372+H373</f>
        <v>84581.675999999992</v>
      </c>
      <c r="I370" s="43">
        <f>I371+I372+I373</f>
        <v>84294.39499999999</v>
      </c>
      <c r="J370" s="44">
        <f t="shared" si="25"/>
        <v>0.99660350783306773</v>
      </c>
    </row>
    <row r="371" spans="1:10" ht="31.5" outlineLevel="1" x14ac:dyDescent="0.25">
      <c r="A371" s="8" t="s">
        <v>233</v>
      </c>
      <c r="B371" s="20" t="s">
        <v>234</v>
      </c>
      <c r="C371" s="50" t="s">
        <v>26</v>
      </c>
      <c r="D371" s="20" t="s">
        <v>27</v>
      </c>
      <c r="E371" s="17">
        <v>11978.200999999999</v>
      </c>
      <c r="F371" s="17">
        <v>11881.653</v>
      </c>
      <c r="G371" s="17">
        <v>11008.87</v>
      </c>
      <c r="H371" s="10">
        <f t="shared" si="24"/>
        <v>34868.724000000002</v>
      </c>
      <c r="I371" s="10">
        <v>34859.286999999997</v>
      </c>
      <c r="J371" s="9">
        <f t="shared" si="25"/>
        <v>0.99972935631369808</v>
      </c>
    </row>
    <row r="372" spans="1:10" ht="31.5" outlineLevel="1" x14ac:dyDescent="0.25">
      <c r="A372" s="8" t="s">
        <v>233</v>
      </c>
      <c r="B372" s="20" t="s">
        <v>234</v>
      </c>
      <c r="C372" s="50" t="s">
        <v>28</v>
      </c>
      <c r="D372" s="20" t="s">
        <v>29</v>
      </c>
      <c r="E372" s="17">
        <v>1365.2</v>
      </c>
      <c r="F372" s="17">
        <v>2455.3870000000002</v>
      </c>
      <c r="G372" s="17">
        <v>2580.3969999999999</v>
      </c>
      <c r="H372" s="10">
        <f t="shared" si="24"/>
        <v>6400.9840000000004</v>
      </c>
      <c r="I372" s="10">
        <v>6150.6620000000003</v>
      </c>
      <c r="J372" s="9">
        <f t="shared" si="25"/>
        <v>0.96089320017047375</v>
      </c>
    </row>
    <row r="373" spans="1:10" ht="31.5" outlineLevel="1" x14ac:dyDescent="0.25">
      <c r="A373" s="8" t="s">
        <v>233</v>
      </c>
      <c r="B373" s="20" t="s">
        <v>234</v>
      </c>
      <c r="C373" s="50" t="s">
        <v>30</v>
      </c>
      <c r="D373" s="20" t="s">
        <v>31</v>
      </c>
      <c r="E373" s="17">
        <v>6800</v>
      </c>
      <c r="F373" s="17">
        <v>17280.401999999998</v>
      </c>
      <c r="G373" s="17">
        <v>19231.565999999999</v>
      </c>
      <c r="H373" s="10">
        <f t="shared" si="24"/>
        <v>43311.967999999993</v>
      </c>
      <c r="I373" s="10">
        <v>43284.446000000004</v>
      </c>
      <c r="J373" s="9">
        <f t="shared" si="25"/>
        <v>0.99936456362361581</v>
      </c>
    </row>
    <row r="374" spans="1:10" ht="30" customHeight="1" x14ac:dyDescent="0.25">
      <c r="A374" s="16" t="s">
        <v>235</v>
      </c>
      <c r="B374" s="85" t="s">
        <v>236</v>
      </c>
      <c r="C374" s="85"/>
      <c r="D374" s="85"/>
      <c r="E374" s="21">
        <v>10330.397999999999</v>
      </c>
      <c r="F374" s="21">
        <v>17690.696</v>
      </c>
      <c r="G374" s="22">
        <v>19275.342000000001</v>
      </c>
      <c r="H374" s="18">
        <f t="shared" si="24"/>
        <v>47296.436000000002</v>
      </c>
      <c r="I374" s="18">
        <v>39360.858</v>
      </c>
      <c r="J374" s="19">
        <f t="shared" si="25"/>
        <v>0.8322161526082007</v>
      </c>
    </row>
    <row r="375" spans="1:10" s="72" customFormat="1" ht="15" customHeight="1" x14ac:dyDescent="0.25">
      <c r="A375" s="67"/>
      <c r="B375" s="68"/>
      <c r="C375" s="83" t="s">
        <v>278</v>
      </c>
      <c r="D375" s="83"/>
      <c r="E375" s="69"/>
      <c r="F375" s="69"/>
      <c r="G375" s="70"/>
      <c r="H375" s="74"/>
      <c r="I375" s="74"/>
      <c r="J375" s="71"/>
    </row>
    <row r="376" spans="1:10" ht="22.5" customHeight="1" outlineLevel="4" x14ac:dyDescent="0.25">
      <c r="A376" s="41"/>
      <c r="B376" s="42"/>
      <c r="C376" s="86" t="s">
        <v>279</v>
      </c>
      <c r="D376" s="87"/>
      <c r="E376" s="76"/>
      <c r="F376" s="43"/>
      <c r="G376" s="43"/>
      <c r="H376" s="43">
        <f>H377</f>
        <v>42963.495999999999</v>
      </c>
      <c r="I376" s="43">
        <f>I377</f>
        <v>36416.637999999999</v>
      </c>
      <c r="J376" s="44">
        <f t="shared" si="25"/>
        <v>0.84761812679303383</v>
      </c>
    </row>
    <row r="377" spans="1:10" ht="31.5" outlineLevel="1" x14ac:dyDescent="0.25">
      <c r="A377" s="41" t="s">
        <v>235</v>
      </c>
      <c r="B377" s="20" t="s">
        <v>236</v>
      </c>
      <c r="C377" s="48" t="s">
        <v>64</v>
      </c>
      <c r="D377" s="42" t="s">
        <v>65</v>
      </c>
      <c r="E377" s="17">
        <v>9014.4549999999999</v>
      </c>
      <c r="F377" s="17">
        <v>16549.611000000001</v>
      </c>
      <c r="G377" s="17">
        <v>17399.43</v>
      </c>
      <c r="H377" s="43">
        <f t="shared" si="24"/>
        <v>42963.495999999999</v>
      </c>
      <c r="I377" s="43">
        <v>36416.637999999999</v>
      </c>
      <c r="J377" s="44">
        <f t="shared" si="25"/>
        <v>0.84761812679303383</v>
      </c>
    </row>
    <row r="378" spans="1:10" ht="31.5" outlineLevel="2" x14ac:dyDescent="0.25">
      <c r="A378" s="62" t="s">
        <v>235</v>
      </c>
      <c r="B378" s="20" t="s">
        <v>236</v>
      </c>
      <c r="C378" s="63" t="s">
        <v>66</v>
      </c>
      <c r="D378" s="64" t="s">
        <v>67</v>
      </c>
      <c r="E378" s="17">
        <v>0</v>
      </c>
      <c r="F378" s="17">
        <v>638.98900000000003</v>
      </c>
      <c r="G378" s="17">
        <v>441.721</v>
      </c>
      <c r="H378" s="65">
        <f t="shared" si="24"/>
        <v>1080.71</v>
      </c>
      <c r="I378" s="65">
        <v>1079.1310000000001</v>
      </c>
      <c r="J378" s="66">
        <f t="shared" si="25"/>
        <v>0.99853892348548645</v>
      </c>
    </row>
    <row r="379" spans="1:10" ht="47.25" outlineLevel="2" x14ac:dyDescent="0.25">
      <c r="A379" s="62" t="s">
        <v>235</v>
      </c>
      <c r="B379" s="20" t="s">
        <v>236</v>
      </c>
      <c r="C379" s="63" t="s">
        <v>221</v>
      </c>
      <c r="D379" s="64" t="s">
        <v>222</v>
      </c>
      <c r="E379" s="17">
        <v>9014.4549999999999</v>
      </c>
      <c r="F379" s="17">
        <v>15866.931</v>
      </c>
      <c r="G379" s="17">
        <v>16914.018</v>
      </c>
      <c r="H379" s="65">
        <f t="shared" ref="H379:H400" si="26">E379+F379+G379</f>
        <v>41795.403999999995</v>
      </c>
      <c r="I379" s="65">
        <v>35337.508000000002</v>
      </c>
      <c r="J379" s="66">
        <f t="shared" ref="J379:J400" si="27">I379/H379</f>
        <v>0.84548789144375791</v>
      </c>
    </row>
    <row r="380" spans="1:10" ht="31.5" outlineLevel="2" x14ac:dyDescent="0.25">
      <c r="A380" s="62" t="s">
        <v>235</v>
      </c>
      <c r="B380" s="20" t="s">
        <v>236</v>
      </c>
      <c r="C380" s="63" t="s">
        <v>114</v>
      </c>
      <c r="D380" s="64" t="s">
        <v>115</v>
      </c>
      <c r="E380" s="17">
        <v>0</v>
      </c>
      <c r="F380" s="17">
        <v>43.691000000000003</v>
      </c>
      <c r="G380" s="17">
        <v>43.691000000000003</v>
      </c>
      <c r="H380" s="65">
        <f t="shared" si="26"/>
        <v>87.382000000000005</v>
      </c>
      <c r="I380" s="65">
        <v>0</v>
      </c>
      <c r="J380" s="66">
        <f t="shared" si="27"/>
        <v>0</v>
      </c>
    </row>
    <row r="381" spans="1:10" ht="15.75" outlineLevel="4" x14ac:dyDescent="0.25">
      <c r="A381" s="8"/>
      <c r="B381" s="20"/>
      <c r="C381" s="50"/>
      <c r="D381" s="41" t="s">
        <v>280</v>
      </c>
      <c r="E381" s="17"/>
      <c r="F381" s="17"/>
      <c r="G381" s="17"/>
      <c r="H381" s="43">
        <f>H382+H383</f>
        <v>4332.9400000000005</v>
      </c>
      <c r="I381" s="43">
        <f>I382+I383</f>
        <v>2944.2190000000001</v>
      </c>
      <c r="J381" s="44">
        <f t="shared" si="27"/>
        <v>0.6794968312508366</v>
      </c>
    </row>
    <row r="382" spans="1:10" ht="31.5" outlineLevel="1" x14ac:dyDescent="0.25">
      <c r="A382" s="8" t="s">
        <v>235</v>
      </c>
      <c r="B382" s="20" t="s">
        <v>236</v>
      </c>
      <c r="C382" s="50" t="s">
        <v>26</v>
      </c>
      <c r="D382" s="20" t="s">
        <v>27</v>
      </c>
      <c r="E382" s="17">
        <v>76.301000000000002</v>
      </c>
      <c r="F382" s="17">
        <v>176.55</v>
      </c>
      <c r="G382" s="17">
        <v>774.77700000000004</v>
      </c>
      <c r="H382" s="10">
        <f t="shared" si="26"/>
        <v>1027.6280000000002</v>
      </c>
      <c r="I382" s="10">
        <v>262.93799999999999</v>
      </c>
      <c r="J382" s="9">
        <f t="shared" si="27"/>
        <v>0.25586885526669179</v>
      </c>
    </row>
    <row r="383" spans="1:10" ht="31.5" outlineLevel="1" x14ac:dyDescent="0.25">
      <c r="A383" s="8" t="s">
        <v>235</v>
      </c>
      <c r="B383" s="20" t="s">
        <v>236</v>
      </c>
      <c r="C383" s="50" t="s">
        <v>28</v>
      </c>
      <c r="D383" s="20" t="s">
        <v>29</v>
      </c>
      <c r="E383" s="17">
        <v>1239.6420000000001</v>
      </c>
      <c r="F383" s="17">
        <v>964.53499999999997</v>
      </c>
      <c r="G383" s="17">
        <v>1101.135</v>
      </c>
      <c r="H383" s="10">
        <f t="shared" si="26"/>
        <v>3305.3119999999999</v>
      </c>
      <c r="I383" s="10">
        <v>2681.2809999999999</v>
      </c>
      <c r="J383" s="9">
        <f t="shared" si="27"/>
        <v>0.81120360195951247</v>
      </c>
    </row>
    <row r="384" spans="1:10" ht="30" customHeight="1" x14ac:dyDescent="0.25">
      <c r="A384" s="16" t="s">
        <v>237</v>
      </c>
      <c r="B384" s="85" t="s">
        <v>238</v>
      </c>
      <c r="C384" s="85"/>
      <c r="D384" s="85"/>
      <c r="E384" s="15">
        <v>31239.763999999999</v>
      </c>
      <c r="F384" s="15">
        <v>63942.095999999998</v>
      </c>
      <c r="G384" s="15">
        <v>55025.169000000002</v>
      </c>
      <c r="H384" s="18">
        <f t="shared" si="26"/>
        <v>150207.02900000001</v>
      </c>
      <c r="I384" s="18">
        <v>148744.823</v>
      </c>
      <c r="J384" s="19">
        <f t="shared" si="27"/>
        <v>0.99026539563604576</v>
      </c>
    </row>
    <row r="385" spans="1:10" s="72" customFormat="1" ht="15" customHeight="1" x14ac:dyDescent="0.25">
      <c r="A385" s="67"/>
      <c r="B385" s="68"/>
      <c r="C385" s="83" t="s">
        <v>278</v>
      </c>
      <c r="D385" s="83"/>
      <c r="E385" s="69"/>
      <c r="F385" s="69"/>
      <c r="G385" s="70"/>
      <c r="H385" s="74"/>
      <c r="I385" s="74"/>
      <c r="J385" s="71"/>
    </row>
    <row r="386" spans="1:10" ht="22.5" customHeight="1" outlineLevel="4" x14ac:dyDescent="0.25">
      <c r="A386" s="41"/>
      <c r="B386" s="42"/>
      <c r="C386" s="86" t="s">
        <v>279</v>
      </c>
      <c r="D386" s="87"/>
      <c r="E386" s="76"/>
      <c r="F386" s="43"/>
      <c r="G386" s="43"/>
      <c r="H386" s="43">
        <f>H387+H390</f>
        <v>1365.365</v>
      </c>
      <c r="I386" s="43">
        <f>I387+I390</f>
        <v>1352.615</v>
      </c>
      <c r="J386" s="44">
        <f t="shared" si="27"/>
        <v>0.9906618376771047</v>
      </c>
    </row>
    <row r="387" spans="1:10" ht="15.75" outlineLevel="1" x14ac:dyDescent="0.25">
      <c r="A387" s="41" t="s">
        <v>237</v>
      </c>
      <c r="B387" s="20" t="s">
        <v>238</v>
      </c>
      <c r="C387" s="48" t="s">
        <v>58</v>
      </c>
      <c r="D387" s="42" t="s">
        <v>59</v>
      </c>
      <c r="E387" s="17">
        <v>0</v>
      </c>
      <c r="F387" s="17">
        <v>725</v>
      </c>
      <c r="G387" s="17">
        <v>321.99</v>
      </c>
      <c r="H387" s="43">
        <f t="shared" si="26"/>
        <v>1046.99</v>
      </c>
      <c r="I387" s="43">
        <v>1034.24</v>
      </c>
      <c r="J387" s="44">
        <f t="shared" si="27"/>
        <v>0.98782223325915242</v>
      </c>
    </row>
    <row r="388" spans="1:10" ht="31.5" outlineLevel="2" x14ac:dyDescent="0.25">
      <c r="A388" s="62" t="s">
        <v>237</v>
      </c>
      <c r="B388" s="20" t="s">
        <v>238</v>
      </c>
      <c r="C388" s="63" t="s">
        <v>60</v>
      </c>
      <c r="D388" s="64" t="s">
        <v>61</v>
      </c>
      <c r="E388" s="17">
        <v>0</v>
      </c>
      <c r="F388" s="17">
        <v>725</v>
      </c>
      <c r="G388" s="17">
        <v>153.99</v>
      </c>
      <c r="H388" s="65">
        <f t="shared" si="26"/>
        <v>878.99</v>
      </c>
      <c r="I388" s="65">
        <v>866.24</v>
      </c>
      <c r="J388" s="66">
        <f t="shared" si="27"/>
        <v>0.98549471552577395</v>
      </c>
    </row>
    <row r="389" spans="1:10" ht="31.5" outlineLevel="2" x14ac:dyDescent="0.25">
      <c r="A389" s="62" t="s">
        <v>237</v>
      </c>
      <c r="B389" s="20" t="s">
        <v>238</v>
      </c>
      <c r="C389" s="63" t="s">
        <v>62</v>
      </c>
      <c r="D389" s="64" t="s">
        <v>63</v>
      </c>
      <c r="E389" s="17">
        <v>0</v>
      </c>
      <c r="F389" s="17">
        <v>0</v>
      </c>
      <c r="G389" s="17">
        <v>168</v>
      </c>
      <c r="H389" s="65">
        <f t="shared" si="26"/>
        <v>168</v>
      </c>
      <c r="I389" s="65">
        <v>168</v>
      </c>
      <c r="J389" s="66">
        <f t="shared" si="27"/>
        <v>1</v>
      </c>
    </row>
    <row r="390" spans="1:10" ht="31.5" outlineLevel="1" x14ac:dyDescent="0.25">
      <c r="A390" s="41" t="s">
        <v>237</v>
      </c>
      <c r="B390" s="20" t="s">
        <v>238</v>
      </c>
      <c r="C390" s="48" t="s">
        <v>223</v>
      </c>
      <c r="D390" s="42" t="s">
        <v>224</v>
      </c>
      <c r="E390" s="17">
        <v>318.375</v>
      </c>
      <c r="F390" s="17">
        <v>0</v>
      </c>
      <c r="G390" s="17">
        <v>0</v>
      </c>
      <c r="H390" s="43">
        <f t="shared" si="26"/>
        <v>318.375</v>
      </c>
      <c r="I390" s="43">
        <v>318.375</v>
      </c>
      <c r="J390" s="44">
        <f t="shared" si="27"/>
        <v>1</v>
      </c>
    </row>
    <row r="391" spans="1:10" ht="30" outlineLevel="2" x14ac:dyDescent="0.25">
      <c r="A391" s="62" t="s">
        <v>237</v>
      </c>
      <c r="B391" s="20" t="s">
        <v>238</v>
      </c>
      <c r="C391" s="63" t="s">
        <v>229</v>
      </c>
      <c r="D391" s="64" t="s">
        <v>230</v>
      </c>
      <c r="E391" s="17">
        <v>318.375</v>
      </c>
      <c r="F391" s="17">
        <v>0</v>
      </c>
      <c r="G391" s="17">
        <v>0</v>
      </c>
      <c r="H391" s="65">
        <f t="shared" si="26"/>
        <v>318.375</v>
      </c>
      <c r="I391" s="65">
        <v>318.375</v>
      </c>
      <c r="J391" s="66">
        <f t="shared" si="27"/>
        <v>1</v>
      </c>
    </row>
    <row r="392" spans="1:10" ht="15.75" outlineLevel="4" x14ac:dyDescent="0.25">
      <c r="A392" s="8"/>
      <c r="B392" s="20"/>
      <c r="C392" s="50"/>
      <c r="D392" s="41" t="s">
        <v>281</v>
      </c>
      <c r="E392" s="17"/>
      <c r="F392" s="17"/>
      <c r="G392" s="17"/>
      <c r="H392" s="43">
        <f>H393+H394</f>
        <v>148841.66500000001</v>
      </c>
      <c r="I392" s="43">
        <f>I393+I394</f>
        <v>147392.20800000001</v>
      </c>
      <c r="J392" s="44">
        <f t="shared" si="27"/>
        <v>0.99026175231243219</v>
      </c>
    </row>
    <row r="393" spans="1:10" ht="31.5" outlineLevel="1" x14ac:dyDescent="0.25">
      <c r="A393" s="8" t="s">
        <v>237</v>
      </c>
      <c r="B393" s="20" t="s">
        <v>238</v>
      </c>
      <c r="C393" s="50" t="s">
        <v>26</v>
      </c>
      <c r="D393" s="20" t="s">
        <v>27</v>
      </c>
      <c r="E393" s="17">
        <v>10167.209999999999</v>
      </c>
      <c r="F393" s="17">
        <v>35572.703000000001</v>
      </c>
      <c r="G393" s="17">
        <v>27647.792000000001</v>
      </c>
      <c r="H393" s="10">
        <f t="shared" si="26"/>
        <v>73387.705000000002</v>
      </c>
      <c r="I393" s="10">
        <v>71976.691000000006</v>
      </c>
      <c r="J393" s="9">
        <f t="shared" si="27"/>
        <v>0.98077315539435395</v>
      </c>
    </row>
    <row r="394" spans="1:10" ht="31.5" outlineLevel="1" x14ac:dyDescent="0.25">
      <c r="A394" s="8" t="s">
        <v>237</v>
      </c>
      <c r="B394" s="20" t="s">
        <v>238</v>
      </c>
      <c r="C394" s="50" t="s">
        <v>28</v>
      </c>
      <c r="D394" s="20" t="s">
        <v>29</v>
      </c>
      <c r="E394" s="17">
        <v>20754.18</v>
      </c>
      <c r="F394" s="17">
        <v>27644.393</v>
      </c>
      <c r="G394" s="17">
        <v>27055.386999999999</v>
      </c>
      <c r="H394" s="10">
        <f t="shared" si="26"/>
        <v>75453.960000000006</v>
      </c>
      <c r="I394" s="10">
        <v>75415.517000000007</v>
      </c>
      <c r="J394" s="9">
        <f t="shared" si="27"/>
        <v>0.99949051050468396</v>
      </c>
    </row>
    <row r="395" spans="1:10" ht="30" customHeight="1" x14ac:dyDescent="0.25">
      <c r="A395" s="16" t="s">
        <v>239</v>
      </c>
      <c r="B395" s="85" t="s">
        <v>240</v>
      </c>
      <c r="C395" s="85"/>
      <c r="D395" s="85"/>
      <c r="E395" s="17">
        <v>67456.574999999997</v>
      </c>
      <c r="F395" s="17">
        <v>113856.92</v>
      </c>
      <c r="G395" s="17">
        <v>99380.047000000006</v>
      </c>
      <c r="H395" s="18">
        <f t="shared" si="26"/>
        <v>280693.54200000002</v>
      </c>
      <c r="I395" s="18">
        <v>280420.85399999999</v>
      </c>
      <c r="J395" s="19">
        <f t="shared" si="27"/>
        <v>0.99902852057779079</v>
      </c>
    </row>
    <row r="396" spans="1:10" s="72" customFormat="1" ht="15" customHeight="1" x14ac:dyDescent="0.25">
      <c r="A396" s="67"/>
      <c r="B396" s="68"/>
      <c r="C396" s="83" t="s">
        <v>278</v>
      </c>
      <c r="D396" s="83"/>
      <c r="E396" s="69"/>
      <c r="F396" s="69"/>
      <c r="G396" s="70"/>
      <c r="H396" s="74"/>
      <c r="I396" s="74"/>
      <c r="J396" s="71"/>
    </row>
    <row r="397" spans="1:10" ht="22.5" customHeight="1" outlineLevel="4" x14ac:dyDescent="0.25">
      <c r="A397" s="41"/>
      <c r="B397" s="42"/>
      <c r="C397" s="86" t="s">
        <v>279</v>
      </c>
      <c r="D397" s="87"/>
      <c r="E397" s="76"/>
      <c r="F397" s="43"/>
      <c r="G397" s="43"/>
      <c r="H397" s="43">
        <f>H398</f>
        <v>266530.25</v>
      </c>
      <c r="I397" s="43">
        <f>I398</f>
        <v>266519.07</v>
      </c>
      <c r="J397" s="44">
        <f t="shared" si="27"/>
        <v>0.99995805354176504</v>
      </c>
    </row>
    <row r="398" spans="1:10" ht="31.5" outlineLevel="1" x14ac:dyDescent="0.25">
      <c r="A398" s="41" t="s">
        <v>239</v>
      </c>
      <c r="B398" s="20" t="s">
        <v>240</v>
      </c>
      <c r="C398" s="48" t="s">
        <v>92</v>
      </c>
      <c r="D398" s="42" t="s">
        <v>93</v>
      </c>
      <c r="E398" s="17">
        <v>63921.101999999999</v>
      </c>
      <c r="F398" s="17">
        <v>108350.92</v>
      </c>
      <c r="G398" s="17">
        <v>94258.228000000003</v>
      </c>
      <c r="H398" s="43">
        <f t="shared" si="26"/>
        <v>266530.25</v>
      </c>
      <c r="I398" s="43">
        <v>266519.07</v>
      </c>
      <c r="J398" s="44">
        <f t="shared" si="27"/>
        <v>0.99995805354176504</v>
      </c>
    </row>
    <row r="399" spans="1:10" ht="31.5" outlineLevel="2" x14ac:dyDescent="0.25">
      <c r="A399" s="62" t="s">
        <v>239</v>
      </c>
      <c r="B399" s="20" t="s">
        <v>240</v>
      </c>
      <c r="C399" s="63" t="s">
        <v>160</v>
      </c>
      <c r="D399" s="64" t="s">
        <v>161</v>
      </c>
      <c r="E399" s="17">
        <v>0</v>
      </c>
      <c r="F399" s="17">
        <v>41.460999999999999</v>
      </c>
      <c r="G399" s="17">
        <v>50.774000000000001</v>
      </c>
      <c r="H399" s="65">
        <f t="shared" si="26"/>
        <v>92.234999999999999</v>
      </c>
      <c r="I399" s="65">
        <v>81.055000000000007</v>
      </c>
      <c r="J399" s="66">
        <f t="shared" si="27"/>
        <v>0.8787878787878789</v>
      </c>
    </row>
    <row r="400" spans="1:10" ht="31.5" outlineLevel="2" x14ac:dyDescent="0.25">
      <c r="A400" s="62" t="s">
        <v>239</v>
      </c>
      <c r="B400" s="20" t="s">
        <v>240</v>
      </c>
      <c r="C400" s="63" t="s">
        <v>94</v>
      </c>
      <c r="D400" s="64" t="s">
        <v>95</v>
      </c>
      <c r="E400" s="17">
        <v>63921.101999999999</v>
      </c>
      <c r="F400" s="17">
        <v>108309.459</v>
      </c>
      <c r="G400" s="17">
        <v>94207.452999999994</v>
      </c>
      <c r="H400" s="65">
        <f t="shared" si="26"/>
        <v>266438.01399999997</v>
      </c>
      <c r="I400" s="65">
        <v>266438.01400000002</v>
      </c>
      <c r="J400" s="66">
        <f t="shared" si="27"/>
        <v>1.0000000000000002</v>
      </c>
    </row>
    <row r="401" spans="1:10" ht="15.75" outlineLevel="4" x14ac:dyDescent="0.25">
      <c r="A401" s="8"/>
      <c r="B401" s="20"/>
      <c r="C401" s="50"/>
      <c r="D401" s="41" t="s">
        <v>280</v>
      </c>
      <c r="E401" s="17"/>
      <c r="F401" s="17"/>
      <c r="G401" s="17"/>
      <c r="H401" s="43">
        <f>H402+H403</f>
        <v>14163.293000000001</v>
      </c>
      <c r="I401" s="43">
        <f>I402+I403</f>
        <v>13901.784</v>
      </c>
      <c r="J401" s="44">
        <f t="shared" ref="J401:J433" si="28">I401/H401</f>
        <v>0.98153614417212143</v>
      </c>
    </row>
    <row r="402" spans="1:10" ht="31.5" outlineLevel="1" x14ac:dyDescent="0.25">
      <c r="A402" s="8" t="s">
        <v>239</v>
      </c>
      <c r="B402" s="20" t="s">
        <v>240</v>
      </c>
      <c r="C402" s="50" t="s">
        <v>26</v>
      </c>
      <c r="D402" s="20" t="s">
        <v>27</v>
      </c>
      <c r="E402" s="17">
        <v>2781.473</v>
      </c>
      <c r="F402" s="17">
        <v>4170.6130000000003</v>
      </c>
      <c r="G402" s="17">
        <v>4038.0520000000001</v>
      </c>
      <c r="H402" s="10">
        <f t="shared" ref="H402:H433" si="29">E402+F402+G402</f>
        <v>10990.138000000001</v>
      </c>
      <c r="I402" s="10">
        <v>10800.742</v>
      </c>
      <c r="J402" s="9">
        <f t="shared" si="28"/>
        <v>0.98276673140956006</v>
      </c>
    </row>
    <row r="403" spans="1:10" ht="31.5" outlineLevel="1" x14ac:dyDescent="0.25">
      <c r="A403" s="8" t="s">
        <v>239</v>
      </c>
      <c r="B403" s="20" t="s">
        <v>240</v>
      </c>
      <c r="C403" s="50" t="s">
        <v>28</v>
      </c>
      <c r="D403" s="20" t="s">
        <v>29</v>
      </c>
      <c r="E403" s="17">
        <v>754</v>
      </c>
      <c r="F403" s="17">
        <v>1335.3869999999999</v>
      </c>
      <c r="G403" s="17">
        <v>1083.768</v>
      </c>
      <c r="H403" s="10">
        <f t="shared" si="29"/>
        <v>3173.1549999999997</v>
      </c>
      <c r="I403" s="10">
        <v>3101.0419999999999</v>
      </c>
      <c r="J403" s="9">
        <f t="shared" si="28"/>
        <v>0.97727403798427748</v>
      </c>
    </row>
    <row r="404" spans="1:10" ht="30" customHeight="1" x14ac:dyDescent="0.25">
      <c r="A404" s="16" t="s">
        <v>241</v>
      </c>
      <c r="B404" s="85" t="s">
        <v>242</v>
      </c>
      <c r="C404" s="85"/>
      <c r="D404" s="85"/>
      <c r="E404" s="17">
        <v>3093</v>
      </c>
      <c r="F404" s="17">
        <v>3515</v>
      </c>
      <c r="G404" s="17">
        <v>3150</v>
      </c>
      <c r="H404" s="18">
        <f t="shared" si="29"/>
        <v>9758</v>
      </c>
      <c r="I404" s="18">
        <v>9727.6630000000005</v>
      </c>
      <c r="J404" s="19">
        <f t="shared" si="28"/>
        <v>0.99689106374257019</v>
      </c>
    </row>
    <row r="405" spans="1:10" s="72" customFormat="1" ht="15" customHeight="1" x14ac:dyDescent="0.25">
      <c r="A405" s="67"/>
      <c r="B405" s="68"/>
      <c r="C405" s="83" t="s">
        <v>278</v>
      </c>
      <c r="D405" s="83"/>
      <c r="E405" s="69"/>
      <c r="F405" s="69"/>
      <c r="G405" s="70"/>
      <c r="H405" s="74"/>
      <c r="I405" s="74"/>
      <c r="J405" s="71"/>
    </row>
    <row r="406" spans="1:10" ht="22.5" customHeight="1" outlineLevel="4" x14ac:dyDescent="0.25">
      <c r="A406" s="41"/>
      <c r="B406" s="42"/>
      <c r="C406" s="86" t="s">
        <v>279</v>
      </c>
      <c r="D406" s="87"/>
      <c r="E406" s="76"/>
      <c r="F406" s="43"/>
      <c r="G406" s="43"/>
      <c r="H406" s="43"/>
      <c r="I406" s="43"/>
      <c r="J406" s="44"/>
    </row>
    <row r="407" spans="1:10" ht="15.75" outlineLevel="4" x14ac:dyDescent="0.25">
      <c r="A407" s="8"/>
      <c r="B407" s="20"/>
      <c r="C407" s="86" t="s">
        <v>280</v>
      </c>
      <c r="D407" s="87"/>
      <c r="E407" s="17"/>
      <c r="F407" s="17"/>
      <c r="G407" s="17"/>
      <c r="H407" s="43">
        <f>H408</f>
        <v>9758</v>
      </c>
      <c r="I407" s="43">
        <f>I408</f>
        <v>9727.6630000000005</v>
      </c>
      <c r="J407" s="44">
        <f t="shared" si="28"/>
        <v>0.99689106374257019</v>
      </c>
    </row>
    <row r="408" spans="1:10" ht="31.5" outlineLevel="1" x14ac:dyDescent="0.25">
      <c r="A408" s="8" t="s">
        <v>241</v>
      </c>
      <c r="B408" s="20" t="s">
        <v>242</v>
      </c>
      <c r="C408" s="50" t="s">
        <v>243</v>
      </c>
      <c r="D408" s="20" t="s">
        <v>244</v>
      </c>
      <c r="E408" s="17">
        <v>3093</v>
      </c>
      <c r="F408" s="17">
        <v>3515</v>
      </c>
      <c r="G408" s="17">
        <v>3150</v>
      </c>
      <c r="H408" s="10">
        <f t="shared" si="29"/>
        <v>9758</v>
      </c>
      <c r="I408" s="10">
        <v>9727.6630000000005</v>
      </c>
      <c r="J408" s="9">
        <f t="shared" si="28"/>
        <v>0.99689106374257019</v>
      </c>
    </row>
    <row r="409" spans="1:10" ht="30" customHeight="1" x14ac:dyDescent="0.25">
      <c r="A409" s="16" t="s">
        <v>245</v>
      </c>
      <c r="B409" s="85" t="s">
        <v>246</v>
      </c>
      <c r="C409" s="85"/>
      <c r="D409" s="85"/>
      <c r="E409" s="17">
        <v>5802.1</v>
      </c>
      <c r="F409" s="17">
        <v>18406.5</v>
      </c>
      <c r="G409" s="17">
        <v>17521.97</v>
      </c>
      <c r="H409" s="18">
        <f t="shared" si="29"/>
        <v>41730.57</v>
      </c>
      <c r="I409" s="18">
        <v>31865.768</v>
      </c>
      <c r="J409" s="19">
        <f t="shared" si="28"/>
        <v>0.76360730275191546</v>
      </c>
    </row>
    <row r="410" spans="1:10" s="72" customFormat="1" ht="15" customHeight="1" x14ac:dyDescent="0.25">
      <c r="A410" s="67"/>
      <c r="B410" s="68"/>
      <c r="C410" s="83" t="s">
        <v>278</v>
      </c>
      <c r="D410" s="83"/>
      <c r="E410" s="69"/>
      <c r="F410" s="69"/>
      <c r="G410" s="70"/>
      <c r="H410" s="74"/>
      <c r="I410" s="74"/>
      <c r="J410" s="71"/>
    </row>
    <row r="411" spans="1:10" ht="22.5" customHeight="1" outlineLevel="4" x14ac:dyDescent="0.25">
      <c r="A411" s="41"/>
      <c r="B411" s="42"/>
      <c r="C411" s="86" t="s">
        <v>279</v>
      </c>
      <c r="D411" s="87"/>
      <c r="E411" s="76"/>
      <c r="F411" s="43"/>
      <c r="G411" s="43"/>
      <c r="H411" s="43"/>
      <c r="I411" s="43"/>
      <c r="J411" s="44"/>
    </row>
    <row r="412" spans="1:10" ht="15.75" outlineLevel="4" x14ac:dyDescent="0.25">
      <c r="A412" s="8"/>
      <c r="B412" s="20"/>
      <c r="C412" s="86" t="s">
        <v>280</v>
      </c>
      <c r="D412" s="87"/>
      <c r="E412" s="17"/>
      <c r="F412" s="17"/>
      <c r="G412" s="17"/>
      <c r="H412" s="43">
        <f>H413+H414+H415</f>
        <v>41730.570000000007</v>
      </c>
      <c r="I412" s="43">
        <f>I413+I414+I415</f>
        <v>31865.768</v>
      </c>
      <c r="J412" s="44">
        <f t="shared" si="28"/>
        <v>0.76360730275191535</v>
      </c>
    </row>
    <row r="413" spans="1:10" ht="31.5" outlineLevel="1" x14ac:dyDescent="0.25">
      <c r="A413" s="8" t="s">
        <v>245</v>
      </c>
      <c r="B413" s="20" t="s">
        <v>246</v>
      </c>
      <c r="C413" s="50" t="s">
        <v>26</v>
      </c>
      <c r="D413" s="20" t="s">
        <v>27</v>
      </c>
      <c r="E413" s="17">
        <v>0</v>
      </c>
      <c r="F413" s="17">
        <v>3213</v>
      </c>
      <c r="G413" s="17">
        <v>5034.5</v>
      </c>
      <c r="H413" s="10">
        <f t="shared" si="29"/>
        <v>8247.5</v>
      </c>
      <c r="I413" s="10">
        <v>4054.4520000000002</v>
      </c>
      <c r="J413" s="9">
        <f t="shared" si="28"/>
        <v>0.4915976962715975</v>
      </c>
    </row>
    <row r="414" spans="1:10" ht="31.5" outlineLevel="1" x14ac:dyDescent="0.25">
      <c r="A414" s="8" t="s">
        <v>245</v>
      </c>
      <c r="B414" s="20" t="s">
        <v>246</v>
      </c>
      <c r="C414" s="50" t="s">
        <v>247</v>
      </c>
      <c r="D414" s="20" t="s">
        <v>248</v>
      </c>
      <c r="E414" s="17">
        <v>5802.1</v>
      </c>
      <c r="F414" s="17">
        <v>15187.7</v>
      </c>
      <c r="G414" s="17">
        <v>12487.47</v>
      </c>
      <c r="H414" s="10">
        <f t="shared" si="29"/>
        <v>33477.270000000004</v>
      </c>
      <c r="I414" s="10">
        <v>27805.516</v>
      </c>
      <c r="J414" s="9">
        <f t="shared" si="28"/>
        <v>0.83057895700575335</v>
      </c>
    </row>
    <row r="415" spans="1:10" ht="31.5" outlineLevel="1" x14ac:dyDescent="0.25">
      <c r="A415" s="8" t="s">
        <v>245</v>
      </c>
      <c r="B415" s="20" t="s">
        <v>246</v>
      </c>
      <c r="C415" s="50" t="s">
        <v>30</v>
      </c>
      <c r="D415" s="20" t="s">
        <v>31</v>
      </c>
      <c r="E415" s="17">
        <v>0</v>
      </c>
      <c r="F415" s="17">
        <v>5.8</v>
      </c>
      <c r="G415" s="17">
        <v>0</v>
      </c>
      <c r="H415" s="10">
        <f t="shared" si="29"/>
        <v>5.8</v>
      </c>
      <c r="I415" s="10">
        <v>5.8</v>
      </c>
      <c r="J415" s="9">
        <f t="shared" si="28"/>
        <v>1</v>
      </c>
    </row>
    <row r="416" spans="1:10" ht="30" customHeight="1" x14ac:dyDescent="0.25">
      <c r="A416" s="16" t="s">
        <v>249</v>
      </c>
      <c r="B416" s="85" t="s">
        <v>250</v>
      </c>
      <c r="C416" s="85"/>
      <c r="D416" s="85"/>
      <c r="E416" s="17">
        <v>74134.032999999996</v>
      </c>
      <c r="F416" s="17">
        <v>94634.521999999997</v>
      </c>
      <c r="G416" s="17">
        <v>188892.82800000001</v>
      </c>
      <c r="H416" s="18">
        <f t="shared" si="29"/>
        <v>357661.38300000003</v>
      </c>
      <c r="I416" s="18">
        <v>351778.22499999998</v>
      </c>
      <c r="J416" s="19">
        <f t="shared" si="28"/>
        <v>0.98355103939191546</v>
      </c>
    </row>
    <row r="417" spans="1:10" s="72" customFormat="1" ht="15" customHeight="1" x14ac:dyDescent="0.25">
      <c r="A417" s="67"/>
      <c r="B417" s="68"/>
      <c r="C417" s="83" t="s">
        <v>278</v>
      </c>
      <c r="D417" s="83"/>
      <c r="E417" s="69"/>
      <c r="F417" s="69"/>
      <c r="G417" s="70"/>
      <c r="H417" s="74"/>
      <c r="I417" s="74"/>
      <c r="J417" s="71"/>
    </row>
    <row r="418" spans="1:10" ht="22.5" customHeight="1" outlineLevel="4" x14ac:dyDescent="0.25">
      <c r="A418" s="41"/>
      <c r="B418" s="42"/>
      <c r="C418" s="86" t="s">
        <v>279</v>
      </c>
      <c r="D418" s="87"/>
      <c r="E418" s="76"/>
      <c r="F418" s="43"/>
      <c r="G418" s="43"/>
      <c r="H418" s="43">
        <f>H419+H432</f>
        <v>339335.36099999998</v>
      </c>
      <c r="I418" s="43">
        <f>I419+I432</f>
        <v>334953.94900000002</v>
      </c>
      <c r="J418" s="44">
        <f t="shared" si="28"/>
        <v>0.98708825397067901</v>
      </c>
    </row>
    <row r="419" spans="1:10" ht="31.5" outlineLevel="1" x14ac:dyDescent="0.25">
      <c r="A419" s="41" t="s">
        <v>249</v>
      </c>
      <c r="B419" s="20" t="s">
        <v>250</v>
      </c>
      <c r="C419" s="48" t="s">
        <v>144</v>
      </c>
      <c r="D419" s="42" t="s">
        <v>145</v>
      </c>
      <c r="E419" s="17">
        <v>61521.332000000002</v>
      </c>
      <c r="F419" s="17">
        <v>81526.411999999997</v>
      </c>
      <c r="G419" s="17">
        <v>181675.76800000001</v>
      </c>
      <c r="H419" s="43">
        <f t="shared" si="29"/>
        <v>324723.51199999999</v>
      </c>
      <c r="I419" s="43">
        <v>320371.37300000002</v>
      </c>
      <c r="J419" s="44">
        <f t="shared" si="28"/>
        <v>0.98659740105299187</v>
      </c>
    </row>
    <row r="420" spans="1:10" ht="31.5" outlineLevel="2" x14ac:dyDescent="0.25">
      <c r="A420" s="62" t="s">
        <v>249</v>
      </c>
      <c r="B420" s="20" t="s">
        <v>250</v>
      </c>
      <c r="C420" s="63" t="s">
        <v>185</v>
      </c>
      <c r="D420" s="64" t="s">
        <v>186</v>
      </c>
      <c r="E420" s="17">
        <v>0</v>
      </c>
      <c r="F420" s="17">
        <v>20572.8</v>
      </c>
      <c r="G420" s="17">
        <v>20677.883000000002</v>
      </c>
      <c r="H420" s="65">
        <f t="shared" si="29"/>
        <v>41250.683000000005</v>
      </c>
      <c r="I420" s="65">
        <v>38724.81</v>
      </c>
      <c r="J420" s="66">
        <f t="shared" si="28"/>
        <v>0.93876772900948069</v>
      </c>
    </row>
    <row r="421" spans="1:10" ht="15.75" outlineLevel="2" x14ac:dyDescent="0.25">
      <c r="A421" s="62"/>
      <c r="B421" s="20"/>
      <c r="C421" s="63"/>
      <c r="D421" s="78" t="s">
        <v>289</v>
      </c>
      <c r="E421" s="17"/>
      <c r="F421" s="17"/>
      <c r="G421" s="17"/>
      <c r="H421" s="80">
        <f>H422+H423+H424</f>
        <v>39643.512000000002</v>
      </c>
      <c r="I421" s="80">
        <f>I422+I423+I424</f>
        <v>37320.408000000003</v>
      </c>
      <c r="J421" s="79">
        <f>I421/H421</f>
        <v>0.94140014638460889</v>
      </c>
    </row>
    <row r="422" spans="1:10" ht="63" outlineLevel="4" x14ac:dyDescent="0.25">
      <c r="A422" s="8" t="s">
        <v>249</v>
      </c>
      <c r="B422" s="20" t="s">
        <v>250</v>
      </c>
      <c r="C422" s="50" t="s">
        <v>251</v>
      </c>
      <c r="D422" s="20" t="s">
        <v>252</v>
      </c>
      <c r="E422" s="17">
        <v>0</v>
      </c>
      <c r="F422" s="17">
        <v>12089.178</v>
      </c>
      <c r="G422" s="17">
        <v>14336.583000000001</v>
      </c>
      <c r="H422" s="10">
        <v>25502.661</v>
      </c>
      <c r="I422" s="10">
        <v>25502.661</v>
      </c>
      <c r="J422" s="9">
        <f t="shared" si="28"/>
        <v>1</v>
      </c>
    </row>
    <row r="423" spans="1:10" ht="31.5" outlineLevel="4" x14ac:dyDescent="0.25">
      <c r="A423" s="8" t="s">
        <v>249</v>
      </c>
      <c r="B423" s="20" t="s">
        <v>250</v>
      </c>
      <c r="C423" s="50" t="s">
        <v>253</v>
      </c>
      <c r="D423" s="20" t="s">
        <v>254</v>
      </c>
      <c r="E423" s="17">
        <v>0</v>
      </c>
      <c r="F423" s="17">
        <v>0</v>
      </c>
      <c r="G423" s="17">
        <v>2000</v>
      </c>
      <c r="H423" s="10">
        <f t="shared" si="29"/>
        <v>2000</v>
      </c>
      <c r="I423" s="10">
        <v>97.896000000000001</v>
      </c>
      <c r="J423" s="9">
        <f t="shared" si="28"/>
        <v>4.8947999999999998E-2</v>
      </c>
    </row>
    <row r="424" spans="1:10" ht="31.5" outlineLevel="4" x14ac:dyDescent="0.25">
      <c r="A424" s="8" t="s">
        <v>249</v>
      </c>
      <c r="B424" s="20" t="s">
        <v>250</v>
      </c>
      <c r="C424" s="50" t="s">
        <v>187</v>
      </c>
      <c r="D424" s="20" t="s">
        <v>188</v>
      </c>
      <c r="E424" s="17">
        <v>0</v>
      </c>
      <c r="F424" s="17">
        <v>8483.6219999999994</v>
      </c>
      <c r="G424" s="17">
        <v>4341.3</v>
      </c>
      <c r="H424" s="10">
        <v>12140.850999999999</v>
      </c>
      <c r="I424" s="10">
        <v>11719.851000000001</v>
      </c>
      <c r="J424" s="9">
        <f t="shared" si="28"/>
        <v>0.96532368282915271</v>
      </c>
    </row>
    <row r="425" spans="1:10" ht="31.5" outlineLevel="2" x14ac:dyDescent="0.25">
      <c r="A425" s="62" t="s">
        <v>249</v>
      </c>
      <c r="B425" s="20" t="s">
        <v>250</v>
      </c>
      <c r="C425" s="63" t="s">
        <v>255</v>
      </c>
      <c r="D425" s="64" t="s">
        <v>256</v>
      </c>
      <c r="E425" s="17">
        <v>13033.3</v>
      </c>
      <c r="F425" s="17">
        <v>12331.662</v>
      </c>
      <c r="G425" s="17">
        <v>21973.748</v>
      </c>
      <c r="H425" s="65">
        <f t="shared" si="29"/>
        <v>47338.71</v>
      </c>
      <c r="I425" s="65">
        <v>46703.152999999998</v>
      </c>
      <c r="J425" s="66">
        <f t="shared" si="28"/>
        <v>0.98657426448671715</v>
      </c>
    </row>
    <row r="426" spans="1:10" ht="31.5" outlineLevel="2" x14ac:dyDescent="0.25">
      <c r="A426" s="62" t="s">
        <v>249</v>
      </c>
      <c r="B426" s="20" t="s">
        <v>250</v>
      </c>
      <c r="C426" s="63" t="s">
        <v>146</v>
      </c>
      <c r="D426" s="64" t="s">
        <v>147</v>
      </c>
      <c r="E426" s="17">
        <v>48488.031999999999</v>
      </c>
      <c r="F426" s="17">
        <v>48028.349000000002</v>
      </c>
      <c r="G426" s="17">
        <v>137697.747</v>
      </c>
      <c r="H426" s="65">
        <f t="shared" si="29"/>
        <v>234214.128</v>
      </c>
      <c r="I426" s="65">
        <v>234110.41800000001</v>
      </c>
      <c r="J426" s="66">
        <f t="shared" si="28"/>
        <v>0.99955720006779436</v>
      </c>
    </row>
    <row r="427" spans="1:10" ht="15.75" outlineLevel="2" x14ac:dyDescent="0.25">
      <c r="A427" s="62"/>
      <c r="B427" s="20"/>
      <c r="C427" s="63"/>
      <c r="D427" s="78" t="s">
        <v>289</v>
      </c>
      <c r="E427" s="17"/>
      <c r="F427" s="17"/>
      <c r="G427" s="17"/>
      <c r="H427" s="80">
        <f>H428+H429+H430</f>
        <v>218280.27499999999</v>
      </c>
      <c r="I427" s="80">
        <f>I428+I429+I430</f>
        <v>218255</v>
      </c>
      <c r="J427" s="79">
        <f>I427/H427</f>
        <v>0.99988420850211956</v>
      </c>
    </row>
    <row r="428" spans="1:10" ht="78.75" outlineLevel="4" x14ac:dyDescent="0.25">
      <c r="A428" s="8" t="s">
        <v>249</v>
      </c>
      <c r="B428" s="20" t="s">
        <v>250</v>
      </c>
      <c r="C428" s="50" t="s">
        <v>257</v>
      </c>
      <c r="D428" s="23" t="s">
        <v>258</v>
      </c>
      <c r="E428" s="17">
        <v>0</v>
      </c>
      <c r="F428" s="17">
        <v>3023.9029999999998</v>
      </c>
      <c r="G428" s="17">
        <v>25416.932000000001</v>
      </c>
      <c r="H428" s="10">
        <f t="shared" si="29"/>
        <v>28440.834999999999</v>
      </c>
      <c r="I428" s="10">
        <v>28419.607</v>
      </c>
      <c r="J428" s="9">
        <f t="shared" si="28"/>
        <v>0.99925360841198929</v>
      </c>
    </row>
    <row r="429" spans="1:10" ht="47.25" outlineLevel="4" x14ac:dyDescent="0.25">
      <c r="A429" s="8" t="s">
        <v>249</v>
      </c>
      <c r="B429" s="20" t="s">
        <v>250</v>
      </c>
      <c r="C429" s="50" t="s">
        <v>259</v>
      </c>
      <c r="D429" s="20" t="s">
        <v>260</v>
      </c>
      <c r="E429" s="17">
        <v>0</v>
      </c>
      <c r="F429" s="17">
        <v>0</v>
      </c>
      <c r="G429" s="17">
        <v>34041.548000000003</v>
      </c>
      <c r="H429" s="10">
        <f t="shared" si="29"/>
        <v>34041.548000000003</v>
      </c>
      <c r="I429" s="10">
        <v>34041.548000000003</v>
      </c>
      <c r="J429" s="9">
        <f t="shared" si="28"/>
        <v>1</v>
      </c>
    </row>
    <row r="430" spans="1:10" ht="31.5" outlineLevel="4" x14ac:dyDescent="0.25">
      <c r="A430" s="8" t="s">
        <v>249</v>
      </c>
      <c r="B430" s="20" t="s">
        <v>250</v>
      </c>
      <c r="C430" s="50" t="s">
        <v>261</v>
      </c>
      <c r="D430" s="20" t="s">
        <v>262</v>
      </c>
      <c r="E430" s="17">
        <v>48488.031999999999</v>
      </c>
      <c r="F430" s="17">
        <v>44922.447</v>
      </c>
      <c r="G430" s="17">
        <v>78239.267000000007</v>
      </c>
      <c r="H430" s="10">
        <v>155797.89199999999</v>
      </c>
      <c r="I430" s="10">
        <v>155793.845</v>
      </c>
      <c r="J430" s="9">
        <f t="shared" si="28"/>
        <v>0.99997402403878488</v>
      </c>
    </row>
    <row r="431" spans="1:10" ht="31.5" outlineLevel="2" x14ac:dyDescent="0.25">
      <c r="A431" s="62" t="s">
        <v>249</v>
      </c>
      <c r="B431" s="20" t="s">
        <v>250</v>
      </c>
      <c r="C431" s="63" t="s">
        <v>263</v>
      </c>
      <c r="D431" s="64" t="s">
        <v>264</v>
      </c>
      <c r="E431" s="17">
        <v>0</v>
      </c>
      <c r="F431" s="17">
        <v>593.601</v>
      </c>
      <c r="G431" s="17">
        <v>1326.3910000000001</v>
      </c>
      <c r="H431" s="65">
        <f t="shared" si="29"/>
        <v>1919.9920000000002</v>
      </c>
      <c r="I431" s="65">
        <v>832.99099999999999</v>
      </c>
      <c r="J431" s="66">
        <f t="shared" si="28"/>
        <v>0.43385128688036195</v>
      </c>
    </row>
    <row r="432" spans="1:10" ht="31.5" outlineLevel="1" x14ac:dyDescent="0.25">
      <c r="A432" s="41" t="s">
        <v>249</v>
      </c>
      <c r="B432" s="20" t="s">
        <v>250</v>
      </c>
      <c r="C432" s="48" t="s">
        <v>118</v>
      </c>
      <c r="D432" s="42" t="s">
        <v>119</v>
      </c>
      <c r="E432" s="17">
        <v>6393.3320000000003</v>
      </c>
      <c r="F432" s="17">
        <v>6668.5169999999998</v>
      </c>
      <c r="G432" s="17">
        <v>1550</v>
      </c>
      <c r="H432" s="43">
        <f t="shared" si="29"/>
        <v>14611.849</v>
      </c>
      <c r="I432" s="43">
        <v>14582.575999999999</v>
      </c>
      <c r="J432" s="44">
        <f t="shared" si="28"/>
        <v>0.99799662588903015</v>
      </c>
    </row>
    <row r="433" spans="1:10" ht="31.5" outlineLevel="2" x14ac:dyDescent="0.25">
      <c r="A433" s="62" t="s">
        <v>249</v>
      </c>
      <c r="B433" s="20" t="s">
        <v>250</v>
      </c>
      <c r="C433" s="63" t="s">
        <v>150</v>
      </c>
      <c r="D433" s="64" t="s">
        <v>151</v>
      </c>
      <c r="E433" s="17">
        <v>6393.3320000000003</v>
      </c>
      <c r="F433" s="17">
        <v>6668.5169999999998</v>
      </c>
      <c r="G433" s="17">
        <v>1550</v>
      </c>
      <c r="H433" s="65">
        <f t="shared" si="29"/>
        <v>14611.849</v>
      </c>
      <c r="I433" s="65">
        <v>14582.575999999999</v>
      </c>
      <c r="J433" s="66">
        <f t="shared" si="28"/>
        <v>0.99799662588903015</v>
      </c>
    </row>
    <row r="434" spans="1:10" ht="15.75" outlineLevel="4" x14ac:dyDescent="0.25">
      <c r="A434" s="8"/>
      <c r="B434" s="20"/>
      <c r="C434" s="50"/>
      <c r="D434" s="41" t="s">
        <v>280</v>
      </c>
      <c r="E434" s="17"/>
      <c r="F434" s="17"/>
      <c r="G434" s="17"/>
      <c r="H434" s="43">
        <f>H435+H436+H437</f>
        <v>18326.021999999997</v>
      </c>
      <c r="I434" s="43">
        <f>I435+I436+I437</f>
        <v>16824.277000000002</v>
      </c>
      <c r="J434" s="44">
        <f t="shared" ref="J434:J450" si="30">I434/H434</f>
        <v>0.91805395628140163</v>
      </c>
    </row>
    <row r="435" spans="1:10" ht="31.5" outlineLevel="1" x14ac:dyDescent="0.25">
      <c r="A435" s="8" t="s">
        <v>249</v>
      </c>
      <c r="B435" s="20" t="s">
        <v>250</v>
      </c>
      <c r="C435" s="50" t="s">
        <v>26</v>
      </c>
      <c r="D435" s="20" t="s">
        <v>27</v>
      </c>
      <c r="E435" s="17">
        <v>775.75</v>
      </c>
      <c r="F435" s="17">
        <v>31.75</v>
      </c>
      <c r="G435" s="17">
        <v>0</v>
      </c>
      <c r="H435" s="10">
        <f t="shared" ref="H435:H447" si="31">E435+F435+G435</f>
        <v>807.5</v>
      </c>
      <c r="I435" s="10">
        <v>418.01900000000001</v>
      </c>
      <c r="J435" s="9">
        <f t="shared" si="30"/>
        <v>0.5176705882352941</v>
      </c>
    </row>
    <row r="436" spans="1:10" ht="31.5" outlineLevel="1" x14ac:dyDescent="0.25">
      <c r="A436" s="8" t="s">
        <v>249</v>
      </c>
      <c r="B436" s="20" t="s">
        <v>250</v>
      </c>
      <c r="C436" s="50" t="s">
        <v>28</v>
      </c>
      <c r="D436" s="20" t="s">
        <v>29</v>
      </c>
      <c r="E436" s="17">
        <v>4604.47</v>
      </c>
      <c r="F436" s="17">
        <v>3476.27</v>
      </c>
      <c r="G436" s="17">
        <v>5642.06</v>
      </c>
      <c r="H436" s="10">
        <f t="shared" si="31"/>
        <v>13722.8</v>
      </c>
      <c r="I436" s="10">
        <v>12610.536</v>
      </c>
      <c r="J436" s="9">
        <f t="shared" si="30"/>
        <v>0.91894773661351914</v>
      </c>
    </row>
    <row r="437" spans="1:10" ht="31.5" outlineLevel="1" x14ac:dyDescent="0.25">
      <c r="A437" s="8" t="s">
        <v>249</v>
      </c>
      <c r="B437" s="20" t="s">
        <v>250</v>
      </c>
      <c r="C437" s="50" t="s">
        <v>30</v>
      </c>
      <c r="D437" s="20" t="s">
        <v>31</v>
      </c>
      <c r="E437" s="17">
        <v>839.149</v>
      </c>
      <c r="F437" s="17">
        <v>2931.5729999999999</v>
      </c>
      <c r="G437" s="17">
        <v>25</v>
      </c>
      <c r="H437" s="10">
        <f t="shared" si="31"/>
        <v>3795.7219999999998</v>
      </c>
      <c r="I437" s="10">
        <v>3795.7220000000002</v>
      </c>
      <c r="J437" s="9">
        <f t="shared" si="30"/>
        <v>1.0000000000000002</v>
      </c>
    </row>
    <row r="438" spans="1:10" ht="30" customHeight="1" x14ac:dyDescent="0.25">
      <c r="A438" s="16" t="s">
        <v>265</v>
      </c>
      <c r="B438" s="85" t="s">
        <v>266</v>
      </c>
      <c r="C438" s="85"/>
      <c r="D438" s="85"/>
      <c r="E438" s="17">
        <v>9530.0349999999999</v>
      </c>
      <c r="F438" s="17">
        <v>12416.395</v>
      </c>
      <c r="G438" s="17">
        <v>14124.722</v>
      </c>
      <c r="H438" s="18">
        <f t="shared" si="31"/>
        <v>36071.152000000002</v>
      </c>
      <c r="I438" s="18">
        <v>25906.487000000001</v>
      </c>
      <c r="J438" s="19">
        <f t="shared" si="30"/>
        <v>0.71820514631747834</v>
      </c>
    </row>
    <row r="439" spans="1:10" s="72" customFormat="1" ht="15" customHeight="1" x14ac:dyDescent="0.25">
      <c r="A439" s="67"/>
      <c r="B439" s="68"/>
      <c r="C439" s="83" t="s">
        <v>278</v>
      </c>
      <c r="D439" s="83"/>
      <c r="E439" s="69"/>
      <c r="F439" s="69"/>
      <c r="G439" s="70"/>
      <c r="H439" s="74"/>
      <c r="I439" s="74"/>
      <c r="J439" s="71"/>
    </row>
    <row r="440" spans="1:10" ht="22.5" customHeight="1" outlineLevel="4" x14ac:dyDescent="0.25">
      <c r="A440" s="41"/>
      <c r="B440" s="42"/>
      <c r="C440" s="86" t="s">
        <v>279</v>
      </c>
      <c r="D440" s="87"/>
      <c r="E440" s="76"/>
      <c r="F440" s="43"/>
      <c r="G440" s="43"/>
      <c r="H440" s="43">
        <f>H441</f>
        <v>6747.2060000000001</v>
      </c>
      <c r="I440" s="43">
        <f>I441</f>
        <v>2388.2649999999999</v>
      </c>
      <c r="J440" s="44">
        <f t="shared" si="30"/>
        <v>0.35396355172793004</v>
      </c>
    </row>
    <row r="441" spans="1:10" ht="31.5" outlineLevel="1" x14ac:dyDescent="0.25">
      <c r="A441" s="41" t="s">
        <v>265</v>
      </c>
      <c r="B441" s="20" t="s">
        <v>266</v>
      </c>
      <c r="C441" s="48" t="s">
        <v>267</v>
      </c>
      <c r="D441" s="42" t="s">
        <v>268</v>
      </c>
      <c r="E441" s="17">
        <v>323.7</v>
      </c>
      <c r="F441" s="17">
        <v>2394.92</v>
      </c>
      <c r="G441" s="17">
        <v>4028.5859999999998</v>
      </c>
      <c r="H441" s="43">
        <f t="shared" si="31"/>
        <v>6747.2060000000001</v>
      </c>
      <c r="I441" s="43">
        <v>2388.2649999999999</v>
      </c>
      <c r="J441" s="44">
        <f t="shared" si="30"/>
        <v>0.35396355172793004</v>
      </c>
    </row>
    <row r="442" spans="1:10" ht="47.25" outlineLevel="2" x14ac:dyDescent="0.25">
      <c r="A442" s="62" t="s">
        <v>265</v>
      </c>
      <c r="B442" s="20" t="s">
        <v>266</v>
      </c>
      <c r="C442" s="63" t="s">
        <v>269</v>
      </c>
      <c r="D442" s="64" t="s">
        <v>270</v>
      </c>
      <c r="E442" s="17">
        <v>323.7</v>
      </c>
      <c r="F442" s="17">
        <v>1548.22</v>
      </c>
      <c r="G442" s="17">
        <v>1496.3330000000001</v>
      </c>
      <c r="H442" s="65">
        <f t="shared" si="31"/>
        <v>3368.2530000000002</v>
      </c>
      <c r="I442" s="65">
        <v>738.01099999999997</v>
      </c>
      <c r="J442" s="66">
        <f t="shared" si="30"/>
        <v>0.21910794705742115</v>
      </c>
    </row>
    <row r="443" spans="1:10" ht="47.25" outlineLevel="2" x14ac:dyDescent="0.25">
      <c r="A443" s="62" t="s">
        <v>265</v>
      </c>
      <c r="B443" s="20" t="s">
        <v>266</v>
      </c>
      <c r="C443" s="63" t="s">
        <v>271</v>
      </c>
      <c r="D443" s="64" t="s">
        <v>272</v>
      </c>
      <c r="E443" s="17">
        <v>0</v>
      </c>
      <c r="F443" s="17">
        <v>846.7</v>
      </c>
      <c r="G443" s="17">
        <v>2532.2530000000002</v>
      </c>
      <c r="H443" s="65">
        <f t="shared" si="31"/>
        <v>3378.9530000000004</v>
      </c>
      <c r="I443" s="65">
        <v>1650.2529999999999</v>
      </c>
      <c r="J443" s="66">
        <f t="shared" si="30"/>
        <v>0.48839181841238977</v>
      </c>
    </row>
    <row r="444" spans="1:10" ht="30.75" customHeight="1" outlineLevel="4" x14ac:dyDescent="0.25">
      <c r="A444" s="8"/>
      <c r="B444" s="20"/>
      <c r="C444" s="50"/>
      <c r="D444" s="41" t="s">
        <v>280</v>
      </c>
      <c r="E444" s="17"/>
      <c r="F444" s="17"/>
      <c r="G444" s="17"/>
      <c r="H444" s="43">
        <f>H445+H446</f>
        <v>29323.946999999996</v>
      </c>
      <c r="I444" s="43">
        <f>I445+I446</f>
        <v>23518.223000000002</v>
      </c>
      <c r="J444" s="44">
        <f t="shared" si="30"/>
        <v>0.80201423771499802</v>
      </c>
    </row>
    <row r="445" spans="1:10" ht="31.5" outlineLevel="1" x14ac:dyDescent="0.25">
      <c r="A445" s="8" t="s">
        <v>265</v>
      </c>
      <c r="B445" s="20" t="s">
        <v>266</v>
      </c>
      <c r="C445" s="50" t="s">
        <v>28</v>
      </c>
      <c r="D445" s="20" t="s">
        <v>29</v>
      </c>
      <c r="E445" s="17">
        <v>9181.3349999999991</v>
      </c>
      <c r="F445" s="17">
        <v>9323.848</v>
      </c>
      <c r="G445" s="17">
        <v>9760.9580000000005</v>
      </c>
      <c r="H445" s="10">
        <f t="shared" si="31"/>
        <v>28266.140999999996</v>
      </c>
      <c r="I445" s="10">
        <v>22460.417000000001</v>
      </c>
      <c r="J445" s="9">
        <f t="shared" si="30"/>
        <v>0.79460500108592835</v>
      </c>
    </row>
    <row r="446" spans="1:10" ht="31.5" outlineLevel="1" x14ac:dyDescent="0.25">
      <c r="A446" s="8" t="s">
        <v>265</v>
      </c>
      <c r="B446" s="20" t="s">
        <v>266</v>
      </c>
      <c r="C446" s="50" t="s">
        <v>30</v>
      </c>
      <c r="D446" s="20" t="s">
        <v>31</v>
      </c>
      <c r="E446" s="17">
        <v>25</v>
      </c>
      <c r="F446" s="17">
        <v>697.62699999999995</v>
      </c>
      <c r="G446" s="17">
        <v>335.17899999999997</v>
      </c>
      <c r="H446" s="10">
        <f t="shared" si="31"/>
        <v>1057.806</v>
      </c>
      <c r="I446" s="10">
        <v>1057.806</v>
      </c>
      <c r="J446" s="9">
        <f t="shared" si="30"/>
        <v>1</v>
      </c>
    </row>
    <row r="447" spans="1:10" ht="27" customHeight="1" x14ac:dyDescent="0.25">
      <c r="A447" s="84" t="s">
        <v>273</v>
      </c>
      <c r="B447" s="84"/>
      <c r="C447" s="84"/>
      <c r="D447" s="84"/>
      <c r="E447" s="24">
        <v>1949596.8910000001</v>
      </c>
      <c r="F447" s="24">
        <v>3664516.17</v>
      </c>
      <c r="G447" s="24">
        <v>5214622.6169999996</v>
      </c>
      <c r="H447" s="18">
        <f t="shared" si="31"/>
        <v>10828735.677999999</v>
      </c>
      <c r="I447" s="25">
        <v>10428372.824999999</v>
      </c>
      <c r="J447" s="26">
        <f t="shared" si="30"/>
        <v>0.96302773796451691</v>
      </c>
    </row>
    <row r="448" spans="1:10" ht="27" customHeight="1" x14ac:dyDescent="0.25">
      <c r="A448" s="84" t="s">
        <v>283</v>
      </c>
      <c r="B448" s="84"/>
      <c r="C448" s="84"/>
      <c r="D448" s="84"/>
      <c r="E448" s="24"/>
      <c r="F448" s="24"/>
      <c r="G448" s="24"/>
      <c r="H448" s="18">
        <f>H440+H418+H411+H406+H397+H386+H376+H363+H349+H343+H334+H315+H277+H263+H245+H227+H206+H183+H160+H138+H116+H99+H83+H61+H48+H43+H35+H28+H18</f>
        <v>10066428.189999998</v>
      </c>
      <c r="I448" s="18">
        <f>I440+I418+I411+I406+I397+I386+I376+I363+I349+I343+I334+I315+I277+I263+I245+I227+I206+I183+I160+I138+I116+I99+I83+I61+I48+I43+I35+I28+I18</f>
        <v>9699660.347000001</v>
      </c>
      <c r="J448" s="26">
        <f t="shared" si="30"/>
        <v>0.9635652451815685</v>
      </c>
    </row>
    <row r="449" spans="1:10" ht="27" customHeight="1" x14ac:dyDescent="0.25">
      <c r="A449" s="84" t="s">
        <v>284</v>
      </c>
      <c r="B449" s="84"/>
      <c r="C449" s="84"/>
      <c r="D449" s="84"/>
      <c r="E449" s="24"/>
      <c r="F449" s="24"/>
      <c r="G449" s="24"/>
      <c r="H449" s="18">
        <f>H444+H434+H412+H407+H401+H392+H381+H370+H357+H344+H337+H328+H310+H272+H258+H240+H221+H200+H177+H154+H132+H110+H94+H78+H55+H44+H38+H29+H22</f>
        <v>762307.49199999997</v>
      </c>
      <c r="I449" s="18">
        <f>I444+I434+I412+I407+I401+I392+I381+I370+I357+I344+I337+I328+I310+I272+I258+I240+I221+I200+I177+I154+I132+I110+I94+I78+I55+I44+I38+I29+I22</f>
        <v>728712.47800000012</v>
      </c>
      <c r="J449" s="26">
        <f t="shared" si="30"/>
        <v>0.95592983887399618</v>
      </c>
    </row>
    <row r="450" spans="1:10" ht="27" customHeight="1" x14ac:dyDescent="0.25">
      <c r="A450" s="84" t="s">
        <v>285</v>
      </c>
      <c r="B450" s="84"/>
      <c r="C450" s="84"/>
      <c r="D450" s="84"/>
      <c r="E450" s="24"/>
      <c r="F450" s="24"/>
      <c r="G450" s="24"/>
      <c r="H450" s="18">
        <f>H427+H421+H308+H300+H289+H284+H280+H304</f>
        <v>671245.18599999999</v>
      </c>
      <c r="I450" s="18">
        <f>I427+I421+I308+I300+I289+I284+I280+I304</f>
        <v>668896.80799999996</v>
      </c>
      <c r="J450" s="26">
        <f t="shared" si="30"/>
        <v>0.99650146019818153</v>
      </c>
    </row>
  </sheetData>
  <autoFilter ref="A15:K450"/>
  <mergeCells count="110">
    <mergeCell ref="C439:D439"/>
    <mergeCell ref="C440:D440"/>
    <mergeCell ref="C407:D407"/>
    <mergeCell ref="C412:D412"/>
    <mergeCell ref="C344:D344"/>
    <mergeCell ref="A448:D448"/>
    <mergeCell ref="A449:D449"/>
    <mergeCell ref="A450:D450"/>
    <mergeCell ref="C276:D276"/>
    <mergeCell ref="C277:D277"/>
    <mergeCell ref="C314:D314"/>
    <mergeCell ref="C315:D315"/>
    <mergeCell ref="C333:D333"/>
    <mergeCell ref="C334:D334"/>
    <mergeCell ref="C348:D348"/>
    <mergeCell ref="C349:D349"/>
    <mergeCell ref="C342:D342"/>
    <mergeCell ref="C343:D343"/>
    <mergeCell ref="C362:D362"/>
    <mergeCell ref="C363:D363"/>
    <mergeCell ref="C375:D375"/>
    <mergeCell ref="B361:D361"/>
    <mergeCell ref="B438:D438"/>
    <mergeCell ref="B416:D416"/>
    <mergeCell ref="C227:D227"/>
    <mergeCell ref="C244:D244"/>
    <mergeCell ref="C245:D245"/>
    <mergeCell ref="C262:D262"/>
    <mergeCell ref="C263:D263"/>
    <mergeCell ref="C182:D182"/>
    <mergeCell ref="C183:D183"/>
    <mergeCell ref="C205:D205"/>
    <mergeCell ref="C206:D206"/>
    <mergeCell ref="C226:D226"/>
    <mergeCell ref="C116:D116"/>
    <mergeCell ref="C137:D137"/>
    <mergeCell ref="C138:D138"/>
    <mergeCell ref="C159:D159"/>
    <mergeCell ref="C160:D160"/>
    <mergeCell ref="C94:D94"/>
    <mergeCell ref="C110:D110"/>
    <mergeCell ref="C98:D98"/>
    <mergeCell ref="C99:D99"/>
    <mergeCell ref="C115:D115"/>
    <mergeCell ref="C61:D61"/>
    <mergeCell ref="C78:D78"/>
    <mergeCell ref="C82:D82"/>
    <mergeCell ref="C83:D83"/>
    <mergeCell ref="C43:D43"/>
    <mergeCell ref="C44:D44"/>
    <mergeCell ref="C47:D47"/>
    <mergeCell ref="C48:D48"/>
    <mergeCell ref="C55:D55"/>
    <mergeCell ref="A10:G10"/>
    <mergeCell ref="A1:F1"/>
    <mergeCell ref="A6:I6"/>
    <mergeCell ref="A7:G7"/>
    <mergeCell ref="A8:G8"/>
    <mergeCell ref="A9:G9"/>
    <mergeCell ref="A11:G11"/>
    <mergeCell ref="A12:G12"/>
    <mergeCell ref="A13:J13"/>
    <mergeCell ref="B16:D16"/>
    <mergeCell ref="B181:D181"/>
    <mergeCell ref="B158:D158"/>
    <mergeCell ref="B136:D136"/>
    <mergeCell ref="B225:D225"/>
    <mergeCell ref="B33:D33"/>
    <mergeCell ref="B26:D26"/>
    <mergeCell ref="B275:D275"/>
    <mergeCell ref="B313:D313"/>
    <mergeCell ref="B114:D114"/>
    <mergeCell ref="B243:D243"/>
    <mergeCell ref="B261:D261"/>
    <mergeCell ref="B97:D97"/>
    <mergeCell ref="B81:D81"/>
    <mergeCell ref="B59:D59"/>
    <mergeCell ref="B46:D46"/>
    <mergeCell ref="B41:D41"/>
    <mergeCell ref="C34:D34"/>
    <mergeCell ref="C35:D35"/>
    <mergeCell ref="C17:D17"/>
    <mergeCell ref="C18:D18"/>
    <mergeCell ref="C27:D27"/>
    <mergeCell ref="C28:D28"/>
    <mergeCell ref="C29:D29"/>
    <mergeCell ref="C38:D38"/>
    <mergeCell ref="C42:D42"/>
    <mergeCell ref="A447:D447"/>
    <mergeCell ref="B409:D409"/>
    <mergeCell ref="B404:D404"/>
    <mergeCell ref="B374:D374"/>
    <mergeCell ref="B384:D384"/>
    <mergeCell ref="C376:D376"/>
    <mergeCell ref="C385:D385"/>
    <mergeCell ref="C386:D386"/>
    <mergeCell ref="C396:D396"/>
    <mergeCell ref="C397:D397"/>
    <mergeCell ref="C405:D405"/>
    <mergeCell ref="C406:D406"/>
    <mergeCell ref="C410:D410"/>
    <mergeCell ref="C411:D411"/>
    <mergeCell ref="C417:D417"/>
    <mergeCell ref="C418:D418"/>
    <mergeCell ref="B395:D395"/>
    <mergeCell ref="B347:D347"/>
    <mergeCell ref="B341:D341"/>
    <mergeCell ref="B204:D204"/>
    <mergeCell ref="B332:D332"/>
    <mergeCell ref="C60:D60"/>
  </mergeCells>
  <pageMargins left="0" right="0" top="0" bottom="0" header="0" footer="0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Виктория Сергеевна</dc:creator>
  <dc:description>POI HSSF rep:2.56.0.215</dc:description>
  <cp:lastModifiedBy>Новоселова Ольга Александровна</cp:lastModifiedBy>
  <cp:lastPrinted>2024-04-11T04:19:51Z</cp:lastPrinted>
  <dcterms:created xsi:type="dcterms:W3CDTF">2024-04-08T09:08:43Z</dcterms:created>
  <dcterms:modified xsi:type="dcterms:W3CDTF">2024-04-11T11:59:25Z</dcterms:modified>
</cp:coreProperties>
</file>