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workbookProtection lockStructure="0" lockWindows="0" workbookPassword="0000"/>
  <bookViews>
    <workbookView xWindow="360" yWindow="15" windowWidth="20955" windowHeight="9720" activeTab="0"/>
  </bookViews>
  <sheets>
    <sheet name="Бюджет" sheetId="1" state="visible" r:id="rId1"/>
  </sheets>
  <definedNames>
    <definedName name="LAST_CELL" localSheetId="0">Бюджет!$K$595</definedName>
    <definedName name="APPT" localSheetId="0">#REF!</definedName>
    <definedName name="FIO" localSheetId="0">#REF!</definedName>
    <definedName name="SIGN" localSheetId="0">#REF!</definedName>
    <definedName name="_xlnm._FilterDatabase" localSheetId="0" hidden="1">Бюджет!$A$15:$K$590</definedName>
    <definedName name="_xlnm._FilterDatabase" localSheetId="0" hidden="1">Бюджет!$A$15:$K$590</definedName>
  </definedNames>
  <calcPr/>
</workbook>
</file>

<file path=xl/sharedStrings.xml><?xml version="1.0" encoding="utf-8"?>
<sst xmlns="http://schemas.openxmlformats.org/spreadsheetml/2006/main" count="340" uniqueCount="340">
  <si>
    <t xml:space="preserve">ДФ г.Перми</t>
  </si>
  <si>
    <t xml:space="preserve">(наименование органа, исполняющего бюджет)</t>
  </si>
  <si>
    <t xml:space="preserve"> на 01.10.2024 г.</t>
  </si>
  <si>
    <t xml:space="preserve">Дата печати 07.10.2024 (17:10:00)</t>
  </si>
  <si>
    <t xml:space="preserve">Бюджет: Бюджет города Перми</t>
  </si>
  <si>
    <t xml:space="preserve">Тип бланка расходов: Роспись, ПНО</t>
  </si>
  <si>
    <t xml:space="preserve">КВФО: 1</t>
  </si>
  <si>
    <t xml:space="preserve">КЦСР (кроме): 0000000000</t>
  </si>
  <si>
    <t xml:space="preserve">КВР (кроме): 000</t>
  </si>
  <si>
    <t xml:space="preserve">Доп. ЭК (кроме): 000000000000</t>
  </si>
  <si>
    <t xml:space="preserve">Сведения об использовании администрацией города Перми выделяемых бюджетных средств на 01.10.2024</t>
  </si>
  <si>
    <t xml:space="preserve">тыс. руб.</t>
  </si>
  <si>
    <t>КВСР</t>
  </si>
  <si>
    <t xml:space="preserve">Наименование КВСР</t>
  </si>
  <si>
    <t>КЦСР</t>
  </si>
  <si>
    <t xml:space="preserve">Наименование КЦСР</t>
  </si>
  <si>
    <t xml:space="preserve">КП - расходы 1кв</t>
  </si>
  <si>
    <t xml:space="preserve">КП - расходы 2кв</t>
  </si>
  <si>
    <t xml:space="preserve">КП - расходы 3кв</t>
  </si>
  <si>
    <t xml:space="preserve">КП января-сентября 2024</t>
  </si>
  <si>
    <t xml:space="preserve">Исполнение на 01.10.2024</t>
  </si>
  <si>
    <t xml:space="preserve">% исполнения</t>
  </si>
  <si>
    <t>163</t>
  </si>
  <si>
    <t xml:space="preserve">Департамент имущественных отношений администрации города Перми</t>
  </si>
  <si>
    <t xml:space="preserve">в том числе:</t>
  </si>
  <si>
    <t xml:space="preserve">программные расходы</t>
  </si>
  <si>
    <t>1100000000</t>
  </si>
  <si>
    <t xml:space="preserve">Муниципальная программа "Благоустройство города Перми"</t>
  </si>
  <si>
    <t>1150000000</t>
  </si>
  <si>
    <t xml:space="preserve">Подпрограмма "Повышение уровня благоустройства территории города Перми"</t>
  </si>
  <si>
    <t>1600000000</t>
  </si>
  <si>
    <t xml:space="preserve">Муниципальная программа "Управление муниципальным имуществом города Перми"</t>
  </si>
  <si>
    <t>1610000000</t>
  </si>
  <si>
    <t xml:space="preserve">Подпрограмма "Распоряжение муниципальным имуществом"</t>
  </si>
  <si>
    <t>1620000000</t>
  </si>
  <si>
    <t xml:space="preserve">Подпрограмма "Содержание муниципального имущества"</t>
  </si>
  <si>
    <t xml:space="preserve">непрограммные расходы</t>
  </si>
  <si>
    <t>9100000000</t>
  </si>
  <si>
    <t xml:space="preserve">Непрограммные расходы бюджета города Перми по реализации иных мероприятий</t>
  </si>
  <si>
    <t>9500000000</t>
  </si>
  <si>
    <t xml:space="preserve">Непрограммные расходы по обеспечению деятельности администрации города Перми</t>
  </si>
  <si>
    <t>9600000000</t>
  </si>
  <si>
    <t xml:space="preserve">Другие непрограммные расходы по реализации вопросов местного значения города Перми, связанных с общегородским управлением</t>
  </si>
  <si>
    <t>902</t>
  </si>
  <si>
    <t xml:space="preserve">Департамент финансов администрации города Перми</t>
  </si>
  <si>
    <t xml:space="preserve">Расходы по обеспечению деятельности муниципальных учреждений и иных мероприятий</t>
  </si>
  <si>
    <t xml:space="preserve">Содержание органов местного самоуправления</t>
  </si>
  <si>
    <t xml:space="preserve">Расходы по реализации вопросов местного значения города Перми, связанных с общегородским управлением</t>
  </si>
  <si>
    <t>903</t>
  </si>
  <si>
    <t xml:space="preserve">Департамент градостроительства и архитектуры администрации города Перми</t>
  </si>
  <si>
    <t>1800000000</t>
  </si>
  <si>
    <t xml:space="preserve">Муниципальная программа "Градостроительная деятельность на территории города Перми"</t>
  </si>
  <si>
    <t>1810000000</t>
  </si>
  <si>
    <t xml:space="preserve">Подпрограмма "Реализация документов, определяющих пространственную организацию города, развитие территории города Перми"</t>
  </si>
  <si>
    <t>1820000000</t>
  </si>
  <si>
    <t xml:space="preserve">Подпрограмма "Улучшение архитектурного облика города Перми"</t>
  </si>
  <si>
    <t>1830000000</t>
  </si>
  <si>
    <t xml:space="preserve">Подпрограмма "Повышение эффективности принятия градостроительных решений путем ведения и развития информационных систем в сфере градостроительства"</t>
  </si>
  <si>
    <t>910</t>
  </si>
  <si>
    <t xml:space="preserve">Управление записи актов гражданского состояния администрации города Перми</t>
  </si>
  <si>
    <t>915</t>
  </si>
  <si>
    <t xml:space="preserve">Управление по экологии и природопользованию администрации города Перми</t>
  </si>
  <si>
    <t>1300000000</t>
  </si>
  <si>
    <t xml:space="preserve">Муниципальная программа "Формирование современной городской среды"</t>
  </si>
  <si>
    <t>1320000000</t>
  </si>
  <si>
    <t xml:space="preserve">Подпрограмма "Благоустройство общественных территорий муниципального образования город Пермь"</t>
  </si>
  <si>
    <t>1400000000</t>
  </si>
  <si>
    <t xml:space="preserve">Муниципальная программа "Охрана природы и лесное хозяйство города Перми"</t>
  </si>
  <si>
    <t>1410000000</t>
  </si>
  <si>
    <t xml:space="preserve">Подпрограмма "Реализация природоохранных мероприятий"</t>
  </si>
  <si>
    <t>1420000000</t>
  </si>
  <si>
    <t xml:space="preserve">Подпрограмма "Сохранение и воспроизводство городских лесов"</t>
  </si>
  <si>
    <t>1430000000</t>
  </si>
  <si>
    <t xml:space="preserve">Подпрограмма "Обращение с животными без владельцев"</t>
  </si>
  <si>
    <t>924</t>
  </si>
  <si>
    <t xml:space="preserve">Департамент культуры и молодежной политики администрации города Перми</t>
  </si>
  <si>
    <t>0100000000</t>
  </si>
  <si>
    <t xml:space="preserve">Муниципальная программа "Общественное согласие"</t>
  </si>
  <si>
    <t>0110000000</t>
  </si>
  <si>
    <t xml:space="preserve">Подпрограмма "Вовлечение граждан в решение вопросов местного значения"</t>
  </si>
  <si>
    <t>0120000000</t>
  </si>
  <si>
    <t xml:space="preserve">Подпрограмма "Повышение уровня межэтнического и межконфессионального взаимопонимания"</t>
  </si>
  <si>
    <t>0200000000</t>
  </si>
  <si>
    <t xml:space="preserve">Муниципальная программа "Безопасный город"</t>
  </si>
  <si>
    <t>0210000000</t>
  </si>
  <si>
    <t xml:space="preserve">Подпрограмма "Содействие в снижении уровня преступности на территории города Перми"</t>
  </si>
  <si>
    <t>0300000000</t>
  </si>
  <si>
    <t xml:space="preserve">Муниципальная программа "Культура города Перми"</t>
  </si>
  <si>
    <t>0310000000</t>
  </si>
  <si>
    <t xml:space="preserve">Подпрограмма "Городские культурно-зрелищные мероприятия"</t>
  </si>
  <si>
    <t>0320000000</t>
  </si>
  <si>
    <t xml:space="preserve">Подпрограмма "Создание условий для творческой и профессиональной самореализации населения"</t>
  </si>
  <si>
    <t>0330000000</t>
  </si>
  <si>
    <t xml:space="preserve">Подпрограмма "Обеспечение качественно нового уровня развития инфраструктуры"</t>
  </si>
  <si>
    <t>0340000000</t>
  </si>
  <si>
    <t xml:space="preserve">Подпрограмма "Одаренные дети города Перми"</t>
  </si>
  <si>
    <t>0350000000</t>
  </si>
  <si>
    <t xml:space="preserve">Подпрограмма "Определение, сохранение и развитие культурной идентичности города Перми"</t>
  </si>
  <si>
    <t>0400000000</t>
  </si>
  <si>
    <t xml:space="preserve">Муниципальная программа "Молодежь города Перми"</t>
  </si>
  <si>
    <t>0410000000</t>
  </si>
  <si>
    <t xml:space="preserve">Подпрограмма "Создание условий для эффективной самореализации молодежи города Перми"</t>
  </si>
  <si>
    <t>0420000000</t>
  </si>
  <si>
    <t xml:space="preserve">Подпрограмма "Создание условий для социальной интеграции молодежи в общественно полезную деятельность"</t>
  </si>
  <si>
    <t>0600000000</t>
  </si>
  <si>
    <t xml:space="preserve">Муниципальная программа "Социальная поддержка и обеспечение семейного благополучия населения города Перми"</t>
  </si>
  <si>
    <t>0610000000</t>
  </si>
  <si>
    <t xml:space="preserve"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</si>
  <si>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0620000000</t>
  </si>
  <si>
    <t xml:space="preserve">Подпрограмма "Создание безбарьерной среды для маломобильных граждан"</t>
  </si>
  <si>
    <t>0640000000</t>
  </si>
  <si>
    <t xml:space="preserve">Подпрограмма "Организация оздоровления и отдыха детей города Перми"</t>
  </si>
  <si>
    <t>930</t>
  </si>
  <si>
    <t xml:space="preserve">Департамент образования администрации города Перми</t>
  </si>
  <si>
    <t>0500000000</t>
  </si>
  <si>
    <t xml:space="preserve">Муниципальная программа "Развитие физической культуры и спорта города Перми"</t>
  </si>
  <si>
    <t>0520000000</t>
  </si>
  <si>
    <t xml:space="preserve">Подпрограмма "Развитие физической культуры и спорта на территории города Перми"</t>
  </si>
  <si>
    <t>0630000000</t>
  </si>
  <si>
    <t xml:space="preserve">Подпрограмма "Повышение социального благополучия и безопасности семей с детьми"</t>
  </si>
  <si>
    <t>0700000000</t>
  </si>
  <si>
    <t xml:space="preserve">Муниципальная программа "Доступное и качественное образование"</t>
  </si>
  <si>
    <t>0710000000</t>
  </si>
  <si>
    <t xml:space="preserve">Подпрограмма "Обеспечение доступного и качественного дошкольного образования"</t>
  </si>
  <si>
    <t>0720000000</t>
  </si>
  <si>
    <t xml:space="preserve">Подпрограмма "Обеспечение доступного и качественного общего образования"</t>
  </si>
  <si>
    <t>0730000000</t>
  </si>
  <si>
    <t xml:space="preserve">Подпрограмма "Обеспечение доступного и качественного дополнительного образования"</t>
  </si>
  <si>
    <t>0740000000</t>
  </si>
  <si>
    <t xml:space="preserve">Подпрограмма "Ресурсное обеспечение качественного функционирования системы образования города Перми"</t>
  </si>
  <si>
    <t>0750000000</t>
  </si>
  <si>
    <t xml:space="preserve">Подпрограмма "Развитие негосударственного сектора в сфере образования"</t>
  </si>
  <si>
    <t>0800000000</t>
  </si>
  <si>
    <t xml:space="preserve">Муниципальная программа "Развитие сети образовательных организаций города Перми"</t>
  </si>
  <si>
    <t>0830000000</t>
  </si>
  <si>
    <t xml:space="preserve">Подпрограмма "Приведение имущественных комплексов муниципальных образовательных организаций города Перми в нормативное состояние"</t>
  </si>
  <si>
    <t>931</t>
  </si>
  <si>
    <t xml:space="preserve">Администрация Ленинского района города Перми</t>
  </si>
  <si>
    <t>0220000000</t>
  </si>
  <si>
    <t xml:space="preserve"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</si>
  <si>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0230000000</t>
  </si>
  <si>
    <t xml:space="preserve">Подпрограмма "Обеспечение первичных мер пожарной безопасности, отнесенных к полномочиям органов местного самоуправления"</t>
  </si>
  <si>
    <t>1310000000</t>
  </si>
  <si>
    <t xml:space="preserve">Подпрограмма "Формирование комфортного внутригородского пространства на территории муниципального образования город Пермь"</t>
  </si>
  <si>
    <t>1700000000</t>
  </si>
  <si>
    <t xml:space="preserve">Муниципальная программа "Развитие системы жилищно-коммунального хозяйства в городе Перми"</t>
  </si>
  <si>
    <t>1720000000</t>
  </si>
  <si>
    <t xml:space="preserve">Подпрограмма "Обеспечение санитарно-эпидемиологических требований законодательства"</t>
  </si>
  <si>
    <t>1740000000</t>
  </si>
  <si>
    <t xml:space="preserve">Подпрограмма "Содержание объектов инженерной инфраструктуры"</t>
  </si>
  <si>
    <t>932</t>
  </si>
  <si>
    <t xml:space="preserve">Администрация Свердловского района города Перми</t>
  </si>
  <si>
    <t>1730000000</t>
  </si>
  <si>
    <t xml:space="preserve">Подпрограмма "Обеспечение эффективного управления многоквартирными домами в городе Перми"</t>
  </si>
  <si>
    <t>933</t>
  </si>
  <si>
    <t xml:space="preserve">Администрация Мотовилихинского района города Перми</t>
  </si>
  <si>
    <t xml:space="preserve">в том числе</t>
  </si>
  <si>
    <t>934</t>
  </si>
  <si>
    <t xml:space="preserve">Администрация Дзержинского района города Перми</t>
  </si>
  <si>
    <t xml:space="preserve">администрация Дзержинского района города Перми</t>
  </si>
  <si>
    <t>1110000000</t>
  </si>
  <si>
    <t xml:space="preserve">Подпрограмма "Озеленение территории города Перми, в том числе путем создания парков, скверов, садов, бульваров"</t>
  </si>
  <si>
    <t>935</t>
  </si>
  <si>
    <t xml:space="preserve">Администрация Индустриального района города Перми</t>
  </si>
  <si>
    <t>1000000000</t>
  </si>
  <si>
    <t xml:space="preserve">Муниципальная программа "Организация дорожной деятельности в городе Перми"</t>
  </si>
  <si>
    <t>1010000000</t>
  </si>
  <si>
    <t xml:space="preserve">Подпрограмма "Приведение в нормативное состояние автомобильных дорог, снижение уровня перегрузки и ликвидации мест концентрации ДТП"</t>
  </si>
  <si>
    <t>936</t>
  </si>
  <si>
    <t xml:space="preserve">Администрация Кировского района города Перми</t>
  </si>
  <si>
    <t>937</t>
  </si>
  <si>
    <t xml:space="preserve">Администрация Орджоникидзевского района города Перми</t>
  </si>
  <si>
    <t>938</t>
  </si>
  <si>
    <t xml:space="preserve">Администрация поселка Новые Ляды города Перми</t>
  </si>
  <si>
    <t xml:space="preserve">администрация поселка Новые Ляды города Перми</t>
  </si>
  <si>
    <t>940</t>
  </si>
  <si>
    <t xml:space="preserve">Департамент жилищно-коммунального хозяйства администрации города Перми</t>
  </si>
  <si>
    <t>1500000000</t>
  </si>
  <si>
    <t xml:space="preserve">Муниципальная программа "Обеспечение жильем жителей города Перми"</t>
  </si>
  <si>
    <t>1530000000</t>
  </si>
  <si>
    <t xml:space="preserve">Подпрограмма "Повышение доступности жилья"</t>
  </si>
  <si>
    <t>1710000000</t>
  </si>
  <si>
    <t xml:space="preserve">Подпрограмма "Модернизация и комплексное развитие систем коммунальной инфраструктуры"</t>
  </si>
  <si>
    <t xml:space="preserve">расходы на бюджетные инвестиции</t>
  </si>
  <si>
    <t>1710741790</t>
  </si>
  <si>
    <t xml:space="preserve">Выкуп центрального теплового пункта по адресу: ул. Веры Засулич, 50 б</t>
  </si>
  <si>
    <t>1750000000</t>
  </si>
  <si>
    <t xml:space="preserve"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</si>
  <si>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942</t>
  </si>
  <si>
    <t xml:space="preserve">Управление капитального строительства администрации города Перми</t>
  </si>
  <si>
    <t xml:space="preserve">управление капитального строительства администрации города Перми</t>
  </si>
  <si>
    <t>0110441040</t>
  </si>
  <si>
    <t xml:space="preserve">Строительство нежилого здания под размещение общественного центра по адресу: г. Пермь, Кировский район, ул. Батумская</t>
  </si>
  <si>
    <t>0110441720</t>
  </si>
  <si>
    <t xml:space="preserve"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</si>
  <si>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0110441730</t>
  </si>
  <si>
    <t xml:space="preserve">Строительство нежилого здания под размещение общественного центра по адресу: г. Пермь, Ленинский район, ул. Борцов Революции, 153а</t>
  </si>
  <si>
    <t>0230243190</t>
  </si>
  <si>
    <t xml:space="preserve">Строительство пожарного резервуара в микрорайоне Центральная усадьба по ул. Бобруйской Мотовилихинского района города Перми</t>
  </si>
  <si>
    <t>0230243210</t>
  </si>
  <si>
    <t xml:space="preserve">Строительство пожарного резервуара в д. Ласьвинские хутора Кировского района города Перми</t>
  </si>
  <si>
    <t>0230243600</t>
  </si>
  <si>
    <t xml:space="preserve">Строительство пожарного резервуара в микрорайоне Чапаевский Орджоникидзевского района города Перми</t>
  </si>
  <si>
    <t>0410241910</t>
  </si>
  <si>
    <t xml:space="preserve">Реконструкция здания МАУ "Дворец молодежи" г. Перми</t>
  </si>
  <si>
    <t>0510000000</t>
  </si>
  <si>
    <t xml:space="preserve">Подпрограмма "Обеспечение населения спортивной инфраструктурой"</t>
  </si>
  <si>
    <t>0510141470</t>
  </si>
  <si>
    <t xml:space="preserve">Строительство плавательного бассейна по адресу: ул. Гашкова, 20а</t>
  </si>
  <si>
    <t>05101SФ280</t>
  </si>
  <si>
    <t xml:space="preserve">Реконструкция физкультурно-оздоровительного комплекса по адресу: г. Пермь, ул. Рабочая, 9</t>
  </si>
  <si>
    <t>0820000000</t>
  </si>
  <si>
    <t xml:space="preserve">Подпрограмма "Обеспечение доступности общего и дополнительного образования"</t>
  </si>
  <si>
    <t>0820141160</t>
  </si>
  <si>
    <t xml:space="preserve">Реконструкция здания под размещение общеобразовательной организации по ул. Целинной, 15</t>
  </si>
  <si>
    <t>0820141300</t>
  </si>
  <si>
    <t xml:space="preserve">Реконструкция ледовой арены МАУ ДО "ДЮЦ "Здоровье"</t>
  </si>
  <si>
    <t>0820141660</t>
  </si>
  <si>
    <t xml:space="preserve">Строительство здания общеобразовательного учреждения по адресу: г. Пермь, ул. Ветлужская</t>
  </si>
  <si>
    <t>0820142550</t>
  </si>
  <si>
    <t xml:space="preserve">Строительство здания общеобразовательного учреждения в Индустриальном районе города Перми</t>
  </si>
  <si>
    <t>0820143360</t>
  </si>
  <si>
    <t xml:space="preserve">Реконструкция здания по ул. Уральской, 110 для размещения общеобразовательной организации г. Перми</t>
  </si>
  <si>
    <t>0820143500</t>
  </si>
  <si>
    <t xml:space="preserve">Строительство корпуса МАОУ "Школа дизайна "Точка" г. Перми</t>
  </si>
  <si>
    <t>08201SН070</t>
  </si>
  <si>
    <t xml:space="preserve"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(Реконструкция здания по ул.Уральская 110, строительство здания по ул. Ветлужская)</t>
  </si>
  <si>
    <t>0820243510</t>
  </si>
  <si>
    <t xml:space="preserve">Строительство спортивного зала МАОУ "СОШ № 81" г. Перми</t>
  </si>
  <si>
    <t>0820243520</t>
  </si>
  <si>
    <t xml:space="preserve">Строительство спортивного зала МАОУ "СОШ № 96" г. Перми</t>
  </si>
  <si>
    <t>082E153050</t>
  </si>
  <si>
    <t xml:space="preserve">Создание новых мест в общеобразовательных организациях в связи с ростом числа обучающихся, вызванным демографическим фактором (Строительство здания по ул. Ветлужская)</t>
  </si>
  <si>
    <t>1410743570</t>
  </si>
  <si>
    <t xml:space="preserve">Строительство городского питомника растений на земельном участке с кадастровым номером 59:01:0000000:91384</t>
  </si>
  <si>
    <t>1510000000</t>
  </si>
  <si>
    <t xml:space="preserve">Подпрограмма "Обеспечение устойчивого сокращения непригодного для проживания и аварийного жилищного фонда"</t>
  </si>
  <si>
    <t>151F367483</t>
  </si>
  <si>
    <t xml:space="preserve">Обеспечение устойчивого сокращения непригодного для проживания жилого фонда</t>
  </si>
  <si>
    <t>151F367484</t>
  </si>
  <si>
    <t xml:space="preserve">Реализация мероприятий по обеспечению устойчивого сокращения непригодного для проживания жилого фонда</t>
  </si>
  <si>
    <t>1710142260</t>
  </si>
  <si>
    <t xml:space="preserve">Санация и строительство 2-й нитки водовода Гайва-Заозерье</t>
  </si>
  <si>
    <t>2000000000</t>
  </si>
  <si>
    <t xml:space="preserve">Муниципальная программа "Развитие автомобильных дорог и дорожных сооружений в городе Перми"</t>
  </si>
  <si>
    <t>2010000000</t>
  </si>
  <si>
    <t xml:space="preserve">Подпрограмма "Развитие улично-дорожной сети путем строительства и реконструкции автомобильных дорог, искусственных дорожных сооружений"</t>
  </si>
  <si>
    <t>2010343340</t>
  </si>
  <si>
    <t xml:space="preserve">Строительство подпорной стенки с устройством противопожарного проезда по ул. Льва Шатрова, 35</t>
  </si>
  <si>
    <t>9700000000</t>
  </si>
  <si>
    <t xml:space="preserve">Непрограммные расходы на реализацию единой политики в сфере инвестиционной и строительной деятельности на территории г. Перми</t>
  </si>
  <si>
    <t>944</t>
  </si>
  <si>
    <t xml:space="preserve">Департамент дорог и благоустройства администрации города Перми</t>
  </si>
  <si>
    <t>1020000000</t>
  </si>
  <si>
    <t xml:space="preserve">Подпрограмма "Обеспечение деятельности заказчиков работ"</t>
  </si>
  <si>
    <t>1030000000</t>
  </si>
  <si>
    <t xml:space="preserve">Подпрограмма "Совершенствование организации дорожного движения на улично-дорожной сети города Перми"</t>
  </si>
  <si>
    <t>1120000000</t>
  </si>
  <si>
    <t xml:space="preserve">Подпрограмма "Восстановление нормативного состояния и развитие мест погребения, в том числе крематория"</t>
  </si>
  <si>
    <t>1200000000</t>
  </si>
  <si>
    <t xml:space="preserve"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</si>
  <si>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1210000000</t>
  </si>
  <si>
    <t xml:space="preserve">Подпрограмма "Приоритетное развитие общественного транспорта в городе Перми"</t>
  </si>
  <si>
    <t>2010141990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</si>
  <si>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</si>
  <si>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2010143400</t>
  </si>
  <si>
    <t xml:space="preserve">Строительство автомобильной дороги по ул. Топазной</t>
  </si>
  <si>
    <t>2010143420</t>
  </si>
  <si>
    <t xml:space="preserve">Строительство очистных сооружений и водоотвода ливневых стоков по ул. Куйбышева,1 от ул. Петропавловской до выпуска</t>
  </si>
  <si>
    <t>2010143430</t>
  </si>
  <si>
    <t xml:space="preserve">Строительство очистных сооружений и водоотвода ливневых стоков по ул. Куфонина от ул. Трамвайной до ул. Подлесной до выпуска</t>
  </si>
  <si>
    <t>2010143450</t>
  </si>
  <si>
    <t xml:space="preserve">Реконструкция Комсомольского проспекта от ул. Ленина до ул. Екатерининской по нечетной стороне, Тр-5в</t>
  </si>
  <si>
    <t>20101ST040</t>
  </si>
  <si>
    <t xml:space="preserve"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</si>
  <si>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2020000000</t>
  </si>
  <si>
    <t xml:space="preserve">Подпрограмма "Повышение уровня нормативного состояния автомобильных дорог и дорожных сооружений в городе Перми"</t>
  </si>
  <si>
    <t>2020121250</t>
  </si>
  <si>
    <t xml:space="preserve">Капитальный ремонт автомобильных дорог и искусственных дорожных сооружений</t>
  </si>
  <si>
    <t>945</t>
  </si>
  <si>
    <t xml:space="preserve">Департамент транспорта администрации города Перми</t>
  </si>
  <si>
    <t>950</t>
  </si>
  <si>
    <t xml:space="preserve">Контрольный департамент администрации города Перми</t>
  </si>
  <si>
    <t>951</t>
  </si>
  <si>
    <t xml:space="preserve">Департамент экономики и промышленной политики администрации города Перми</t>
  </si>
  <si>
    <t xml:space="preserve">департамент экономики и промышленной политики администрации города Перми</t>
  </si>
  <si>
    <t>0900000000</t>
  </si>
  <si>
    <t xml:space="preserve">Муниципальная программа "Экономическое развитие города Перми"</t>
  </si>
  <si>
    <t>0920000000</t>
  </si>
  <si>
    <t xml:space="preserve">Подпрограмма "Формирование благоприятной инвестиционной среды"</t>
  </si>
  <si>
    <t>0930000000</t>
  </si>
  <si>
    <t xml:space="preserve">Подпрограмма "Создание условий для развития малого и среднего предпринимательства"</t>
  </si>
  <si>
    <t>0940000000</t>
  </si>
  <si>
    <t xml:space="preserve">Подпрограмма "Развитие потребительского рынка"</t>
  </si>
  <si>
    <t>0950000000</t>
  </si>
  <si>
    <t xml:space="preserve">Подпрограмма "Развитие туризма в городе Перми"</t>
  </si>
  <si>
    <t>955</t>
  </si>
  <si>
    <t xml:space="preserve">Департамент социальной политики администрации города Перми</t>
  </si>
  <si>
    <t xml:space="preserve">департамент социальной политики администрации города Перми</t>
  </si>
  <si>
    <t>964</t>
  </si>
  <si>
    <t xml:space="preserve">Департамент общественной безопасности администрации города Перми</t>
  </si>
  <si>
    <t>975</t>
  </si>
  <si>
    <t xml:space="preserve">Администрация города Перми</t>
  </si>
  <si>
    <t>1540000000</t>
  </si>
  <si>
    <t xml:space="preserve">Подпрограмма "Осуществление иных мероприятий в сфере жилищных отношений"</t>
  </si>
  <si>
    <t>976</t>
  </si>
  <si>
    <t xml:space="preserve">Комитет по физической культуре и спорту администрации города Перми</t>
  </si>
  <si>
    <t>977</t>
  </si>
  <si>
    <t xml:space="preserve">Контрольно-счетная палата города Перми</t>
  </si>
  <si>
    <t>9300000000</t>
  </si>
  <si>
    <t xml:space="preserve">Непрограммные расходы по обеспечению деятельности Контрольно-счетной палаты города Перми</t>
  </si>
  <si>
    <t>985</t>
  </si>
  <si>
    <t xml:space="preserve">Пермская городская Дума</t>
  </si>
  <si>
    <t>9200000000</t>
  </si>
  <si>
    <t xml:space="preserve">Непрограммные расходы по обеспечению деятельности Пермской городской Думы</t>
  </si>
  <si>
    <t>991</t>
  </si>
  <si>
    <t xml:space="preserve">Управление жилищных отношений администрации города Перми</t>
  </si>
  <si>
    <t>1510121480</t>
  </si>
  <si>
    <t xml:space="preserve"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фонда, в том числе изъятие нежилых помещений в многоквартирных домах</t>
  </si>
  <si>
    <t>15101SЖ160</t>
  </si>
  <si>
    <t xml:space="preserve">Мероприятие по расселению жилищного фонда на территории Пермского края, признанного аварийным после 1 января 2017 года, в целях предотвращения чрезвычайных ситуаций</t>
  </si>
  <si>
    <t>1520000000</t>
  </si>
  <si>
    <t xml:space="preserve">Подпрограмма "Управление муниципальным жилищным фондом города Перми"</t>
  </si>
  <si>
    <t>153012С080</t>
  </si>
  <si>
    <t xml:space="preserve"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</si>
  <si>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15301R0820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</si>
  <si>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</si>
  <si>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1530343260</t>
  </si>
  <si>
    <t xml:space="preserve">Приобретение жилья, изъятие жилых (нежилых) помещений в целях исполнения судебных решений</t>
  </si>
  <si>
    <t>9620093000</t>
  </si>
  <si>
    <t xml:space="preserve">Резервный фонд администрации города Перми</t>
  </si>
  <si>
    <t>992</t>
  </si>
  <si>
    <t xml:space="preserve">Департамент земельных отношений администрации города Перми</t>
  </si>
  <si>
    <t>1900000000</t>
  </si>
  <si>
    <t xml:space="preserve">Муниципальная программа "Управление земельными ресурсами города Перми"</t>
  </si>
  <si>
    <t>1910000000</t>
  </si>
  <si>
    <t xml:space="preserve"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</si>
  <si>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1920000000</t>
  </si>
  <si>
    <t xml:space="preserve">Подпрограмма "Повышение эффективности управления земельными ресурсами путем развития информационной системы управления землями"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</si>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</sst>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9">
    <numFmt numFmtId="160" formatCode="_(* #,##0.00_);_(* (#,##0.00);_(* &quot;-&quot;??_);_(@_)"/>
    <numFmt numFmtId="161" formatCode="_(* #,##0_);_(* (#,##0);_(* &quot;-&quot;_);_(@_)"/>
    <numFmt numFmtId="162" formatCode="_(&quot;$&quot;* #,##0.00_);_(&quot;$&quot;* (#,##0.00);_(&quot;$&quot;* &quot;-&quot;??_);_(@_)"/>
    <numFmt numFmtId="163" formatCode="_(&quot;$&quot;* #,##0_);_(&quot;$&quot;* (#,##0);_(&quot;$&quot;* &quot;-&quot;_);_(@_)"/>
    <numFmt numFmtId="164" formatCode="#,##0.0"/>
    <numFmt numFmtId="165" formatCode="0.0%"/>
    <numFmt numFmtId="166" formatCode="dd/mm/yyyy hh:mm"/>
    <numFmt numFmtId="167" formatCode="#,##0.000"/>
    <numFmt numFmtId="168" formatCode="?"/>
  </numFmts>
  <fonts count="20">
    <font>
      <sz val="10.000000"/>
      <color theme="1"/>
      <name val="Arial"/>
    </font>
    <font>
      <sz val="12.000000"/>
      <color theme="1"/>
      <name val="Times New Roman"/>
    </font>
    <font>
      <sz val="11.000000"/>
      <color theme="1"/>
      <name val="Times New Roman"/>
    </font>
    <font>
      <sz val="12.000000"/>
      <color indexed="2"/>
      <name val="Times New Roman"/>
    </font>
    <font>
      <sz val="12.000000"/>
      <name val="Times New Roman"/>
    </font>
    <font>
      <sz val="11.000000"/>
      <name val="Times New Roman"/>
    </font>
    <font>
      <b/>
      <sz val="14.000000"/>
      <name val="Times New Roman"/>
    </font>
    <font>
      <b/>
      <sz val="11.000000"/>
      <name val="Times New Roman"/>
    </font>
    <font>
      <b/>
      <sz val="14.000000"/>
      <color indexed="2"/>
      <name val="Times New Roman"/>
    </font>
    <font>
      <b/>
      <sz val="12.000000"/>
      <name val="Times New Roman"/>
    </font>
    <font>
      <b/>
      <sz val="12.000000"/>
      <color indexed="2"/>
      <name val="Times New Roman"/>
    </font>
    <font>
      <b/>
      <sz val="12.000000"/>
      <color theme="1"/>
      <name val="Times New Roman"/>
    </font>
    <font>
      <i/>
      <sz val="12.000000"/>
      <name val="Times New Roman"/>
    </font>
    <font>
      <i/>
      <sz val="11.000000"/>
      <name val="Times New Roman"/>
    </font>
    <font>
      <i/>
      <sz val="12.000000"/>
      <color indexed="2"/>
      <name val="Times New Roman"/>
    </font>
    <font>
      <i/>
      <sz val="12.000000"/>
      <color theme="1"/>
      <name val="Times New Roman"/>
    </font>
    <font>
      <i/>
      <u/>
      <sz val="12.000000"/>
      <color theme="1"/>
      <name val="Times New Roman"/>
    </font>
    <font>
      <i/>
      <u/>
      <sz val="12.000000"/>
      <name val="Times New Roman"/>
    </font>
    <font>
      <i/>
      <u/>
      <sz val="11.000000"/>
      <name val="Times New Roman"/>
    </font>
    <font>
      <i/>
      <u/>
      <sz val="12.000000"/>
      <color indexed="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none"/>
      <right style="none"/>
      <top style="thin">
        <color theme="1"/>
      </top>
      <bottom style="none"/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</borders>
  <cellStyleXfs count="6">
    <xf fontId="0" fillId="0" borderId="0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0" fillId="0" borderId="0" numFmtId="9" applyNumberFormat="1" applyFont="1" applyFill="1" applyBorder="1"/>
  </cellStyleXfs>
  <cellXfs count="103">
    <xf fontId="0" fillId="0" borderId="0" numFmtId="0" xfId="0"/>
    <xf fontId="1" fillId="0" borderId="0" numFmtId="0" xfId="0" applyFont="1"/>
    <xf fontId="1" fillId="0" borderId="0" numFmtId="0" xfId="0" applyFont="1" applyAlignment="1">
      <alignment vertical="center" wrapText="1"/>
    </xf>
    <xf fontId="2" fillId="0" borderId="0" numFmtId="0" xfId="0" applyFont="1" applyAlignment="1">
      <alignment vertical="center" wrapText="1"/>
    </xf>
    <xf fontId="3" fillId="0" borderId="0" numFmtId="0" xfId="0" applyFont="1" applyAlignment="1">
      <alignment vertical="center" wrapText="1"/>
    </xf>
    <xf fontId="1" fillId="0" borderId="0" numFmtId="164" xfId="0" applyNumberFormat="1" applyFont="1" applyAlignment="1">
      <alignment horizontal="center" vertical="center" wrapText="1"/>
    </xf>
    <xf fontId="1" fillId="0" borderId="0" numFmtId="165" xfId="0" applyNumberFormat="1" applyFont="1" applyAlignment="1">
      <alignment horizontal="center" vertical="center" wrapText="1"/>
    </xf>
    <xf fontId="4" fillId="0" borderId="0" numFmtId="0" xfId="0" applyFont="1" applyAlignment="1" applyProtection="1">
      <alignment horizontal="left" vertical="center" wrapText="1"/>
    </xf>
    <xf fontId="5" fillId="0" borderId="0" numFmtId="0" xfId="0" applyFont="1" applyAlignment="1" applyProtection="1">
      <alignment horizontal="left" vertical="center" wrapText="1"/>
    </xf>
    <xf fontId="3" fillId="0" borderId="0" numFmtId="0" xfId="0" applyFont="1" applyAlignment="1" applyProtection="1">
      <alignment horizontal="left" vertical="center" wrapText="1"/>
    </xf>
    <xf fontId="3" fillId="0" borderId="0" numFmtId="0" xfId="0" applyFont="1" applyAlignment="1" applyProtection="1">
      <alignment vertical="center" wrapText="1"/>
    </xf>
    <xf fontId="4" fillId="0" borderId="0" numFmtId="164" xfId="0" applyNumberFormat="1" applyFont="1" applyAlignment="1" applyProtection="1">
      <alignment horizontal="center" vertical="center" wrapText="1"/>
    </xf>
    <xf fontId="4" fillId="0" borderId="0" numFmtId="165" xfId="0" applyNumberFormat="1" applyFont="1" applyAlignment="1" applyProtection="1">
      <alignment horizontal="center" vertical="center" wrapText="1"/>
    </xf>
    <xf fontId="4" fillId="0" borderId="0" numFmtId="0" xfId="0" applyFont="1" applyProtection="1"/>
    <xf fontId="4" fillId="0" borderId="0" numFmtId="0" xfId="0" applyFont="1" applyAlignment="1" applyProtection="1">
      <alignment vertical="center" wrapText="1"/>
    </xf>
    <xf fontId="5" fillId="0" borderId="0" numFmtId="0" xfId="0" applyFont="1" applyAlignment="1" applyProtection="1">
      <alignment vertical="center" wrapText="1"/>
    </xf>
    <xf fontId="4" fillId="0" borderId="0" numFmtId="0" xfId="0" applyFont="1" applyAlignment="1" applyProtection="1">
      <alignment horizontal="center" vertical="center" wrapText="1"/>
    </xf>
    <xf fontId="5" fillId="0" borderId="0" numFmtId="0" xfId="0" applyFont="1" applyAlignment="1" applyProtection="1">
      <alignment horizontal="center" vertical="center" wrapText="1"/>
    </xf>
    <xf fontId="3" fillId="0" borderId="0" numFmtId="0" xfId="0" applyFont="1" applyAlignment="1" applyProtection="1">
      <alignment horizontal="center" vertical="center" wrapText="1"/>
    </xf>
    <xf fontId="4" fillId="0" borderId="0" numFmtId="0" xfId="0" applyFont="1" applyAlignment="1" applyProtection="1">
      <alignment horizontal="center"/>
    </xf>
    <xf fontId="3" fillId="0" borderId="0" numFmtId="166" xfId="0" applyNumberFormat="1" applyFont="1" applyAlignment="1" applyProtection="1">
      <alignment horizontal="center" vertical="center" wrapText="1"/>
    </xf>
    <xf fontId="1" fillId="0" borderId="0" numFmtId="0" xfId="0" applyFont="1" applyAlignment="1" applyProtection="1">
      <alignment horizontal="left" vertical="center" wrapText="1"/>
    </xf>
    <xf fontId="2" fillId="0" borderId="0" numFmtId="0" xfId="0" applyFont="1" applyAlignment="1" applyProtection="1">
      <alignment horizontal="left" vertical="center" wrapText="1"/>
    </xf>
    <xf fontId="1" fillId="0" borderId="0" numFmtId="164" xfId="0" applyNumberFormat="1" applyFont="1" applyAlignment="1" applyProtection="1">
      <alignment horizontal="center" vertical="center" wrapText="1"/>
    </xf>
    <xf fontId="4" fillId="0" borderId="0" numFmtId="0" xfId="0" applyFont="1" applyAlignment="1" applyProtection="1">
      <alignment horizontal="left" vertical="top" wrapText="1"/>
    </xf>
    <xf fontId="6" fillId="0" borderId="0" numFmtId="0" xfId="0" applyFont="1" applyAlignment="1" applyProtection="1">
      <alignment horizontal="center" vertical="center" wrapText="1"/>
    </xf>
    <xf fontId="7" fillId="0" borderId="0" numFmtId="0" xfId="0" applyFont="1" applyAlignment="1" applyProtection="1">
      <alignment horizontal="center" vertical="center" wrapText="1"/>
    </xf>
    <xf fontId="8" fillId="0" borderId="0" numFmtId="0" xfId="0" applyFont="1" applyAlignment="1" applyProtection="1">
      <alignment horizontal="center" vertical="center" wrapText="1"/>
    </xf>
    <xf fontId="6" fillId="0" borderId="0" numFmtId="164" xfId="0" applyNumberFormat="1" applyFont="1" applyAlignment="1" applyProtection="1">
      <alignment horizontal="center" vertical="center" wrapText="1"/>
    </xf>
    <xf fontId="4" fillId="0" borderId="1" numFmtId="49" xfId="0" applyNumberFormat="1" applyFont="1" applyBorder="1" applyAlignment="1" applyProtection="1">
      <alignment horizontal="center" vertical="center" wrapText="1"/>
    </xf>
    <xf fontId="5" fillId="0" borderId="1" numFmtId="49" xfId="0" applyNumberFormat="1" applyFont="1" applyBorder="1" applyAlignment="1" applyProtection="1">
      <alignment horizontal="center" vertical="center" wrapText="1"/>
    </xf>
    <xf fontId="3" fillId="0" borderId="1" numFmtId="49" xfId="0" applyNumberFormat="1" applyFont="1" applyBorder="1" applyAlignment="1" applyProtection="1">
      <alignment horizontal="center" vertical="center" wrapText="1"/>
    </xf>
    <xf fontId="4" fillId="0" borderId="1" numFmtId="164" xfId="0" applyNumberFormat="1" applyFont="1" applyBorder="1" applyAlignment="1" applyProtection="1">
      <alignment horizontal="center" vertical="center" wrapText="1"/>
    </xf>
    <xf fontId="4" fillId="0" borderId="1" numFmtId="165" xfId="0" applyNumberFormat="1" applyFont="1" applyBorder="1" applyAlignment="1">
      <alignment horizontal="center" vertical="center" wrapText="1"/>
    </xf>
    <xf fontId="9" fillId="2" borderId="2" numFmtId="49" xfId="0" applyNumberFormat="1" applyFont="1" applyFill="1" applyBorder="1" applyAlignment="1" applyProtection="1">
      <alignment horizontal="center" vertical="center" wrapText="1"/>
    </xf>
    <xf fontId="9" fillId="2" borderId="3" numFmtId="49" xfId="0" applyNumberFormat="1" applyFont="1" applyFill="1" applyBorder="1" applyAlignment="1" applyProtection="1">
      <alignment horizontal="center" vertical="center" wrapText="1"/>
    </xf>
    <xf fontId="7" fillId="2" borderId="4" numFmtId="49" xfId="0" applyNumberFormat="1" applyFont="1" applyFill="1" applyBorder="1" applyAlignment="1" applyProtection="1">
      <alignment horizontal="center" vertical="center" wrapText="1"/>
    </xf>
    <xf fontId="9" fillId="2" borderId="5" numFmtId="49" xfId="0" applyNumberFormat="1" applyFont="1" applyFill="1" applyBorder="1" applyAlignment="1" applyProtection="1">
      <alignment horizontal="center" vertical="center" wrapText="1"/>
    </xf>
    <xf fontId="10" fillId="2" borderId="2" numFmtId="167" xfId="0" applyNumberFormat="1" applyFont="1" applyFill="1" applyBorder="1" applyAlignment="1" applyProtection="1">
      <alignment horizontal="right" vertical="center" wrapText="1"/>
    </xf>
    <xf fontId="9" fillId="2" borderId="2" numFmtId="164" xfId="0" applyNumberFormat="1" applyFont="1" applyFill="1" applyBorder="1" applyAlignment="1" applyProtection="1">
      <alignment horizontal="center" vertical="center" wrapText="1"/>
    </xf>
    <xf fontId="11" fillId="2" borderId="2" numFmtId="165" xfId="0" applyNumberFormat="1" applyFont="1" applyFill="1" applyBorder="1" applyAlignment="1">
      <alignment horizontal="center" vertical="center" wrapText="1"/>
    </xf>
    <xf fontId="9" fillId="3" borderId="6" numFmtId="49" xfId="0" applyNumberFormat="1" applyFont="1" applyFill="1" applyBorder="1" applyAlignment="1" applyProtection="1">
      <alignment horizontal="center" vertical="center" wrapText="1"/>
    </xf>
    <xf fontId="5" fillId="3" borderId="7" numFmtId="49" xfId="0" applyNumberFormat="1" applyFont="1" applyFill="1" applyBorder="1" applyAlignment="1" applyProtection="1">
      <alignment horizontal="center" vertical="center" wrapText="1"/>
    </xf>
    <xf fontId="4" fillId="3" borderId="8" numFmtId="49" xfId="0" applyNumberFormat="1" applyFont="1" applyFill="1" applyBorder="1" applyAlignment="1" applyProtection="1">
      <alignment horizontal="center" vertical="center" wrapText="1"/>
    </xf>
    <xf fontId="10" fillId="3" borderId="6" numFmtId="164" xfId="0" applyNumberFormat="1" applyFont="1" applyFill="1" applyBorder="1" applyAlignment="1" applyProtection="1">
      <alignment horizontal="center" vertical="center" wrapText="1"/>
    </xf>
    <xf fontId="10" fillId="3" borderId="6" numFmtId="165" xfId="0" applyNumberFormat="1" applyFont="1" applyFill="1" applyBorder="1" applyAlignment="1" applyProtection="1">
      <alignment horizontal="center" vertical="center" wrapText="1"/>
    </xf>
    <xf fontId="4" fillId="3" borderId="6" numFmtId="164" xfId="0" applyNumberFormat="1" applyFont="1" applyFill="1" applyBorder="1" applyAlignment="1" applyProtection="1">
      <alignment wrapText="1"/>
    </xf>
    <xf fontId="4" fillId="3" borderId="6" numFmtId="165" xfId="0" applyNumberFormat="1" applyFont="1" applyFill="1" applyBorder="1" applyAlignment="1">
      <alignment wrapText="1"/>
    </xf>
    <xf fontId="9" fillId="3" borderId="1" numFmtId="49" xfId="0" applyNumberFormat="1" applyFont="1" applyFill="1" applyBorder="1" applyAlignment="1" applyProtection="1">
      <alignment horizontal="center" vertical="center" wrapText="1"/>
    </xf>
    <xf fontId="7" fillId="0" borderId="9" numFmtId="49" xfId="0" applyNumberFormat="1" applyFont="1" applyBorder="1" applyAlignment="1" applyProtection="1">
      <alignment horizontal="center" vertical="center" wrapText="1"/>
    </xf>
    <xf fontId="9" fillId="0" borderId="10" numFmtId="49" xfId="0" applyNumberFormat="1" applyFont="1" applyBorder="1" applyAlignment="1" applyProtection="1">
      <alignment horizontal="center" vertical="center" wrapText="1"/>
    </xf>
    <xf fontId="10" fillId="0" borderId="1" numFmtId="49" xfId="0" applyNumberFormat="1" applyFont="1" applyBorder="1" applyAlignment="1" applyProtection="1">
      <alignment vertical="center" wrapText="1"/>
    </xf>
    <xf fontId="10" fillId="3" borderId="1" numFmtId="164" xfId="0" applyNumberFormat="1" applyFont="1" applyFill="1" applyBorder="1" applyAlignment="1" applyProtection="1">
      <alignment horizontal="center" vertical="center" wrapText="1"/>
    </xf>
    <xf fontId="10" fillId="3" borderId="1" numFmtId="165" xfId="0" applyNumberFormat="1" applyFont="1" applyFill="1" applyBorder="1" applyAlignment="1" applyProtection="1">
      <alignment horizontal="center" vertical="center" wrapText="1"/>
    </xf>
    <xf fontId="9" fillId="3" borderId="1" numFmtId="164" xfId="0" applyNumberFormat="1" applyFont="1" applyFill="1" applyBorder="1" applyAlignment="1" applyProtection="1">
      <alignment horizontal="center" vertical="center" wrapText="1"/>
    </xf>
    <xf fontId="11" fillId="0" borderId="1" numFmtId="165" xfId="0" applyNumberFormat="1" applyFont="1" applyBorder="1" applyAlignment="1">
      <alignment horizontal="center" vertical="center" wrapText="1"/>
    </xf>
    <xf fontId="9" fillId="0" borderId="11" numFmtId="49" xfId="0" applyNumberFormat="1" applyFont="1" applyBorder="1" applyAlignment="1" applyProtection="1">
      <alignment horizontal="center" vertical="center" wrapText="1"/>
    </xf>
    <xf fontId="9" fillId="0" borderId="11" numFmtId="49" xfId="0" applyNumberFormat="1" applyFont="1" applyBorder="1" applyAlignment="1" applyProtection="1">
      <alignment horizontal="left" vertical="center" wrapText="1"/>
    </xf>
    <xf fontId="7" fillId="0" borderId="1" numFmtId="49" xfId="0" applyNumberFormat="1" applyFont="1" applyBorder="1" applyAlignment="1" applyProtection="1">
      <alignment horizontal="center" vertical="center" wrapText="1"/>
    </xf>
    <xf fontId="9" fillId="0" borderId="1" numFmtId="49" xfId="0" applyNumberFormat="1" applyFont="1" applyBorder="1" applyAlignment="1" applyProtection="1">
      <alignment horizontal="left" vertical="center" wrapText="1"/>
    </xf>
    <xf fontId="10" fillId="0" borderId="1" numFmtId="167" xfId="0" applyNumberFormat="1" applyFont="1" applyBorder="1" applyAlignment="1" applyProtection="1">
      <alignment horizontal="right" vertical="center" wrapText="1"/>
    </xf>
    <xf fontId="9" fillId="0" borderId="1" numFmtId="164" xfId="0" applyNumberFormat="1" applyFont="1" applyBorder="1" applyAlignment="1" applyProtection="1">
      <alignment horizontal="center" vertical="center" wrapText="1"/>
    </xf>
    <xf fontId="9" fillId="0" borderId="11" numFmtId="164" xfId="0" applyNumberFormat="1" applyFont="1" applyBorder="1" applyAlignment="1" applyProtection="1">
      <alignment horizontal="center" vertical="center" wrapText="1"/>
    </xf>
    <xf fontId="11" fillId="0" borderId="11" numFmtId="165" xfId="0" applyNumberFormat="1" applyFont="1" applyBorder="1" applyAlignment="1">
      <alignment horizontal="center" vertical="center" wrapText="1"/>
    </xf>
    <xf fontId="12" fillId="0" borderId="1" numFmtId="49" xfId="0" applyNumberFormat="1" applyFont="1" applyBorder="1" applyAlignment="1" applyProtection="1">
      <alignment horizontal="center" vertical="center" wrapText="1"/>
    </xf>
    <xf fontId="12" fillId="0" borderId="1" numFmtId="49" xfId="0" applyNumberFormat="1" applyFont="1" applyBorder="1" applyAlignment="1" applyProtection="1">
      <alignment horizontal="left" vertical="center" wrapText="1"/>
    </xf>
    <xf fontId="13" fillId="0" borderId="1" numFmtId="49" xfId="0" applyNumberFormat="1" applyFont="1" applyBorder="1" applyAlignment="1" applyProtection="1">
      <alignment horizontal="center" vertical="center" wrapText="1"/>
    </xf>
    <xf fontId="14" fillId="0" borderId="1" numFmtId="167" xfId="0" applyNumberFormat="1" applyFont="1" applyBorder="1" applyAlignment="1" applyProtection="1">
      <alignment horizontal="right" vertical="center" wrapText="1"/>
    </xf>
    <xf fontId="12" fillId="0" borderId="1" numFmtId="164" xfId="0" applyNumberFormat="1" applyFont="1" applyBorder="1" applyAlignment="1" applyProtection="1">
      <alignment horizontal="center" vertical="center" wrapText="1"/>
    </xf>
    <xf fontId="15" fillId="0" borderId="1" numFmtId="165" xfId="0" applyNumberFormat="1" applyFont="1" applyBorder="1" applyAlignment="1">
      <alignment horizontal="center" vertical="center" wrapText="1"/>
    </xf>
    <xf fontId="9" fillId="0" borderId="1" numFmtId="49" xfId="0" applyNumberFormat="1" applyFont="1" applyBorder="1" applyAlignment="1" applyProtection="1">
      <alignment horizontal="center" vertical="center" wrapText="1"/>
    </xf>
    <xf fontId="4" fillId="0" borderId="1" numFmtId="49" xfId="0" applyNumberFormat="1" applyFont="1" applyBorder="1" applyAlignment="1" applyProtection="1">
      <alignment horizontal="left" vertical="center" wrapText="1"/>
    </xf>
    <xf fontId="3" fillId="0" borderId="1" numFmtId="167" xfId="0" applyNumberFormat="1" applyFont="1" applyBorder="1" applyAlignment="1" applyProtection="1">
      <alignment horizontal="right" vertical="center" wrapText="1"/>
    </xf>
    <xf fontId="1" fillId="0" borderId="1" numFmtId="165" xfId="0" applyNumberFormat="1" applyFont="1" applyBorder="1" applyAlignment="1">
      <alignment horizontal="center" vertical="center" wrapText="1"/>
    </xf>
    <xf fontId="9" fillId="2" borderId="1" numFmtId="49" xfId="0" applyNumberFormat="1" applyFont="1" applyFill="1" applyBorder="1" applyAlignment="1" applyProtection="1">
      <alignment horizontal="center" vertical="center" wrapText="1"/>
    </xf>
    <xf fontId="9" fillId="2" borderId="9" numFmtId="49" xfId="0" applyNumberFormat="1" applyFont="1" applyFill="1" applyBorder="1" applyAlignment="1" applyProtection="1">
      <alignment horizontal="center" vertical="center" wrapText="1"/>
    </xf>
    <xf fontId="7" fillId="2" borderId="12" numFmtId="49" xfId="0" applyNumberFormat="1" applyFont="1" applyFill="1" applyBorder="1" applyAlignment="1" applyProtection="1">
      <alignment horizontal="center" vertical="center" wrapText="1"/>
    </xf>
    <xf fontId="9" fillId="2" borderId="10" numFmtId="49" xfId="0" applyNumberFormat="1" applyFont="1" applyFill="1" applyBorder="1" applyAlignment="1" applyProtection="1">
      <alignment horizontal="center" vertical="center" wrapText="1"/>
    </xf>
    <xf fontId="10" fillId="2" borderId="1" numFmtId="167" xfId="0" applyNumberFormat="1" applyFont="1" applyFill="1" applyBorder="1" applyAlignment="1" applyProtection="1">
      <alignment horizontal="right" vertical="center" wrapText="1"/>
    </xf>
    <xf fontId="9" fillId="2" borderId="1" numFmtId="164" xfId="0" applyNumberFormat="1" applyFont="1" applyFill="1" applyBorder="1" applyAlignment="1" applyProtection="1">
      <alignment horizontal="center" vertical="center" wrapText="1"/>
    </xf>
    <xf fontId="11" fillId="2" borderId="1" numFmtId="165" xfId="0" applyNumberFormat="1" applyFont="1" applyFill="1" applyBorder="1" applyAlignment="1">
      <alignment horizontal="center" vertical="center" wrapText="1"/>
    </xf>
    <xf fontId="9" fillId="0" borderId="5" numFmtId="49" xfId="0" applyNumberFormat="1" applyFont="1" applyBorder="1" applyAlignment="1" applyProtection="1">
      <alignment horizontal="center" vertical="center" wrapText="1"/>
    </xf>
    <xf fontId="5" fillId="0" borderId="9" numFmtId="49" xfId="0" applyNumberFormat="1" applyFont="1" applyBorder="1" applyAlignment="1" applyProtection="1">
      <alignment horizontal="center" vertical="center" wrapText="1"/>
    </xf>
    <xf fontId="4" fillId="0" borderId="13" numFmtId="49" xfId="0" applyNumberFormat="1" applyFont="1" applyBorder="1" applyAlignment="1" applyProtection="1">
      <alignment horizontal="left" vertical="center" wrapText="1"/>
    </xf>
    <xf fontId="3" fillId="0" borderId="10" numFmtId="167" xfId="0" applyNumberFormat="1" applyFont="1" applyBorder="1" applyAlignment="1" applyProtection="1">
      <alignment horizontal="right" vertical="center" wrapText="1"/>
    </xf>
    <xf fontId="9" fillId="2" borderId="14" numFmtId="49" xfId="0" applyNumberFormat="1" applyFont="1" applyFill="1" applyBorder="1" applyAlignment="1" applyProtection="1">
      <alignment horizontal="center" vertical="center" wrapText="1"/>
    </xf>
    <xf fontId="13" fillId="0" borderId="2" numFmtId="49" xfId="0" applyNumberFormat="1" applyFont="1" applyBorder="1" applyAlignment="1" applyProtection="1">
      <alignment horizontal="center" vertical="center" wrapText="1"/>
    </xf>
    <xf fontId="12" fillId="0" borderId="2" numFmtId="49" xfId="0" applyNumberFormat="1" applyFont="1" applyBorder="1" applyAlignment="1" applyProtection="1">
      <alignment horizontal="left" vertical="center" wrapText="1"/>
    </xf>
    <xf fontId="16" fillId="0" borderId="0" numFmtId="0" xfId="0" applyFont="1"/>
    <xf fontId="17" fillId="3" borderId="6" numFmtId="49" xfId="0" applyNumberFormat="1" applyFont="1" applyFill="1" applyBorder="1" applyAlignment="1" applyProtection="1">
      <alignment horizontal="center" vertical="center" wrapText="1"/>
    </xf>
    <xf fontId="18" fillId="3" borderId="7" numFmtId="49" xfId="0" applyNumberFormat="1" applyFont="1" applyFill="1" applyBorder="1" applyAlignment="1" applyProtection="1">
      <alignment horizontal="center" vertical="center" wrapText="1"/>
    </xf>
    <xf fontId="18" fillId="3" borderId="8" numFmtId="49" xfId="0" applyNumberFormat="1" applyFont="1" applyFill="1" applyBorder="1" applyAlignment="1" applyProtection="1">
      <alignment horizontal="center" vertical="center" wrapText="1"/>
    </xf>
    <xf fontId="19" fillId="3" borderId="6" numFmtId="164" xfId="0" applyNumberFormat="1" applyFont="1" applyFill="1" applyBorder="1" applyAlignment="1" applyProtection="1">
      <alignment horizontal="center" vertical="center" wrapText="1"/>
    </xf>
    <xf fontId="19" fillId="3" borderId="6" numFmtId="165" xfId="0" applyNumberFormat="1" applyFont="1" applyFill="1" applyBorder="1" applyAlignment="1" applyProtection="1">
      <alignment horizontal="center" vertical="center" wrapText="1"/>
    </xf>
    <xf fontId="17" fillId="3" borderId="6" numFmtId="164" xfId="0" applyNumberFormat="1" applyFont="1" applyFill="1" applyBorder="1" applyAlignment="1" applyProtection="1">
      <alignment horizontal="center" vertical="center" wrapText="1"/>
    </xf>
    <xf fontId="17" fillId="3" borderId="6" numFmtId="165" xfId="0" applyNumberFormat="1" applyFont="1" applyFill="1" applyBorder="1" applyAlignment="1">
      <alignment horizontal="center" vertical="center" wrapText="1"/>
    </xf>
    <xf fontId="17" fillId="3" borderId="8" numFmtId="49" xfId="0" applyNumberFormat="1" applyFont="1" applyFill="1" applyBorder="1" applyAlignment="1" applyProtection="1">
      <alignment horizontal="center" vertical="center" wrapText="1"/>
    </xf>
    <xf fontId="17" fillId="0" borderId="1" numFmtId="164" xfId="0" applyNumberFormat="1" applyFont="1" applyBorder="1" applyAlignment="1" applyProtection="1">
      <alignment horizontal="center" vertical="center" wrapText="1"/>
    </xf>
    <xf fontId="16" fillId="0" borderId="1" numFmtId="165" xfId="0" applyNumberFormat="1" applyFont="1" applyBorder="1" applyAlignment="1">
      <alignment horizontal="center" vertical="center" wrapText="1"/>
    </xf>
    <xf fontId="4" fillId="0" borderId="1" numFmtId="168" xfId="0" applyNumberFormat="1" applyFont="1" applyBorder="1" applyAlignment="1" applyProtection="1">
      <alignment horizontal="left" vertical="center" wrapText="1"/>
    </xf>
    <xf fontId="4" fillId="0" borderId="9" numFmtId="49" xfId="0" applyNumberFormat="1" applyFont="1" applyBorder="1" applyAlignment="1" applyProtection="1">
      <alignment horizontal="left" vertical="center" wrapText="1"/>
    </xf>
    <xf fontId="4" fillId="0" borderId="10" numFmtId="49" xfId="0" applyNumberFormat="1" applyFont="1" applyBorder="1" applyAlignment="1" applyProtection="1">
      <alignment horizontal="left" vertical="center" wrapText="1"/>
    </xf>
    <xf fontId="9" fillId="2" borderId="12" numFmtId="49" xfId="0" applyNumberFormat="1" applyFont="1" applyFill="1" applyBorder="1" applyAlignment="1" applyProtection="1">
      <alignment horizontal="center" vertical="center" wrapText="1"/>
    </xf>
  </cellXfs>
  <cellStyles count="6">
    <cellStyle name="Comma" xfId="1" builtinId="3"/>
    <cellStyle name="Comma [0]" xfId="2" builtinId="6"/>
    <cellStyle name="Currency" xfId="3" builtinId="4"/>
    <cellStyle name="Currency[0]" xfId="4" builtinId="7"/>
    <cellStyle name="Normal" xfId="0" builtinId="0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1" showOutlineSymbols="1"/>
    <pageSetUpPr autoPageBreaks="1" fitToPage="1"/>
  </sheetPr>
  <sheetViews>
    <sheetView showGridLines="0" topLeftCell="A397" zoomScale="100" workbookViewId="0">
      <selection activeCell="A1" activeCellId="0" sqref="A1"/>
    </sheetView>
  </sheetViews>
  <sheetFormatPr baseColWidth="8" defaultRowHeight="12.75" customHeight="1" outlineLevelRow="5"/>
  <cols>
    <col customWidth="1" min="1" max="1" style="2" width="8.140625"/>
    <col customWidth="1" hidden="1" min="2" max="2" style="2" width="52.140625"/>
    <col customWidth="1" min="3" max="3" style="3" width="11.57421875"/>
    <col customWidth="1" min="4" max="4" style="2" width="60.140625"/>
    <col customWidth="1" hidden="1" min="5" max="7" style="4" width="15.476599999999999"/>
    <col customWidth="1" min="8" max="9" style="5" width="15.476599999999999"/>
    <col customWidth="1" min="10" max="10" style="6" width="14.140625"/>
    <col customWidth="1" min="11" max="11" style="1" width="9.1406200000000002"/>
    <col min="12" max="16384" style="1" width="9.140625"/>
  </cols>
  <sheetData>
    <row r="1" ht="15" hidden="1">
      <c r="A1" s="7" t="s">
        <v>0</v>
      </c>
      <c r="B1" s="7"/>
      <c r="C1" s="8"/>
      <c r="D1" s="7"/>
      <c r="E1" s="9"/>
      <c r="F1" s="9"/>
      <c r="G1" s="10"/>
      <c r="H1" s="11"/>
      <c r="I1" s="11"/>
      <c r="J1" s="12"/>
      <c r="K1" s="13"/>
    </row>
    <row r="2" ht="15" hidden="1">
      <c r="A2" s="14" t="s">
        <v>1</v>
      </c>
      <c r="B2" s="14"/>
      <c r="C2" s="15"/>
      <c r="D2" s="14"/>
      <c r="E2" s="10"/>
      <c r="F2" s="10"/>
      <c r="G2" s="10"/>
      <c r="H2" s="11"/>
      <c r="I2" s="11"/>
      <c r="J2" s="12"/>
      <c r="K2" s="13"/>
    </row>
    <row r="3" hidden="1">
      <c r="A3" s="7"/>
      <c r="B3" s="16"/>
      <c r="C3" s="17"/>
      <c r="D3" s="16"/>
      <c r="E3" s="18"/>
      <c r="F3" s="18"/>
      <c r="G3" s="18"/>
      <c r="H3" s="11"/>
      <c r="I3" s="11"/>
      <c r="J3" s="12"/>
      <c r="K3" s="19"/>
    </row>
    <row r="4" ht="15" hidden="1">
      <c r="A4" s="7" t="s">
        <v>2</v>
      </c>
      <c r="B4" s="16"/>
      <c r="C4" s="17"/>
      <c r="D4" s="16"/>
      <c r="E4" s="20"/>
      <c r="F4" s="18"/>
      <c r="G4" s="20"/>
      <c r="H4" s="11"/>
      <c r="I4" s="11"/>
      <c r="J4" s="12"/>
      <c r="K4" s="19"/>
    </row>
    <row r="5" ht="15" hidden="1">
      <c r="A5" s="14" t="s">
        <v>3</v>
      </c>
      <c r="B5" s="14"/>
      <c r="C5" s="15"/>
      <c r="D5" s="14"/>
      <c r="E5" s="10"/>
      <c r="F5" s="10"/>
      <c r="G5" s="10"/>
      <c r="H5" s="11"/>
      <c r="I5" s="11"/>
      <c r="J5" s="12"/>
      <c r="K5" s="13"/>
    </row>
    <row r="6" hidden="1">
      <c r="A6" s="7"/>
      <c r="B6" s="21"/>
      <c r="C6" s="22"/>
      <c r="D6" s="21"/>
      <c r="E6" s="9"/>
      <c r="F6" s="9"/>
      <c r="G6" s="9"/>
      <c r="H6" s="23"/>
      <c r="I6" s="23"/>
      <c r="J6" s="12"/>
      <c r="K6" s="24"/>
    </row>
    <row r="7" hidden="1">
      <c r="A7" s="7" t="s">
        <v>4</v>
      </c>
      <c r="B7" s="21"/>
      <c r="C7" s="22"/>
      <c r="D7" s="21"/>
      <c r="E7" s="9"/>
      <c r="F7" s="9"/>
      <c r="G7" s="9"/>
      <c r="H7" s="23"/>
    </row>
    <row r="8" hidden="1">
      <c r="A8" s="7" t="s">
        <v>5</v>
      </c>
      <c r="B8" s="21"/>
      <c r="C8" s="22"/>
      <c r="D8" s="21"/>
      <c r="E8" s="9"/>
      <c r="F8" s="9"/>
      <c r="G8" s="9"/>
      <c r="H8" s="23"/>
    </row>
    <row r="9" hidden="1">
      <c r="A9" s="7" t="s">
        <v>6</v>
      </c>
      <c r="B9" s="21"/>
      <c r="C9" s="22"/>
      <c r="D9" s="21"/>
      <c r="E9" s="9"/>
      <c r="F9" s="9"/>
      <c r="G9" s="9"/>
      <c r="H9" s="23"/>
    </row>
    <row r="10" hidden="1">
      <c r="A10" s="7" t="s">
        <v>7</v>
      </c>
      <c r="B10" s="21"/>
      <c r="C10" s="22"/>
      <c r="D10" s="21"/>
      <c r="E10" s="9"/>
      <c r="F10" s="9"/>
      <c r="G10" s="9"/>
      <c r="H10" s="23"/>
    </row>
    <row r="11" hidden="1">
      <c r="A11" s="7" t="s">
        <v>8</v>
      </c>
      <c r="B11" s="21"/>
      <c r="C11" s="22"/>
      <c r="D11" s="21"/>
      <c r="E11" s="9"/>
      <c r="F11" s="9"/>
      <c r="G11" s="9"/>
      <c r="H11" s="23"/>
    </row>
    <row r="12" hidden="1">
      <c r="A12" s="7" t="s">
        <v>9</v>
      </c>
      <c r="B12" s="21"/>
      <c r="C12" s="22"/>
      <c r="D12" s="21"/>
      <c r="E12" s="9"/>
      <c r="F12" s="9"/>
      <c r="G12" s="9"/>
      <c r="H12" s="23"/>
    </row>
    <row r="13" ht="36" customHeight="1">
      <c r="A13" s="25" t="s">
        <v>10</v>
      </c>
      <c r="B13" s="25"/>
      <c r="C13" s="26"/>
      <c r="D13" s="25"/>
      <c r="E13" s="27"/>
      <c r="F13" s="27"/>
      <c r="G13" s="27"/>
      <c r="H13" s="28"/>
      <c r="I13" s="28"/>
      <c r="J13" s="25"/>
    </row>
    <row r="14" ht="15">
      <c r="B14" s="14"/>
      <c r="C14" s="15"/>
      <c r="D14" s="14"/>
      <c r="E14" s="10"/>
      <c r="F14" s="10"/>
      <c r="G14" s="10"/>
      <c r="H14" s="11"/>
      <c r="I14" s="11"/>
      <c r="J14" s="12" t="s">
        <v>11</v>
      </c>
      <c r="K14" s="13"/>
    </row>
    <row r="15" ht="30">
      <c r="A15" s="29" t="s">
        <v>12</v>
      </c>
      <c r="B15" s="29" t="s">
        <v>13</v>
      </c>
      <c r="C15" s="30" t="s">
        <v>14</v>
      </c>
      <c r="D15" s="29" t="s">
        <v>15</v>
      </c>
      <c r="E15" s="31" t="s">
        <v>16</v>
      </c>
      <c r="F15" s="31" t="s">
        <v>17</v>
      </c>
      <c r="G15" s="31" t="s">
        <v>18</v>
      </c>
      <c r="H15" s="32" t="s">
        <v>19</v>
      </c>
      <c r="I15" s="32" t="s">
        <v>20</v>
      </c>
      <c r="J15" s="33" t="s">
        <v>21</v>
      </c>
    </row>
    <row r="16" ht="27" customHeight="1">
      <c r="A16" s="34" t="s">
        <v>22</v>
      </c>
      <c r="B16" s="35" t="s">
        <v>23</v>
      </c>
      <c r="C16" s="36"/>
      <c r="D16" s="37"/>
      <c r="E16" s="38">
        <v>39005.966</v>
      </c>
      <c r="F16" s="38">
        <v>52063.612999999998</v>
      </c>
      <c r="G16" s="38">
        <v>49453.046000000002</v>
      </c>
      <c r="H16" s="39">
        <f t="shared" ref="H16:H79" si="0">F16+E16+G16</f>
        <v>140522.625</v>
      </c>
      <c r="I16" s="39">
        <v>129024.64200000001</v>
      </c>
      <c r="J16" s="40">
        <f t="shared" ref="J16:J79" si="1">I16/H16</f>
        <v>0.91817699818801424</v>
      </c>
    </row>
    <row r="17" ht="17.25" customHeight="1">
      <c r="A17" s="41"/>
      <c r="B17" s="41"/>
      <c r="C17" s="42" t="s">
        <v>24</v>
      </c>
      <c r="D17" s="43"/>
      <c r="E17" s="44"/>
      <c r="F17" s="44"/>
      <c r="G17" s="45"/>
      <c r="H17" s="46"/>
      <c r="I17" s="46"/>
      <c r="J17" s="47"/>
    </row>
    <row r="18" ht="17.25" customHeight="1">
      <c r="A18" s="48" t="s">
        <v>22</v>
      </c>
      <c r="B18" s="48"/>
      <c r="C18" s="49" t="s">
        <v>25</v>
      </c>
      <c r="D18" s="50"/>
      <c r="E18" s="51"/>
      <c r="F18" s="52"/>
      <c r="G18" s="53"/>
      <c r="H18" s="54">
        <f>H19+H21</f>
        <v>78734.106</v>
      </c>
      <c r="I18" s="54">
        <f>I19+I21</f>
        <v>70818.437000000005</v>
      </c>
      <c r="J18" s="55">
        <f t="shared" si="1"/>
        <v>0.89946327707080342</v>
      </c>
    </row>
    <row r="19" ht="30" outlineLevel="1">
      <c r="A19" s="56" t="s">
        <v>22</v>
      </c>
      <c r="B19" s="57" t="s">
        <v>23</v>
      </c>
      <c r="C19" s="58" t="s">
        <v>26</v>
      </c>
      <c r="D19" s="59" t="s">
        <v>27</v>
      </c>
      <c r="E19" s="60">
        <v>0</v>
      </c>
      <c r="F19" s="60">
        <v>633.25199999999995</v>
      </c>
      <c r="G19" s="60">
        <v>286.63</v>
      </c>
      <c r="H19" s="61">
        <f t="shared" si="0"/>
        <v>919.88199999999995</v>
      </c>
      <c r="I19" s="62">
        <v>149.69499999999999</v>
      </c>
      <c r="J19" s="63">
        <f t="shared" si="1"/>
        <v>0.16273282877586473</v>
      </c>
    </row>
    <row r="20" ht="30" outlineLevel="2">
      <c r="A20" s="64" t="s">
        <v>22</v>
      </c>
      <c r="B20" s="65" t="s">
        <v>23</v>
      </c>
      <c r="C20" s="66" t="s">
        <v>28</v>
      </c>
      <c r="D20" s="65" t="s">
        <v>29</v>
      </c>
      <c r="E20" s="67">
        <v>0</v>
      </c>
      <c r="F20" s="67">
        <v>633.25199999999995</v>
      </c>
      <c r="G20" s="67">
        <v>286.63</v>
      </c>
      <c r="H20" s="68">
        <f t="shared" si="0"/>
        <v>919.88199999999995</v>
      </c>
      <c r="I20" s="68">
        <v>149.69499999999999</v>
      </c>
      <c r="J20" s="69">
        <f t="shared" si="1"/>
        <v>0.16273282877586473</v>
      </c>
    </row>
    <row r="21" ht="30" outlineLevel="1">
      <c r="A21" s="70" t="s">
        <v>22</v>
      </c>
      <c r="B21" s="59" t="s">
        <v>23</v>
      </c>
      <c r="C21" s="58" t="s">
        <v>30</v>
      </c>
      <c r="D21" s="59" t="s">
        <v>31</v>
      </c>
      <c r="E21" s="60">
        <v>21274.848999999998</v>
      </c>
      <c r="F21" s="60">
        <v>29416.467000000001</v>
      </c>
      <c r="G21" s="60">
        <v>27122.907999999999</v>
      </c>
      <c r="H21" s="61">
        <f t="shared" si="0"/>
        <v>77814.224000000002</v>
      </c>
      <c r="I21" s="61">
        <v>70668.741999999998</v>
      </c>
      <c r="J21" s="55">
        <f t="shared" si="1"/>
        <v>0.90817254696262206</v>
      </c>
    </row>
    <row r="22" ht="30" outlineLevel="2">
      <c r="A22" s="64" t="s">
        <v>22</v>
      </c>
      <c r="B22" s="65" t="s">
        <v>23</v>
      </c>
      <c r="C22" s="66" t="s">
        <v>32</v>
      </c>
      <c r="D22" s="65" t="s">
        <v>33</v>
      </c>
      <c r="E22" s="67">
        <v>273.87799999999999</v>
      </c>
      <c r="F22" s="67">
        <v>1018.352</v>
      </c>
      <c r="G22" s="67">
        <v>670.93600000000004</v>
      </c>
      <c r="H22" s="68">
        <f t="shared" si="0"/>
        <v>1963.1660000000002</v>
      </c>
      <c r="I22" s="68">
        <v>1063.865</v>
      </c>
      <c r="J22" s="69">
        <f t="shared" si="1"/>
        <v>0.5419129100646608</v>
      </c>
    </row>
    <row r="23" ht="30" outlineLevel="2">
      <c r="A23" s="64" t="s">
        <v>22</v>
      </c>
      <c r="B23" s="65" t="s">
        <v>23</v>
      </c>
      <c r="C23" s="66" t="s">
        <v>34</v>
      </c>
      <c r="D23" s="65" t="s">
        <v>35</v>
      </c>
      <c r="E23" s="67">
        <v>21000.971000000001</v>
      </c>
      <c r="F23" s="67">
        <v>28398.115000000002</v>
      </c>
      <c r="G23" s="67">
        <v>26451.972000000002</v>
      </c>
      <c r="H23" s="68">
        <f t="shared" si="0"/>
        <v>75851.058000000005</v>
      </c>
      <c r="I23" s="68">
        <v>69604.876000000004</v>
      </c>
      <c r="J23" s="69">
        <f t="shared" si="1"/>
        <v>0.9176520121841939</v>
      </c>
    </row>
    <row r="24" ht="17.25" customHeight="1">
      <c r="A24" s="48" t="s">
        <v>22</v>
      </c>
      <c r="B24" s="48"/>
      <c r="C24" s="49" t="s">
        <v>36</v>
      </c>
      <c r="D24" s="50"/>
      <c r="E24" s="51"/>
      <c r="F24" s="52"/>
      <c r="G24" s="53"/>
      <c r="H24" s="54">
        <f>H25+H26+H27</f>
        <v>61788.518000000004</v>
      </c>
      <c r="I24" s="54">
        <f>I25+I26+I27</f>
        <v>58206.205999999998</v>
      </c>
      <c r="J24" s="55">
        <f t="shared" si="1"/>
        <v>0.94202301469667871</v>
      </c>
    </row>
    <row r="25" ht="30" outlineLevel="1">
      <c r="A25" s="29" t="s">
        <v>22</v>
      </c>
      <c r="B25" s="71" t="s">
        <v>23</v>
      </c>
      <c r="C25" s="30" t="s">
        <v>37</v>
      </c>
      <c r="D25" s="71" t="s">
        <v>38</v>
      </c>
      <c r="E25" s="72">
        <v>285.42399999999998</v>
      </c>
      <c r="F25" s="72">
        <v>0</v>
      </c>
      <c r="G25" s="72">
        <v>362.80000000000001</v>
      </c>
      <c r="H25" s="32">
        <f t="shared" si="0"/>
        <v>648.22399999999993</v>
      </c>
      <c r="I25" s="32">
        <v>285.42399999999998</v>
      </c>
      <c r="J25" s="73">
        <f t="shared" si="1"/>
        <v>0.44031692748185813</v>
      </c>
    </row>
    <row r="26" ht="30" outlineLevel="1">
      <c r="A26" s="29" t="s">
        <v>22</v>
      </c>
      <c r="B26" s="71" t="s">
        <v>23</v>
      </c>
      <c r="C26" s="30" t="s">
        <v>39</v>
      </c>
      <c r="D26" s="71" t="s">
        <v>40</v>
      </c>
      <c r="E26" s="72">
        <v>15339.839</v>
      </c>
      <c r="F26" s="72">
        <v>20036.205999999998</v>
      </c>
      <c r="G26" s="72">
        <v>20068.766</v>
      </c>
      <c r="H26" s="32">
        <f t="shared" si="0"/>
        <v>55444.811000000002</v>
      </c>
      <c r="I26" s="32">
        <v>52298.004000000001</v>
      </c>
      <c r="J26" s="73">
        <f t="shared" si="1"/>
        <v>0.94324433714815981</v>
      </c>
    </row>
    <row r="27" ht="45" outlineLevel="1">
      <c r="A27" s="29" t="s">
        <v>22</v>
      </c>
      <c r="B27" s="71" t="s">
        <v>23</v>
      </c>
      <c r="C27" s="30" t="s">
        <v>41</v>
      </c>
      <c r="D27" s="71" t="s">
        <v>42</v>
      </c>
      <c r="E27" s="72">
        <v>2105.8539999999998</v>
      </c>
      <c r="F27" s="72">
        <v>1977.6880000000001</v>
      </c>
      <c r="G27" s="72">
        <v>1611.941</v>
      </c>
      <c r="H27" s="32">
        <f t="shared" si="0"/>
        <v>5695.4830000000002</v>
      </c>
      <c r="I27" s="32">
        <v>5622.7780000000002</v>
      </c>
      <c r="J27" s="73">
        <f t="shared" si="1"/>
        <v>0.98723462083900526</v>
      </c>
    </row>
    <row r="28" ht="15">
      <c r="A28" s="74" t="s">
        <v>43</v>
      </c>
      <c r="B28" s="75" t="s">
        <v>44</v>
      </c>
      <c r="C28" s="76"/>
      <c r="D28" s="77"/>
      <c r="E28" s="78">
        <v>52067.152999999998</v>
      </c>
      <c r="F28" s="78">
        <v>72313.554999999993</v>
      </c>
      <c r="G28" s="78">
        <v>68831.063999999998</v>
      </c>
      <c r="H28" s="79">
        <f t="shared" si="0"/>
        <v>193211.772</v>
      </c>
      <c r="I28" s="79">
        <v>185666.51000000001</v>
      </c>
      <c r="J28" s="80">
        <f t="shared" si="1"/>
        <v>0.96094822835122085</v>
      </c>
    </row>
    <row r="29" ht="17.25" customHeight="1">
      <c r="A29" s="41"/>
      <c r="B29" s="41"/>
      <c r="C29" s="42" t="s">
        <v>24</v>
      </c>
      <c r="D29" s="43"/>
      <c r="E29" s="44"/>
      <c r="F29" s="44"/>
      <c r="G29" s="45"/>
      <c r="H29" s="46"/>
      <c r="I29" s="46"/>
      <c r="J29" s="47"/>
    </row>
    <row r="30" ht="17.25" customHeight="1">
      <c r="A30" s="48" t="s">
        <v>43</v>
      </c>
      <c r="B30" s="48"/>
      <c r="C30" s="49" t="s">
        <v>36</v>
      </c>
      <c r="D30" s="81"/>
      <c r="E30" s="51"/>
      <c r="F30" s="52"/>
      <c r="G30" s="53"/>
      <c r="H30" s="54">
        <f>H31+H32+H33</f>
        <v>193211.77099999998</v>
      </c>
      <c r="I30" s="54">
        <f>I31+I32+I33</f>
        <v>185666.50999999998</v>
      </c>
      <c r="J30" s="55">
        <f t="shared" si="1"/>
        <v>0.96094823332476986</v>
      </c>
    </row>
    <row r="31" ht="30" outlineLevel="1">
      <c r="A31" s="29" t="s">
        <v>43</v>
      </c>
      <c r="B31" s="71" t="s">
        <v>44</v>
      </c>
      <c r="C31" s="82" t="s">
        <v>37</v>
      </c>
      <c r="D31" s="83" t="s">
        <v>45</v>
      </c>
      <c r="E31" s="84">
        <v>26746.23</v>
      </c>
      <c r="F31" s="72">
        <v>34897.216999999997</v>
      </c>
      <c r="G31" s="72">
        <v>33022.148999999998</v>
      </c>
      <c r="H31" s="32">
        <f t="shared" si="0"/>
        <v>94665.59599999999</v>
      </c>
      <c r="I31" s="32">
        <v>92674.380999999994</v>
      </c>
      <c r="J31" s="73">
        <f t="shared" si="1"/>
        <v>0.97896580083856444</v>
      </c>
    </row>
    <row r="32" ht="30" outlineLevel="1">
      <c r="A32" s="29" t="s">
        <v>43</v>
      </c>
      <c r="B32" s="71" t="s">
        <v>44</v>
      </c>
      <c r="C32" s="82" t="s">
        <v>39</v>
      </c>
      <c r="D32" s="83" t="s">
        <v>46</v>
      </c>
      <c r="E32" s="84">
        <v>25245.621999999999</v>
      </c>
      <c r="F32" s="72">
        <v>37386.338000000003</v>
      </c>
      <c r="G32" s="72">
        <v>35808.915000000001</v>
      </c>
      <c r="H32" s="32">
        <f t="shared" si="0"/>
        <v>98440.875</v>
      </c>
      <c r="I32" s="32">
        <v>92886.828999999998</v>
      </c>
      <c r="J32" s="73">
        <f t="shared" si="1"/>
        <v>0.94357987980094649</v>
      </c>
    </row>
    <row r="33" ht="30" outlineLevel="1">
      <c r="A33" s="29" t="s">
        <v>43</v>
      </c>
      <c r="B33" s="71" t="s">
        <v>44</v>
      </c>
      <c r="C33" s="82" t="s">
        <v>41</v>
      </c>
      <c r="D33" s="83" t="s">
        <v>47</v>
      </c>
      <c r="E33" s="84">
        <v>75.299999999999997</v>
      </c>
      <c r="F33" s="72">
        <v>30</v>
      </c>
      <c r="G33" s="72">
        <v>0</v>
      </c>
      <c r="H33" s="32">
        <f t="shared" si="0"/>
        <v>105.3</v>
      </c>
      <c r="I33" s="32">
        <v>105.3</v>
      </c>
      <c r="J33" s="73">
        <f t="shared" si="1"/>
        <v>1</v>
      </c>
    </row>
    <row r="34" ht="27" customHeight="1">
      <c r="A34" s="74" t="s">
        <v>48</v>
      </c>
      <c r="B34" s="75" t="s">
        <v>49</v>
      </c>
      <c r="C34" s="76"/>
      <c r="D34" s="85"/>
      <c r="E34" s="78">
        <v>20804.599999999999</v>
      </c>
      <c r="F34" s="78">
        <v>28380.463</v>
      </c>
      <c r="G34" s="78">
        <v>30530.106</v>
      </c>
      <c r="H34" s="79">
        <f t="shared" si="0"/>
        <v>79715.168999999994</v>
      </c>
      <c r="I34" s="79">
        <v>76790.380000000005</v>
      </c>
      <c r="J34" s="80">
        <f t="shared" si="1"/>
        <v>0.96330950512066293</v>
      </c>
    </row>
    <row r="35" ht="17.25" customHeight="1">
      <c r="A35" s="41"/>
      <c r="B35" s="41"/>
      <c r="C35" s="42" t="s">
        <v>24</v>
      </c>
      <c r="D35" s="43"/>
      <c r="E35" s="44"/>
      <c r="F35" s="44"/>
      <c r="G35" s="45"/>
      <c r="H35" s="46"/>
      <c r="I35" s="46"/>
      <c r="J35" s="47"/>
    </row>
    <row r="36" ht="17.25" customHeight="1">
      <c r="A36" s="48" t="s">
        <v>48</v>
      </c>
      <c r="B36" s="48"/>
      <c r="C36" s="49" t="s">
        <v>25</v>
      </c>
      <c r="D36" s="50"/>
      <c r="E36" s="51"/>
      <c r="F36" s="52"/>
      <c r="G36" s="53"/>
      <c r="H36" s="54">
        <f>H37</f>
        <v>23673.372000000003</v>
      </c>
      <c r="I36" s="54">
        <f>I37</f>
        <v>23573.16</v>
      </c>
      <c r="J36" s="55">
        <f t="shared" si="1"/>
        <v>0.99576688948241077</v>
      </c>
    </row>
    <row r="37" ht="30" outlineLevel="1">
      <c r="A37" s="70" t="s">
        <v>48</v>
      </c>
      <c r="B37" s="59" t="s">
        <v>49</v>
      </c>
      <c r="C37" s="58" t="s">
        <v>50</v>
      </c>
      <c r="D37" s="59" t="s">
        <v>51</v>
      </c>
      <c r="E37" s="60">
        <v>7370.8000000000002</v>
      </c>
      <c r="F37" s="60">
        <v>7456.8109999999997</v>
      </c>
      <c r="G37" s="60">
        <v>8845.7610000000004</v>
      </c>
      <c r="H37" s="61">
        <f t="shared" si="0"/>
        <v>23673.372000000003</v>
      </c>
      <c r="I37" s="61">
        <v>23573.16</v>
      </c>
      <c r="J37" s="55">
        <f t="shared" si="1"/>
        <v>0.99576688948241077</v>
      </c>
    </row>
    <row r="38" ht="45" outlineLevel="2">
      <c r="A38" s="64" t="s">
        <v>48</v>
      </c>
      <c r="B38" s="65" t="s">
        <v>49</v>
      </c>
      <c r="C38" s="66" t="s">
        <v>52</v>
      </c>
      <c r="D38" s="65" t="s">
        <v>53</v>
      </c>
      <c r="E38" s="67">
        <v>0</v>
      </c>
      <c r="F38" s="67">
        <v>0</v>
      </c>
      <c r="G38" s="67">
        <v>330.19999999999999</v>
      </c>
      <c r="H38" s="68">
        <f t="shared" si="0"/>
        <v>330.19999999999999</v>
      </c>
      <c r="I38" s="68">
        <v>230</v>
      </c>
      <c r="J38" s="69">
        <f t="shared" si="1"/>
        <v>0.69654754694124776</v>
      </c>
    </row>
    <row r="39" ht="30" outlineLevel="2">
      <c r="A39" s="64" t="s">
        <v>48</v>
      </c>
      <c r="B39" s="65" t="s">
        <v>49</v>
      </c>
      <c r="C39" s="66" t="s">
        <v>54</v>
      </c>
      <c r="D39" s="65" t="s">
        <v>55</v>
      </c>
      <c r="E39" s="67">
        <v>7370.8000000000002</v>
      </c>
      <c r="F39" s="67">
        <v>4933.1239999999998</v>
      </c>
      <c r="G39" s="67">
        <v>4971.5709999999999</v>
      </c>
      <c r="H39" s="68">
        <f t="shared" si="0"/>
        <v>17275.494999999999</v>
      </c>
      <c r="I39" s="68">
        <v>17275.494999999999</v>
      </c>
      <c r="J39" s="69">
        <f t="shared" si="1"/>
        <v>1</v>
      </c>
    </row>
    <row r="40" ht="45" outlineLevel="2">
      <c r="A40" s="64" t="s">
        <v>48</v>
      </c>
      <c r="B40" s="65" t="s">
        <v>49</v>
      </c>
      <c r="C40" s="66" t="s">
        <v>56</v>
      </c>
      <c r="D40" s="65" t="s">
        <v>57</v>
      </c>
      <c r="E40" s="67">
        <v>0</v>
      </c>
      <c r="F40" s="67">
        <v>2523.6880000000001</v>
      </c>
      <c r="G40" s="67">
        <v>3543.9899999999998</v>
      </c>
      <c r="H40" s="68">
        <f t="shared" si="0"/>
        <v>6067.6779999999999</v>
      </c>
      <c r="I40" s="68">
        <v>6067.665</v>
      </c>
      <c r="J40" s="69">
        <f t="shared" si="1"/>
        <v>0.99999785750001902</v>
      </c>
    </row>
    <row r="41" ht="17.25" customHeight="1">
      <c r="A41" s="48" t="s">
        <v>48</v>
      </c>
      <c r="B41" s="48"/>
      <c r="C41" s="49" t="s">
        <v>36</v>
      </c>
      <c r="D41" s="50"/>
      <c r="E41" s="51"/>
      <c r="F41" s="52"/>
      <c r="G41" s="53"/>
      <c r="H41" s="54">
        <f>H42+H43</f>
        <v>56041.796000000002</v>
      </c>
      <c r="I41" s="54">
        <f>I42+I43</f>
        <v>53217.219000000005</v>
      </c>
      <c r="J41" s="55">
        <f t="shared" si="1"/>
        <v>0.94959874233866459</v>
      </c>
    </row>
    <row r="42" ht="30" outlineLevel="1">
      <c r="A42" s="29" t="s">
        <v>48</v>
      </c>
      <c r="B42" s="71" t="s">
        <v>49</v>
      </c>
      <c r="C42" s="30" t="s">
        <v>39</v>
      </c>
      <c r="D42" s="71" t="s">
        <v>40</v>
      </c>
      <c r="E42" s="72">
        <v>13260.566000000001</v>
      </c>
      <c r="F42" s="72">
        <v>20701.582999999999</v>
      </c>
      <c r="G42" s="72">
        <v>21579.845000000001</v>
      </c>
      <c r="H42" s="32">
        <f t="shared" si="0"/>
        <v>55541.993999999999</v>
      </c>
      <c r="I42" s="32">
        <v>52717.417000000001</v>
      </c>
      <c r="J42" s="73">
        <f t="shared" si="1"/>
        <v>0.94914519993646618</v>
      </c>
    </row>
    <row r="43" ht="45" outlineLevel="1">
      <c r="A43" s="29" t="s">
        <v>48</v>
      </c>
      <c r="B43" s="71" t="s">
        <v>49</v>
      </c>
      <c r="C43" s="30" t="s">
        <v>41</v>
      </c>
      <c r="D43" s="71" t="s">
        <v>42</v>
      </c>
      <c r="E43" s="72">
        <v>173.23400000000001</v>
      </c>
      <c r="F43" s="72">
        <v>222.06800000000001</v>
      </c>
      <c r="G43" s="72">
        <v>104.5</v>
      </c>
      <c r="H43" s="32">
        <f t="shared" si="0"/>
        <v>499.80200000000002</v>
      </c>
      <c r="I43" s="32">
        <v>499.80200000000002</v>
      </c>
      <c r="J43" s="73">
        <f t="shared" si="1"/>
        <v>1</v>
      </c>
    </row>
    <row r="44" ht="27" customHeight="1">
      <c r="A44" s="74" t="s">
        <v>58</v>
      </c>
      <c r="B44" s="75" t="s">
        <v>59</v>
      </c>
      <c r="C44" s="76"/>
      <c r="D44" s="77"/>
      <c r="E44" s="78">
        <v>12231.700000000001</v>
      </c>
      <c r="F44" s="78">
        <v>13555.618</v>
      </c>
      <c r="G44" s="78">
        <v>17673.396000000001</v>
      </c>
      <c r="H44" s="79">
        <f t="shared" si="0"/>
        <v>43460.714</v>
      </c>
      <c r="I44" s="79">
        <v>42247.595999999998</v>
      </c>
      <c r="J44" s="80">
        <f t="shared" si="1"/>
        <v>0.97208702093573518</v>
      </c>
    </row>
    <row r="45" ht="17.25" customHeight="1">
      <c r="A45" s="41"/>
      <c r="B45" s="41"/>
      <c r="C45" s="42" t="s">
        <v>24</v>
      </c>
      <c r="D45" s="43"/>
      <c r="E45" s="44"/>
      <c r="F45" s="44"/>
      <c r="G45" s="45"/>
      <c r="H45" s="46"/>
      <c r="I45" s="46"/>
      <c r="J45" s="47"/>
    </row>
    <row r="46" ht="17.25" customHeight="1">
      <c r="A46" s="48" t="s">
        <v>58</v>
      </c>
      <c r="B46" s="48"/>
      <c r="C46" s="49" t="s">
        <v>36</v>
      </c>
      <c r="D46" s="50"/>
      <c r="E46" s="51"/>
      <c r="F46" s="52"/>
      <c r="G46" s="53"/>
      <c r="H46" s="54">
        <f>H47</f>
        <v>43460.714</v>
      </c>
      <c r="I46" s="54">
        <f>I47</f>
        <v>42247.595999999998</v>
      </c>
      <c r="J46" s="55">
        <f>J47</f>
        <v>0.97208702093573518</v>
      </c>
    </row>
    <row r="47" ht="30" outlineLevel="1">
      <c r="A47" s="29" t="s">
        <v>58</v>
      </c>
      <c r="B47" s="71" t="s">
        <v>59</v>
      </c>
      <c r="C47" s="30" t="s">
        <v>37</v>
      </c>
      <c r="D47" s="71" t="s">
        <v>38</v>
      </c>
      <c r="E47" s="72">
        <v>12231.700000000001</v>
      </c>
      <c r="F47" s="72">
        <v>13555.618</v>
      </c>
      <c r="G47" s="72">
        <v>17673.396000000001</v>
      </c>
      <c r="H47" s="32">
        <f t="shared" si="0"/>
        <v>43460.714</v>
      </c>
      <c r="I47" s="32">
        <v>42247.595999999998</v>
      </c>
      <c r="J47" s="73">
        <f t="shared" si="1"/>
        <v>0.97208702093573518</v>
      </c>
    </row>
    <row r="48" ht="27" customHeight="1">
      <c r="A48" s="74" t="s">
        <v>60</v>
      </c>
      <c r="B48" s="75" t="s">
        <v>61</v>
      </c>
      <c r="C48" s="76"/>
      <c r="D48" s="77"/>
      <c r="E48" s="78">
        <v>71932.726999999999</v>
      </c>
      <c r="F48" s="78">
        <v>154269.09899999999</v>
      </c>
      <c r="G48" s="78">
        <v>228888.56599999999</v>
      </c>
      <c r="H48" s="79">
        <f t="shared" si="0"/>
        <v>455090.39199999999</v>
      </c>
      <c r="I48" s="79">
        <v>406089.00900000002</v>
      </c>
      <c r="J48" s="80">
        <f t="shared" si="1"/>
        <v>0.89232604365771806</v>
      </c>
    </row>
    <row r="49" ht="17.25" customHeight="1">
      <c r="A49" s="41"/>
      <c r="B49" s="41"/>
      <c r="C49" s="42" t="s">
        <v>24</v>
      </c>
      <c r="D49" s="43"/>
      <c r="E49" s="44"/>
      <c r="F49" s="44"/>
      <c r="G49" s="45"/>
      <c r="H49" s="46"/>
      <c r="I49" s="46"/>
      <c r="J49" s="47"/>
    </row>
    <row r="50" ht="17.25" customHeight="1">
      <c r="A50" s="48" t="s">
        <v>60</v>
      </c>
      <c r="B50" s="48"/>
      <c r="C50" s="49" t="s">
        <v>25</v>
      </c>
      <c r="D50" s="50"/>
      <c r="E50" s="51"/>
      <c r="F50" s="52"/>
      <c r="G50" s="53"/>
      <c r="H50" s="54">
        <f>H51+H53</f>
        <v>434505.50300000003</v>
      </c>
      <c r="I50" s="54">
        <f>I51+I53</f>
        <v>385741.54999999999</v>
      </c>
      <c r="J50" s="55">
        <f t="shared" si="1"/>
        <v>0.88777137996339706</v>
      </c>
    </row>
    <row r="51" ht="30" outlineLevel="1">
      <c r="A51" s="70" t="s">
        <v>60</v>
      </c>
      <c r="B51" s="59" t="s">
        <v>61</v>
      </c>
      <c r="C51" s="58" t="s">
        <v>62</v>
      </c>
      <c r="D51" s="59" t="s">
        <v>63</v>
      </c>
      <c r="E51" s="60">
        <v>50.966999999999999</v>
      </c>
      <c r="F51" s="60">
        <v>5536.54</v>
      </c>
      <c r="G51" s="60">
        <v>11952.061</v>
      </c>
      <c r="H51" s="61">
        <f t="shared" si="0"/>
        <v>17539.567999999999</v>
      </c>
      <c r="I51" s="61">
        <v>5587.5050000000001</v>
      </c>
      <c r="J51" s="55">
        <f t="shared" si="1"/>
        <v>0.31856571381917731</v>
      </c>
    </row>
    <row r="52" ht="30" outlineLevel="2">
      <c r="A52" s="64" t="s">
        <v>60</v>
      </c>
      <c r="B52" s="65" t="s">
        <v>61</v>
      </c>
      <c r="C52" s="66" t="s">
        <v>64</v>
      </c>
      <c r="D52" s="65" t="s">
        <v>65</v>
      </c>
      <c r="E52" s="67">
        <v>50.966999999999999</v>
      </c>
      <c r="F52" s="67">
        <v>5536.54</v>
      </c>
      <c r="G52" s="67">
        <v>11952.061</v>
      </c>
      <c r="H52" s="68">
        <f t="shared" si="0"/>
        <v>17539.567999999999</v>
      </c>
      <c r="I52" s="68">
        <v>5587.5050000000001</v>
      </c>
      <c r="J52" s="69">
        <f t="shared" si="1"/>
        <v>0.31856571381917731</v>
      </c>
    </row>
    <row r="53" ht="30" outlineLevel="1">
      <c r="A53" s="70" t="s">
        <v>60</v>
      </c>
      <c r="B53" s="59" t="s">
        <v>61</v>
      </c>
      <c r="C53" s="58" t="s">
        <v>66</v>
      </c>
      <c r="D53" s="59" t="s">
        <v>67</v>
      </c>
      <c r="E53" s="60">
        <v>66150.142000000007</v>
      </c>
      <c r="F53" s="60">
        <v>141262.549</v>
      </c>
      <c r="G53" s="60">
        <v>209553.24400000001</v>
      </c>
      <c r="H53" s="61">
        <f t="shared" si="0"/>
        <v>416965.935</v>
      </c>
      <c r="I53" s="61">
        <v>380154.04499999998</v>
      </c>
      <c r="J53" s="55">
        <f t="shared" si="1"/>
        <v>0.91171487426185061</v>
      </c>
    </row>
    <row r="54" ht="30" outlineLevel="2">
      <c r="A54" s="64" t="s">
        <v>60</v>
      </c>
      <c r="B54" s="65" t="s">
        <v>61</v>
      </c>
      <c r="C54" s="66" t="s">
        <v>68</v>
      </c>
      <c r="D54" s="65" t="s">
        <v>69</v>
      </c>
      <c r="E54" s="67">
        <v>45682.913999999997</v>
      </c>
      <c r="F54" s="67">
        <v>74302.785000000003</v>
      </c>
      <c r="G54" s="67">
        <v>139393.717</v>
      </c>
      <c r="H54" s="68">
        <f t="shared" si="0"/>
        <v>259379.416</v>
      </c>
      <c r="I54" s="68">
        <v>228327.06</v>
      </c>
      <c r="J54" s="69">
        <f t="shared" si="1"/>
        <v>0.88028211151497082</v>
      </c>
    </row>
    <row r="55" ht="30" outlineLevel="2" collapsed="1">
      <c r="A55" s="64" t="s">
        <v>60</v>
      </c>
      <c r="B55" s="65" t="s">
        <v>61</v>
      </c>
      <c r="C55" s="66" t="s">
        <v>70</v>
      </c>
      <c r="D55" s="65" t="s">
        <v>71</v>
      </c>
      <c r="E55" s="67">
        <v>12053.446</v>
      </c>
      <c r="F55" s="67">
        <v>43728.756000000001</v>
      </c>
      <c r="G55" s="67">
        <v>30049.682000000001</v>
      </c>
      <c r="H55" s="68">
        <f t="shared" si="0"/>
        <v>85831.884000000005</v>
      </c>
      <c r="I55" s="68">
        <v>83817.691000000006</v>
      </c>
      <c r="J55" s="69">
        <f t="shared" si="1"/>
        <v>0.97653327754054664</v>
      </c>
    </row>
    <row r="56" ht="30" outlineLevel="2">
      <c r="A56" s="64" t="s">
        <v>60</v>
      </c>
      <c r="B56" s="65" t="s">
        <v>61</v>
      </c>
      <c r="C56" s="66" t="s">
        <v>72</v>
      </c>
      <c r="D56" s="65" t="s">
        <v>73</v>
      </c>
      <c r="E56" s="67">
        <v>8413.7819999999992</v>
      </c>
      <c r="F56" s="67">
        <v>23231.008000000002</v>
      </c>
      <c r="G56" s="67">
        <v>40109.845999999998</v>
      </c>
      <c r="H56" s="68">
        <f t="shared" si="0"/>
        <v>71754.635999999999</v>
      </c>
      <c r="I56" s="68">
        <v>68009.294999999998</v>
      </c>
      <c r="J56" s="69">
        <f t="shared" si="1"/>
        <v>0.94780349802067143</v>
      </c>
    </row>
    <row r="57" ht="17.25" customHeight="1">
      <c r="A57" s="48" t="s">
        <v>60</v>
      </c>
      <c r="B57" s="48"/>
      <c r="C57" s="49" t="s">
        <v>36</v>
      </c>
      <c r="D57" s="50"/>
      <c r="E57" s="51"/>
      <c r="F57" s="52"/>
      <c r="G57" s="53"/>
      <c r="H57" s="54">
        <f>H58+H59+H60</f>
        <v>20584.891</v>
      </c>
      <c r="I57" s="54">
        <f>I58+I59+I60</f>
        <v>20347.459000000003</v>
      </c>
      <c r="J57" s="55">
        <f t="shared" si="1"/>
        <v>0.98846571497512437</v>
      </c>
    </row>
    <row r="58" ht="30" outlineLevel="1" collapsed="1">
      <c r="A58" s="29" t="s">
        <v>60</v>
      </c>
      <c r="B58" s="71" t="s">
        <v>61</v>
      </c>
      <c r="C58" s="30" t="s">
        <v>37</v>
      </c>
      <c r="D58" s="71" t="s">
        <v>38</v>
      </c>
      <c r="E58" s="72">
        <v>169.83000000000001</v>
      </c>
      <c r="F58" s="72">
        <v>339.93000000000001</v>
      </c>
      <c r="G58" s="72">
        <v>251.46700000000001</v>
      </c>
      <c r="H58" s="32">
        <f t="shared" si="0"/>
        <v>761.22699999999998</v>
      </c>
      <c r="I58" s="32">
        <v>759.13400000000001</v>
      </c>
      <c r="J58" s="73">
        <f t="shared" si="1"/>
        <v>0.99725049164046997</v>
      </c>
    </row>
    <row r="59" ht="30" outlineLevel="1">
      <c r="A59" s="29" t="s">
        <v>60</v>
      </c>
      <c r="B59" s="71" t="s">
        <v>61</v>
      </c>
      <c r="C59" s="30" t="s">
        <v>39</v>
      </c>
      <c r="D59" s="71" t="s">
        <v>40</v>
      </c>
      <c r="E59" s="72">
        <v>5467.6999999999998</v>
      </c>
      <c r="F59" s="72">
        <v>7127.0799999999999</v>
      </c>
      <c r="G59" s="72">
        <v>6991.5060000000003</v>
      </c>
      <c r="H59" s="32">
        <f t="shared" si="0"/>
        <v>19586.286</v>
      </c>
      <c r="I59" s="32">
        <v>19350.948</v>
      </c>
      <c r="J59" s="73">
        <f t="shared" si="1"/>
        <v>0.9879845520483056</v>
      </c>
    </row>
    <row r="60" ht="45" outlineLevel="1">
      <c r="A60" s="29" t="s">
        <v>60</v>
      </c>
      <c r="B60" s="71" t="s">
        <v>61</v>
      </c>
      <c r="C60" s="30" t="s">
        <v>41</v>
      </c>
      <c r="D60" s="71" t="s">
        <v>42</v>
      </c>
      <c r="E60" s="72">
        <v>94.088999999999999</v>
      </c>
      <c r="F60" s="72">
        <v>3</v>
      </c>
      <c r="G60" s="72">
        <v>140.28899999999999</v>
      </c>
      <c r="H60" s="32">
        <f t="shared" si="0"/>
        <v>237.37799999999999</v>
      </c>
      <c r="I60" s="32">
        <v>237.37700000000001</v>
      </c>
      <c r="J60" s="73">
        <f t="shared" si="1"/>
        <v>0.99999578730969185</v>
      </c>
    </row>
    <row r="61" ht="27" customHeight="1">
      <c r="A61" s="74" t="s">
        <v>74</v>
      </c>
      <c r="B61" s="75" t="s">
        <v>75</v>
      </c>
      <c r="C61" s="76"/>
      <c r="D61" s="77"/>
      <c r="E61" s="78">
        <v>425031.42499999999</v>
      </c>
      <c r="F61" s="78">
        <v>649916.35699999996</v>
      </c>
      <c r="G61" s="78">
        <v>545054.37100000004</v>
      </c>
      <c r="H61" s="79">
        <f t="shared" si="0"/>
        <v>1620002.1529999999</v>
      </c>
      <c r="I61" s="79">
        <v>1569165.1399999999</v>
      </c>
      <c r="J61" s="80">
        <f t="shared" si="1"/>
        <v>0.96861916948328897</v>
      </c>
    </row>
    <row r="62" ht="17.25" customHeight="1">
      <c r="A62" s="41"/>
      <c r="B62" s="41"/>
      <c r="C62" s="42" t="s">
        <v>24</v>
      </c>
      <c r="D62" s="43"/>
      <c r="E62" s="44"/>
      <c r="F62" s="44"/>
      <c r="G62" s="45"/>
      <c r="H62" s="46"/>
      <c r="I62" s="46"/>
      <c r="J62" s="47"/>
    </row>
    <row r="63" ht="17.25" customHeight="1">
      <c r="A63" s="48" t="s">
        <v>74</v>
      </c>
      <c r="B63" s="48"/>
      <c r="C63" s="49" t="s">
        <v>25</v>
      </c>
      <c r="D63" s="50"/>
      <c r="E63" s="51"/>
      <c r="F63" s="52"/>
      <c r="G63" s="53"/>
      <c r="H63" s="54">
        <f>H64+H67+H69+H75+H78+H82</f>
        <v>1525173.774</v>
      </c>
      <c r="I63" s="54">
        <f>I64+I67+I69+I75+I78+I82</f>
        <v>1476437.99</v>
      </c>
      <c r="J63" s="55">
        <f t="shared" si="1"/>
        <v>0.9680457500444799</v>
      </c>
    </row>
    <row r="64" ht="30" outlineLevel="1">
      <c r="A64" s="70" t="s">
        <v>74</v>
      </c>
      <c r="B64" s="59" t="s">
        <v>75</v>
      </c>
      <c r="C64" s="58" t="s">
        <v>76</v>
      </c>
      <c r="D64" s="59" t="s">
        <v>77</v>
      </c>
      <c r="E64" s="60">
        <v>490</v>
      </c>
      <c r="F64" s="60">
        <v>1874</v>
      </c>
      <c r="G64" s="60">
        <v>1075</v>
      </c>
      <c r="H64" s="61">
        <f t="shared" si="0"/>
        <v>3439</v>
      </c>
      <c r="I64" s="61">
        <v>2207.9989999999998</v>
      </c>
      <c r="J64" s="55">
        <f t="shared" si="1"/>
        <v>0.64204681593486468</v>
      </c>
    </row>
    <row r="65" outlineLevel="2">
      <c r="A65" s="64" t="s">
        <v>74</v>
      </c>
      <c r="B65" s="65" t="s">
        <v>75</v>
      </c>
      <c r="C65" s="66" t="s">
        <v>78</v>
      </c>
      <c r="D65" s="65" t="s">
        <v>79</v>
      </c>
      <c r="E65" s="67">
        <v>0</v>
      </c>
      <c r="F65" s="67">
        <v>60</v>
      </c>
      <c r="G65" s="67">
        <v>510</v>
      </c>
      <c r="H65" s="68">
        <f t="shared" si="0"/>
        <v>570</v>
      </c>
      <c r="I65" s="68">
        <v>0</v>
      </c>
      <c r="J65" s="69">
        <f t="shared" si="1"/>
        <v>0</v>
      </c>
    </row>
    <row r="66" outlineLevel="2">
      <c r="A66" s="64" t="s">
        <v>74</v>
      </c>
      <c r="B66" s="65" t="s">
        <v>75</v>
      </c>
      <c r="C66" s="66" t="s">
        <v>80</v>
      </c>
      <c r="D66" s="65" t="s">
        <v>81</v>
      </c>
      <c r="E66" s="67">
        <v>490</v>
      </c>
      <c r="F66" s="67">
        <v>1814</v>
      </c>
      <c r="G66" s="67">
        <v>565</v>
      </c>
      <c r="H66" s="68">
        <f t="shared" si="0"/>
        <v>2869</v>
      </c>
      <c r="I66" s="68">
        <v>2207.9989999999998</v>
      </c>
      <c r="J66" s="69">
        <f t="shared" si="1"/>
        <v>0.7696057859881491</v>
      </c>
    </row>
    <row r="67" outlineLevel="1">
      <c r="A67" s="70" t="s">
        <v>74</v>
      </c>
      <c r="B67" s="59" t="s">
        <v>75</v>
      </c>
      <c r="C67" s="58" t="s">
        <v>82</v>
      </c>
      <c r="D67" s="59" t="s">
        <v>83</v>
      </c>
      <c r="E67" s="60">
        <v>250</v>
      </c>
      <c r="F67" s="60">
        <v>1853</v>
      </c>
      <c r="G67" s="60">
        <v>610</v>
      </c>
      <c r="H67" s="61">
        <f t="shared" si="0"/>
        <v>2713</v>
      </c>
      <c r="I67" s="61">
        <v>2216.2710000000002</v>
      </c>
      <c r="J67" s="55">
        <f t="shared" si="1"/>
        <v>0.8169078510873572</v>
      </c>
    </row>
    <row r="68" outlineLevel="2">
      <c r="A68" s="64" t="s">
        <v>74</v>
      </c>
      <c r="B68" s="65" t="s">
        <v>75</v>
      </c>
      <c r="C68" s="66" t="s">
        <v>84</v>
      </c>
      <c r="D68" s="65" t="s">
        <v>85</v>
      </c>
      <c r="E68" s="67">
        <v>250</v>
      </c>
      <c r="F68" s="67">
        <v>1853</v>
      </c>
      <c r="G68" s="67">
        <v>610</v>
      </c>
      <c r="H68" s="68">
        <f t="shared" si="0"/>
        <v>2713</v>
      </c>
      <c r="I68" s="68">
        <v>2216.2710000000002</v>
      </c>
      <c r="J68" s="69">
        <f t="shared" si="1"/>
        <v>0.8169078510873572</v>
      </c>
    </row>
    <row r="69" outlineLevel="1">
      <c r="A69" s="70" t="s">
        <v>74</v>
      </c>
      <c r="B69" s="59" t="s">
        <v>75</v>
      </c>
      <c r="C69" s="58" t="s">
        <v>86</v>
      </c>
      <c r="D69" s="59" t="s">
        <v>87</v>
      </c>
      <c r="E69" s="60">
        <v>391931.587</v>
      </c>
      <c r="F69" s="60">
        <v>596596.36800000002</v>
      </c>
      <c r="G69" s="60">
        <v>495690.56099999999</v>
      </c>
      <c r="H69" s="61">
        <f t="shared" si="0"/>
        <v>1484218.5160000001</v>
      </c>
      <c r="I69" s="61">
        <v>1438610.3019999999</v>
      </c>
      <c r="J69" s="55">
        <f t="shared" si="1"/>
        <v>0.96927122690605205</v>
      </c>
    </row>
    <row r="70" outlineLevel="2">
      <c r="A70" s="64" t="s">
        <v>74</v>
      </c>
      <c r="B70" s="65" t="s">
        <v>75</v>
      </c>
      <c r="C70" s="66" t="s">
        <v>88</v>
      </c>
      <c r="D70" s="65" t="s">
        <v>89</v>
      </c>
      <c r="E70" s="67">
        <v>48070.665000000001</v>
      </c>
      <c r="F70" s="67">
        <v>56774.538999999997</v>
      </c>
      <c r="G70" s="67">
        <v>39611.669999999998</v>
      </c>
      <c r="H70" s="68">
        <f t="shared" si="0"/>
        <v>144456.87400000001</v>
      </c>
      <c r="I70" s="68">
        <v>135971.74400000001</v>
      </c>
      <c r="J70" s="69">
        <f t="shared" si="1"/>
        <v>0.94126184677096081</v>
      </c>
    </row>
    <row r="71" outlineLevel="2" collapsed="1">
      <c r="A71" s="64" t="s">
        <v>74</v>
      </c>
      <c r="B71" s="65" t="s">
        <v>75</v>
      </c>
      <c r="C71" s="66" t="s">
        <v>90</v>
      </c>
      <c r="D71" s="65" t="s">
        <v>91</v>
      </c>
      <c r="E71" s="67">
        <v>184391.481</v>
      </c>
      <c r="F71" s="67">
        <v>246919.67199999999</v>
      </c>
      <c r="G71" s="67">
        <v>193290.80300000001</v>
      </c>
      <c r="H71" s="68">
        <f t="shared" si="0"/>
        <v>624601.95600000001</v>
      </c>
      <c r="I71" s="68">
        <v>616989.924</v>
      </c>
      <c r="J71" s="69">
        <f t="shared" si="1"/>
        <v>0.98781298725231659</v>
      </c>
    </row>
    <row r="72" outlineLevel="2" collapsed="1">
      <c r="A72" s="64" t="s">
        <v>74</v>
      </c>
      <c r="B72" s="65" t="s">
        <v>75</v>
      </c>
      <c r="C72" s="66" t="s">
        <v>92</v>
      </c>
      <c r="D72" s="65" t="s">
        <v>93</v>
      </c>
      <c r="E72" s="67">
        <v>19059.223999999998</v>
      </c>
      <c r="F72" s="67">
        <v>59242.053</v>
      </c>
      <c r="G72" s="67">
        <v>78157.808000000005</v>
      </c>
      <c r="H72" s="68">
        <f t="shared" si="0"/>
        <v>156459.08500000002</v>
      </c>
      <c r="I72" s="68">
        <v>148455.14199999999</v>
      </c>
      <c r="J72" s="69">
        <f t="shared" si="1"/>
        <v>0.94884321993829868</v>
      </c>
    </row>
    <row r="73" outlineLevel="2" collapsed="1">
      <c r="A73" s="64" t="s">
        <v>74</v>
      </c>
      <c r="B73" s="65" t="s">
        <v>75</v>
      </c>
      <c r="C73" s="66" t="s">
        <v>94</v>
      </c>
      <c r="D73" s="65" t="s">
        <v>95</v>
      </c>
      <c r="E73" s="67">
        <v>137124.217</v>
      </c>
      <c r="F73" s="67">
        <v>229975.10500000001</v>
      </c>
      <c r="G73" s="67">
        <v>180897.28</v>
      </c>
      <c r="H73" s="68">
        <f t="shared" si="0"/>
        <v>547996.60200000007</v>
      </c>
      <c r="I73" s="68">
        <v>526704.83999999997</v>
      </c>
      <c r="J73" s="69">
        <f t="shared" si="1"/>
        <v>0.96114617878597708</v>
      </c>
    </row>
    <row r="74" outlineLevel="2">
      <c r="A74" s="64" t="s">
        <v>74</v>
      </c>
      <c r="B74" s="65" t="s">
        <v>75</v>
      </c>
      <c r="C74" s="66" t="s">
        <v>96</v>
      </c>
      <c r="D74" s="65" t="s">
        <v>97</v>
      </c>
      <c r="E74" s="67">
        <v>3286</v>
      </c>
      <c r="F74" s="67">
        <v>3685</v>
      </c>
      <c r="G74" s="67">
        <v>3733</v>
      </c>
      <c r="H74" s="68">
        <f t="shared" si="0"/>
        <v>10704</v>
      </c>
      <c r="I74" s="68">
        <v>10488.653</v>
      </c>
      <c r="J74" s="69">
        <f t="shared" si="1"/>
        <v>0.9798816330343797</v>
      </c>
    </row>
    <row r="75" outlineLevel="1">
      <c r="A75" s="70" t="s">
        <v>74</v>
      </c>
      <c r="B75" s="59" t="s">
        <v>75</v>
      </c>
      <c r="C75" s="58" t="s">
        <v>98</v>
      </c>
      <c r="D75" s="59" t="s">
        <v>99</v>
      </c>
      <c r="E75" s="60">
        <v>5013.5020000000004</v>
      </c>
      <c r="F75" s="60">
        <v>10376.699000000001</v>
      </c>
      <c r="G75" s="60">
        <v>10327.138000000001</v>
      </c>
      <c r="H75" s="61">
        <f t="shared" si="0"/>
        <v>25717.339</v>
      </c>
      <c r="I75" s="61">
        <v>24760.556</v>
      </c>
      <c r="J75" s="55">
        <f t="shared" si="1"/>
        <v>0.96279618976131243</v>
      </c>
    </row>
    <row r="76" outlineLevel="2">
      <c r="A76" s="64" t="s">
        <v>74</v>
      </c>
      <c r="B76" s="65" t="s">
        <v>75</v>
      </c>
      <c r="C76" s="66" t="s">
        <v>100</v>
      </c>
      <c r="D76" s="65" t="s">
        <v>101</v>
      </c>
      <c r="E76" s="67">
        <v>5013.5020000000004</v>
      </c>
      <c r="F76" s="67">
        <v>6456.6989999999996</v>
      </c>
      <c r="G76" s="67">
        <v>7872.7380000000003</v>
      </c>
      <c r="H76" s="68">
        <f t="shared" si="0"/>
        <v>19342.939000000002</v>
      </c>
      <c r="I76" s="68">
        <v>18386.163</v>
      </c>
      <c r="J76" s="69">
        <f t="shared" si="1"/>
        <v>0.9505361620589301</v>
      </c>
    </row>
    <row r="77" outlineLevel="2">
      <c r="A77" s="64" t="s">
        <v>74</v>
      </c>
      <c r="B77" s="65" t="s">
        <v>75</v>
      </c>
      <c r="C77" s="66" t="s">
        <v>102</v>
      </c>
      <c r="D77" s="65" t="s">
        <v>103</v>
      </c>
      <c r="E77" s="67">
        <v>0</v>
      </c>
      <c r="F77" s="67">
        <v>3920</v>
      </c>
      <c r="G77" s="67">
        <v>2454.4000000000001</v>
      </c>
      <c r="H77" s="68">
        <f t="shared" si="0"/>
        <v>6374.3999999999996</v>
      </c>
      <c r="I77" s="68">
        <v>6374.3919999999998</v>
      </c>
      <c r="J77" s="69">
        <f t="shared" si="1"/>
        <v>0.9999987449799197</v>
      </c>
    </row>
    <row r="78" outlineLevel="1">
      <c r="A78" s="70" t="s">
        <v>74</v>
      </c>
      <c r="B78" s="59" t="s">
        <v>75</v>
      </c>
      <c r="C78" s="58" t="s">
        <v>104</v>
      </c>
      <c r="D78" s="59" t="s">
        <v>105</v>
      </c>
      <c r="E78" s="60">
        <v>140.36000000000001</v>
      </c>
      <c r="F78" s="60">
        <v>2013</v>
      </c>
      <c r="G78" s="60">
        <v>3432.5590000000002</v>
      </c>
      <c r="H78" s="61">
        <f t="shared" si="0"/>
        <v>5585.9189999999999</v>
      </c>
      <c r="I78" s="61">
        <v>5142.8620000000001</v>
      </c>
      <c r="J78" s="55">
        <f t="shared" si="1"/>
        <v>0.92068323940966568</v>
      </c>
    </row>
    <row r="79" outlineLevel="2">
      <c r="A79" s="64" t="s">
        <v>74</v>
      </c>
      <c r="B79" s="65" t="s">
        <v>75</v>
      </c>
      <c r="C79" s="66" t="s">
        <v>106</v>
      </c>
      <c r="D79" s="65" t="s">
        <v>107</v>
      </c>
      <c r="E79" s="67">
        <v>35</v>
      </c>
      <c r="F79" s="67">
        <v>278.19999999999999</v>
      </c>
      <c r="G79" s="67">
        <v>-51.82</v>
      </c>
      <c r="H79" s="68">
        <f t="shared" si="0"/>
        <v>261.38</v>
      </c>
      <c r="I79" s="68">
        <v>231.191</v>
      </c>
      <c r="J79" s="69">
        <f t="shared" si="1"/>
        <v>0.88450149208049589</v>
      </c>
    </row>
    <row r="80" outlineLevel="2" collapsed="1">
      <c r="A80" s="64" t="s">
        <v>74</v>
      </c>
      <c r="B80" s="65" t="s">
        <v>75</v>
      </c>
      <c r="C80" s="66" t="s">
        <v>108</v>
      </c>
      <c r="D80" s="65" t="s">
        <v>109</v>
      </c>
      <c r="E80" s="67">
        <v>105.36</v>
      </c>
      <c r="F80" s="67">
        <v>500</v>
      </c>
      <c r="G80" s="67">
        <v>3326.1399999999999</v>
      </c>
      <c r="H80" s="68">
        <f t="shared" ref="H80:H100" si="2">F80+E80+G80</f>
        <v>3931.5</v>
      </c>
      <c r="I80" s="68">
        <v>3518.6990000000001</v>
      </c>
      <c r="J80" s="69">
        <f t="shared" ref="J80:J100" si="3">I80/H80</f>
        <v>0.89500165331298487</v>
      </c>
    </row>
    <row r="81" outlineLevel="2">
      <c r="A81" s="64" t="s">
        <v>74</v>
      </c>
      <c r="B81" s="65" t="s">
        <v>75</v>
      </c>
      <c r="C81" s="66" t="s">
        <v>110</v>
      </c>
      <c r="D81" s="65" t="s">
        <v>111</v>
      </c>
      <c r="E81" s="67">
        <v>0</v>
      </c>
      <c r="F81" s="67">
        <v>1234.8</v>
      </c>
      <c r="G81" s="67">
        <v>158.239</v>
      </c>
      <c r="H81" s="68">
        <f t="shared" si="2"/>
        <v>1393.039</v>
      </c>
      <c r="I81" s="68">
        <v>1392.972</v>
      </c>
      <c r="J81" s="69">
        <f t="shared" si="3"/>
        <v>0.99995190371554565</v>
      </c>
    </row>
    <row r="82" outlineLevel="1">
      <c r="A82" s="70" t="s">
        <v>74</v>
      </c>
      <c r="B82" s="59" t="s">
        <v>75</v>
      </c>
      <c r="C82" s="58" t="s">
        <v>66</v>
      </c>
      <c r="D82" s="59" t="s">
        <v>67</v>
      </c>
      <c r="E82" s="60">
        <v>0</v>
      </c>
      <c r="F82" s="60">
        <v>3500</v>
      </c>
      <c r="G82" s="60">
        <v>0</v>
      </c>
      <c r="H82" s="61">
        <f t="shared" si="2"/>
        <v>3500</v>
      </c>
      <c r="I82" s="61">
        <v>3500</v>
      </c>
      <c r="J82" s="55">
        <f t="shared" si="3"/>
        <v>1</v>
      </c>
    </row>
    <row r="83" outlineLevel="2">
      <c r="A83" s="64" t="s">
        <v>74</v>
      </c>
      <c r="B83" s="65" t="s">
        <v>75</v>
      </c>
      <c r="C83" s="66" t="s">
        <v>68</v>
      </c>
      <c r="D83" s="65" t="s">
        <v>69</v>
      </c>
      <c r="E83" s="67">
        <v>0</v>
      </c>
      <c r="F83" s="67">
        <v>3500</v>
      </c>
      <c r="G83" s="67">
        <v>0</v>
      </c>
      <c r="H83" s="68">
        <f t="shared" si="2"/>
        <v>3500</v>
      </c>
      <c r="I83" s="68">
        <v>3500</v>
      </c>
      <c r="J83" s="69">
        <f t="shared" si="3"/>
        <v>1</v>
      </c>
    </row>
    <row r="84" ht="17.25" customHeight="1">
      <c r="A84" s="48" t="s">
        <v>74</v>
      </c>
      <c r="B84" s="48"/>
      <c r="C84" s="49" t="s">
        <v>36</v>
      </c>
      <c r="D84" s="50"/>
      <c r="E84" s="51"/>
      <c r="F84" s="52"/>
      <c r="G84" s="53"/>
      <c r="H84" s="54">
        <f>H85+H86</f>
        <v>94828.379000000015</v>
      </c>
      <c r="I84" s="54">
        <f>I85+I86</f>
        <v>92727.149999999994</v>
      </c>
      <c r="J84" s="55">
        <f t="shared" si="3"/>
        <v>0.97784177034176634</v>
      </c>
    </row>
    <row r="85" outlineLevel="1">
      <c r="A85" s="29" t="s">
        <v>74</v>
      </c>
      <c r="B85" s="71" t="s">
        <v>75</v>
      </c>
      <c r="C85" s="30" t="s">
        <v>37</v>
      </c>
      <c r="D85" s="71" t="s">
        <v>38</v>
      </c>
      <c r="E85" s="72">
        <v>21526.351999999999</v>
      </c>
      <c r="F85" s="72">
        <v>25869.189999999999</v>
      </c>
      <c r="G85" s="72">
        <v>26908.043000000001</v>
      </c>
      <c r="H85" s="32">
        <f t="shared" si="2"/>
        <v>74303.585000000006</v>
      </c>
      <c r="I85" s="32">
        <v>73640.350999999995</v>
      </c>
      <c r="J85" s="73">
        <f t="shared" si="3"/>
        <v>0.99107399730443679</v>
      </c>
    </row>
    <row r="86" outlineLevel="1">
      <c r="A86" s="29" t="s">
        <v>74</v>
      </c>
      <c r="B86" s="71" t="s">
        <v>75</v>
      </c>
      <c r="C86" s="30" t="s">
        <v>39</v>
      </c>
      <c r="D86" s="71" t="s">
        <v>40</v>
      </c>
      <c r="E86" s="72">
        <v>5679.6239999999998</v>
      </c>
      <c r="F86" s="72">
        <v>7834.1000000000004</v>
      </c>
      <c r="G86" s="72">
        <v>7011.0699999999997</v>
      </c>
      <c r="H86" s="32">
        <f t="shared" si="2"/>
        <v>20524.794000000002</v>
      </c>
      <c r="I86" s="32">
        <v>19086.798999999999</v>
      </c>
      <c r="J86" s="73">
        <f t="shared" si="3"/>
        <v>0.92993863909182217</v>
      </c>
    </row>
    <row r="87" ht="27" customHeight="1">
      <c r="A87" s="74" t="s">
        <v>112</v>
      </c>
      <c r="B87" s="75" t="s">
        <v>113</v>
      </c>
      <c r="C87" s="76"/>
      <c r="D87" s="77"/>
      <c r="E87" s="78">
        <v>4305083.2570000002</v>
      </c>
      <c r="F87" s="78">
        <v>6184786.3669999996</v>
      </c>
      <c r="G87" s="78">
        <v>3514119.1430000002</v>
      </c>
      <c r="H87" s="79">
        <f t="shared" si="2"/>
        <v>14003988.767000001</v>
      </c>
      <c r="I87" s="79">
        <v>14002919.143999999</v>
      </c>
      <c r="J87" s="80">
        <f t="shared" si="3"/>
        <v>0.99992362011868208</v>
      </c>
    </row>
    <row r="88" ht="17.25" customHeight="1">
      <c r="A88" s="41"/>
      <c r="B88" s="41"/>
      <c r="C88" s="42" t="s">
        <v>24</v>
      </c>
      <c r="D88" s="43"/>
      <c r="E88" s="44"/>
      <c r="F88" s="44"/>
      <c r="G88" s="45"/>
      <c r="H88" s="46"/>
      <c r="I88" s="46"/>
      <c r="J88" s="47"/>
    </row>
    <row r="89" ht="17.25" customHeight="1">
      <c r="A89" s="48" t="s">
        <v>112</v>
      </c>
      <c r="B89" s="48"/>
      <c r="C89" s="49" t="s">
        <v>25</v>
      </c>
      <c r="D89" s="50"/>
      <c r="E89" s="51"/>
      <c r="F89" s="52"/>
      <c r="G89" s="53"/>
      <c r="H89" s="54">
        <f>H90+H92+H94+H98+H104</f>
        <v>13612006.572000001</v>
      </c>
      <c r="I89" s="54">
        <f>I90+I92+I94+I98+I104</f>
        <v>13611816.933</v>
      </c>
      <c r="J89" s="55">
        <f t="shared" si="3"/>
        <v>0.99998606825533054</v>
      </c>
    </row>
    <row r="90" outlineLevel="1">
      <c r="A90" s="70" t="s">
        <v>112</v>
      </c>
      <c r="B90" s="59" t="s">
        <v>113</v>
      </c>
      <c r="C90" s="58" t="s">
        <v>82</v>
      </c>
      <c r="D90" s="59" t="s">
        <v>83</v>
      </c>
      <c r="E90" s="60">
        <v>0</v>
      </c>
      <c r="F90" s="60">
        <v>1846.2</v>
      </c>
      <c r="G90" s="60">
        <v>0</v>
      </c>
      <c r="H90" s="61">
        <f t="shared" si="2"/>
        <v>1846.2</v>
      </c>
      <c r="I90" s="61">
        <v>1846.2</v>
      </c>
      <c r="J90" s="55">
        <f t="shared" si="3"/>
        <v>1</v>
      </c>
    </row>
    <row r="91" outlineLevel="2">
      <c r="A91" s="64" t="s">
        <v>112</v>
      </c>
      <c r="B91" s="65" t="s">
        <v>113</v>
      </c>
      <c r="C91" s="66" t="s">
        <v>84</v>
      </c>
      <c r="D91" s="65" t="s">
        <v>85</v>
      </c>
      <c r="E91" s="67">
        <v>0</v>
      </c>
      <c r="F91" s="67">
        <v>1846.2</v>
      </c>
      <c r="G91" s="67">
        <v>0</v>
      </c>
      <c r="H91" s="68">
        <f t="shared" si="2"/>
        <v>1846.2</v>
      </c>
      <c r="I91" s="68">
        <v>1846.2</v>
      </c>
      <c r="J91" s="69">
        <f t="shared" si="3"/>
        <v>1</v>
      </c>
    </row>
    <row r="92" outlineLevel="1">
      <c r="A92" s="70" t="s">
        <v>112</v>
      </c>
      <c r="B92" s="59" t="s">
        <v>113</v>
      </c>
      <c r="C92" s="58" t="s">
        <v>114</v>
      </c>
      <c r="D92" s="59" t="s">
        <v>115</v>
      </c>
      <c r="E92" s="60">
        <v>2459.8000000000002</v>
      </c>
      <c r="F92" s="60">
        <v>5529</v>
      </c>
      <c r="G92" s="60">
        <v>4004.6399999999999</v>
      </c>
      <c r="H92" s="61">
        <f t="shared" si="2"/>
        <v>11993.440000000001</v>
      </c>
      <c r="I92" s="61">
        <v>11993.440000000001</v>
      </c>
      <c r="J92" s="55">
        <f t="shared" si="3"/>
        <v>1</v>
      </c>
    </row>
    <row r="93" outlineLevel="2">
      <c r="A93" s="64" t="s">
        <v>112</v>
      </c>
      <c r="B93" s="65" t="s">
        <v>113</v>
      </c>
      <c r="C93" s="66" t="s">
        <v>116</v>
      </c>
      <c r="D93" s="65" t="s">
        <v>117</v>
      </c>
      <c r="E93" s="67">
        <v>2459.8000000000002</v>
      </c>
      <c r="F93" s="67">
        <v>5529</v>
      </c>
      <c r="G93" s="67">
        <v>4004.6399999999999</v>
      </c>
      <c r="H93" s="68">
        <f t="shared" si="2"/>
        <v>11993.440000000001</v>
      </c>
      <c r="I93" s="68">
        <v>11993.440000000001</v>
      </c>
      <c r="J93" s="69">
        <f t="shared" si="3"/>
        <v>1</v>
      </c>
    </row>
    <row r="94" outlineLevel="1">
      <c r="A94" s="70" t="s">
        <v>112</v>
      </c>
      <c r="B94" s="59" t="s">
        <v>113</v>
      </c>
      <c r="C94" s="58" t="s">
        <v>104</v>
      </c>
      <c r="D94" s="59" t="s">
        <v>105</v>
      </c>
      <c r="E94" s="60">
        <v>0</v>
      </c>
      <c r="F94" s="60">
        <v>53736.959999999999</v>
      </c>
      <c r="G94" s="60">
        <v>10717.413</v>
      </c>
      <c r="H94" s="61">
        <f t="shared" si="2"/>
        <v>64454.373</v>
      </c>
      <c r="I94" s="61">
        <v>64277.192000000003</v>
      </c>
      <c r="J94" s="55">
        <f t="shared" si="3"/>
        <v>0.99725106316680801</v>
      </c>
    </row>
    <row r="95" outlineLevel="2">
      <c r="A95" s="64" t="s">
        <v>112</v>
      </c>
      <c r="B95" s="65" t="s">
        <v>113</v>
      </c>
      <c r="C95" s="66" t="s">
        <v>106</v>
      </c>
      <c r="D95" s="65" t="s">
        <v>107</v>
      </c>
      <c r="E95" s="67">
        <v>0</v>
      </c>
      <c r="F95" s="67">
        <v>0</v>
      </c>
      <c r="G95" s="67">
        <v>3067.491</v>
      </c>
      <c r="H95" s="68">
        <f t="shared" si="2"/>
        <v>3067.491</v>
      </c>
      <c r="I95" s="68">
        <v>2890.3099999999999</v>
      </c>
      <c r="J95" s="69">
        <f t="shared" si="3"/>
        <v>0.9422391133339918</v>
      </c>
    </row>
    <row r="96" outlineLevel="2">
      <c r="A96" s="64" t="s">
        <v>112</v>
      </c>
      <c r="B96" s="65" t="s">
        <v>113</v>
      </c>
      <c r="C96" s="66" t="s">
        <v>118</v>
      </c>
      <c r="D96" s="65" t="s">
        <v>119</v>
      </c>
      <c r="E96" s="67">
        <v>0</v>
      </c>
      <c r="F96" s="67">
        <v>93.965000000000003</v>
      </c>
      <c r="G96" s="67">
        <v>0</v>
      </c>
      <c r="H96" s="68">
        <f t="shared" si="2"/>
        <v>93.965000000000003</v>
      </c>
      <c r="I96" s="68">
        <v>93.965000000000003</v>
      </c>
      <c r="J96" s="69">
        <f t="shared" si="3"/>
        <v>1</v>
      </c>
    </row>
    <row r="97" outlineLevel="2">
      <c r="A97" s="64" t="s">
        <v>112</v>
      </c>
      <c r="B97" s="65" t="s">
        <v>113</v>
      </c>
      <c r="C97" s="66" t="s">
        <v>110</v>
      </c>
      <c r="D97" s="65" t="s">
        <v>111</v>
      </c>
      <c r="E97" s="67">
        <v>0</v>
      </c>
      <c r="F97" s="67">
        <v>53642.995000000003</v>
      </c>
      <c r="G97" s="67">
        <v>7649.9219999999996</v>
      </c>
      <c r="H97" s="68">
        <f t="shared" si="2"/>
        <v>61292.917000000001</v>
      </c>
      <c r="I97" s="68">
        <v>61292.917000000001</v>
      </c>
      <c r="J97" s="69">
        <f t="shared" si="3"/>
        <v>1</v>
      </c>
    </row>
    <row r="98" outlineLevel="1" collapsed="1">
      <c r="A98" s="70" t="s">
        <v>112</v>
      </c>
      <c r="B98" s="59" t="s">
        <v>113</v>
      </c>
      <c r="C98" s="58" t="s">
        <v>120</v>
      </c>
      <c r="D98" s="59" t="s">
        <v>121</v>
      </c>
      <c r="E98" s="60">
        <v>3993200.611</v>
      </c>
      <c r="F98" s="60">
        <v>5820728.5429999996</v>
      </c>
      <c r="G98" s="60">
        <v>2889822.1379999998</v>
      </c>
      <c r="H98" s="61">
        <f t="shared" si="2"/>
        <v>12703751.291999999</v>
      </c>
      <c r="I98" s="61">
        <v>12703738.852</v>
      </c>
      <c r="J98" s="55">
        <f t="shared" si="3"/>
        <v>0.99999902076168579</v>
      </c>
    </row>
    <row r="99" outlineLevel="2">
      <c r="A99" s="64" t="s">
        <v>112</v>
      </c>
      <c r="B99" s="65" t="s">
        <v>113</v>
      </c>
      <c r="C99" s="66" t="s">
        <v>122</v>
      </c>
      <c r="D99" s="65" t="s">
        <v>123</v>
      </c>
      <c r="E99" s="67">
        <v>1589868.2</v>
      </c>
      <c r="F99" s="67">
        <v>2119443.2710000002</v>
      </c>
      <c r="G99" s="67">
        <v>1208280.7169999999</v>
      </c>
      <c r="H99" s="68">
        <f t="shared" si="2"/>
        <v>4917592.1880000001</v>
      </c>
      <c r="I99" s="68">
        <v>4917580.2189999996</v>
      </c>
      <c r="J99" s="69">
        <f t="shared" si="3"/>
        <v>0.99999756608528256</v>
      </c>
    </row>
    <row r="100" outlineLevel="2" collapsed="1">
      <c r="A100" s="64" t="s">
        <v>112</v>
      </c>
      <c r="B100" s="65" t="s">
        <v>113</v>
      </c>
      <c r="C100" s="66" t="s">
        <v>124</v>
      </c>
      <c r="D100" s="65" t="s">
        <v>125</v>
      </c>
      <c r="E100" s="67">
        <v>2128075.727</v>
      </c>
      <c r="F100" s="67">
        <v>3300470.0430000001</v>
      </c>
      <c r="G100" s="67">
        <v>1429713.5700000001</v>
      </c>
      <c r="H100" s="68">
        <f t="shared" si="2"/>
        <v>6858259.3399999999</v>
      </c>
      <c r="I100" s="68">
        <v>6858259.3389999997</v>
      </c>
      <c r="J100" s="69">
        <f t="shared" si="3"/>
        <v>0.99999999985419041</v>
      </c>
    </row>
    <row r="101" outlineLevel="2" collapsed="1">
      <c r="A101" s="64" t="s">
        <v>112</v>
      </c>
      <c r="B101" s="65" t="s">
        <v>113</v>
      </c>
      <c r="C101" s="66" t="s">
        <v>126</v>
      </c>
      <c r="D101" s="65" t="s">
        <v>127</v>
      </c>
      <c r="E101" s="67">
        <v>182767.125</v>
      </c>
      <c r="F101" s="67">
        <v>279002.62900000002</v>
      </c>
      <c r="G101" s="67">
        <v>139293.49799999999</v>
      </c>
      <c r="H101" s="68">
        <f t="shared" ref="H101:H164" si="4">F101+E101+G101</f>
        <v>601063.25199999998</v>
      </c>
      <c r="I101" s="68">
        <v>601063.21100000001</v>
      </c>
      <c r="J101" s="69">
        <f t="shared" ref="J101:J164" si="5">I101/H101</f>
        <v>0.99999993178754509</v>
      </c>
    </row>
    <row r="102" outlineLevel="2" collapsed="1">
      <c r="A102" s="64" t="s">
        <v>112</v>
      </c>
      <c r="B102" s="65" t="s">
        <v>113</v>
      </c>
      <c r="C102" s="66" t="s">
        <v>128</v>
      </c>
      <c r="D102" s="65" t="s">
        <v>129</v>
      </c>
      <c r="E102" s="67">
        <v>38354.298000000003</v>
      </c>
      <c r="F102" s="67">
        <v>42344.591999999997</v>
      </c>
      <c r="G102" s="67">
        <v>36646.300999999999</v>
      </c>
      <c r="H102" s="68">
        <f t="shared" si="4"/>
        <v>117345.19099999999</v>
      </c>
      <c r="I102" s="68">
        <v>117345.19100000001</v>
      </c>
      <c r="J102" s="69">
        <f t="shared" si="5"/>
        <v>1.0000000000000002</v>
      </c>
    </row>
    <row r="103" outlineLevel="2" collapsed="1">
      <c r="A103" s="64" t="s">
        <v>112</v>
      </c>
      <c r="B103" s="65" t="s">
        <v>113</v>
      </c>
      <c r="C103" s="66" t="s">
        <v>130</v>
      </c>
      <c r="D103" s="65" t="s">
        <v>131</v>
      </c>
      <c r="E103" s="67">
        <v>54135.262000000002</v>
      </c>
      <c r="F103" s="67">
        <v>79468.009000000005</v>
      </c>
      <c r="G103" s="67">
        <v>75888.051999999996</v>
      </c>
      <c r="H103" s="68">
        <f t="shared" si="4"/>
        <v>209491.323</v>
      </c>
      <c r="I103" s="68">
        <v>209490.89199999999</v>
      </c>
      <c r="J103" s="69">
        <f t="shared" si="5"/>
        <v>0.99999794263555242</v>
      </c>
    </row>
    <row r="104" outlineLevel="1" collapsed="1">
      <c r="A104" s="70" t="s">
        <v>112</v>
      </c>
      <c r="B104" s="59" t="s">
        <v>113</v>
      </c>
      <c r="C104" s="58" t="s">
        <v>132</v>
      </c>
      <c r="D104" s="59" t="s">
        <v>133</v>
      </c>
      <c r="E104" s="60">
        <v>198633.46599999999</v>
      </c>
      <c r="F104" s="60">
        <v>165689.17600000001</v>
      </c>
      <c r="G104" s="60">
        <v>465638.625</v>
      </c>
      <c r="H104" s="61">
        <f t="shared" si="4"/>
        <v>829961.26699999999</v>
      </c>
      <c r="I104" s="61">
        <v>829961.24899999995</v>
      </c>
      <c r="J104" s="55">
        <f t="shared" si="5"/>
        <v>0.99999997831224086</v>
      </c>
    </row>
    <row r="105" outlineLevel="2" collapsed="1">
      <c r="A105" s="64" t="s">
        <v>112</v>
      </c>
      <c r="B105" s="65" t="s">
        <v>113</v>
      </c>
      <c r="C105" s="66" t="s">
        <v>134</v>
      </c>
      <c r="D105" s="65" t="s">
        <v>135</v>
      </c>
      <c r="E105" s="67">
        <v>198633.46599999999</v>
      </c>
      <c r="F105" s="67">
        <v>165689.17600000001</v>
      </c>
      <c r="G105" s="67">
        <v>465638.625</v>
      </c>
      <c r="H105" s="68">
        <f t="shared" si="4"/>
        <v>829961.26699999999</v>
      </c>
      <c r="I105" s="68">
        <v>829961.24899999995</v>
      </c>
      <c r="J105" s="69">
        <f t="shared" si="5"/>
        <v>0.99999997831224086</v>
      </c>
      <c r="K105" s="1"/>
    </row>
    <row r="106" ht="17.25" customHeight="1" collapsed="1">
      <c r="A106" s="48" t="s">
        <v>112</v>
      </c>
      <c r="B106" s="48"/>
      <c r="C106" s="49" t="s">
        <v>36</v>
      </c>
      <c r="D106" s="50"/>
      <c r="E106" s="51"/>
      <c r="F106" s="52"/>
      <c r="G106" s="53"/>
      <c r="H106" s="54">
        <f>H107+H108+H109</f>
        <v>391982.19299999997</v>
      </c>
      <c r="I106" s="54">
        <f>I107+I108+I109</f>
        <v>391102.20999999996</v>
      </c>
      <c r="J106" s="55">
        <f t="shared" si="5"/>
        <v>0.99775504342872023</v>
      </c>
      <c r="K106" s="1"/>
    </row>
    <row r="107" outlineLevel="1">
      <c r="A107" s="29" t="s">
        <v>112</v>
      </c>
      <c r="B107" s="71" t="s">
        <v>113</v>
      </c>
      <c r="C107" s="30" t="s">
        <v>37</v>
      </c>
      <c r="D107" s="71" t="s">
        <v>38</v>
      </c>
      <c r="E107" s="72">
        <v>92974.389999999999</v>
      </c>
      <c r="F107" s="72">
        <v>117372.442</v>
      </c>
      <c r="G107" s="72">
        <v>121479.351</v>
      </c>
      <c r="H107" s="32">
        <f t="shared" si="4"/>
        <v>331826.18299999996</v>
      </c>
      <c r="I107" s="32">
        <v>330967.72999999998</v>
      </c>
      <c r="J107" s="73">
        <f t="shared" si="5"/>
        <v>0.99741294375194023</v>
      </c>
      <c r="K107" s="1"/>
    </row>
    <row r="108" outlineLevel="1">
      <c r="A108" s="29" t="s">
        <v>112</v>
      </c>
      <c r="B108" s="71" t="s">
        <v>113</v>
      </c>
      <c r="C108" s="30" t="s">
        <v>39</v>
      </c>
      <c r="D108" s="71" t="s">
        <v>40</v>
      </c>
      <c r="E108" s="72">
        <v>17814.989000000001</v>
      </c>
      <c r="F108" s="72">
        <v>19719.595000000001</v>
      </c>
      <c r="G108" s="72">
        <v>22456.974999999999</v>
      </c>
      <c r="H108" s="32">
        <f t="shared" si="4"/>
        <v>59991.559000000001</v>
      </c>
      <c r="I108" s="32">
        <v>59970.029000000002</v>
      </c>
      <c r="J108" s="73">
        <f t="shared" si="5"/>
        <v>0.99964111617769424</v>
      </c>
      <c r="K108" s="1"/>
    </row>
    <row r="109" outlineLevel="1">
      <c r="A109" s="29" t="s">
        <v>112</v>
      </c>
      <c r="B109" s="71" t="s">
        <v>113</v>
      </c>
      <c r="C109" s="30" t="s">
        <v>41</v>
      </c>
      <c r="D109" s="71" t="s">
        <v>42</v>
      </c>
      <c r="E109" s="72">
        <v>0</v>
      </c>
      <c r="F109" s="72">
        <v>164.45099999999999</v>
      </c>
      <c r="G109" s="72">
        <v>0</v>
      </c>
      <c r="H109" s="32">
        <f t="shared" si="4"/>
        <v>164.45099999999999</v>
      </c>
      <c r="I109" s="32">
        <v>164.45099999999999</v>
      </c>
      <c r="J109" s="73">
        <f t="shared" si="5"/>
        <v>1</v>
      </c>
      <c r="K109" s="1"/>
    </row>
    <row r="110" ht="27" customHeight="1">
      <c r="A110" s="74" t="s">
        <v>136</v>
      </c>
      <c r="B110" s="75" t="s">
        <v>137</v>
      </c>
      <c r="C110" s="76"/>
      <c r="D110" s="77"/>
      <c r="E110" s="78">
        <v>14262.328</v>
      </c>
      <c r="F110" s="78">
        <v>18586.695</v>
      </c>
      <c r="G110" s="78">
        <v>26260.115000000002</v>
      </c>
      <c r="H110" s="79">
        <f t="shared" si="4"/>
        <v>59109.138000000006</v>
      </c>
      <c r="I110" s="79">
        <v>47484.714999999997</v>
      </c>
      <c r="J110" s="80">
        <f t="shared" si="5"/>
        <v>0.80333966298070514</v>
      </c>
      <c r="K110" s="1"/>
    </row>
    <row r="111" ht="17.25" customHeight="1">
      <c r="A111" s="41"/>
      <c r="B111" s="41"/>
      <c r="C111" s="42" t="s">
        <v>24</v>
      </c>
      <c r="D111" s="43"/>
      <c r="E111" s="44"/>
      <c r="F111" s="44"/>
      <c r="G111" s="45"/>
      <c r="H111" s="46"/>
      <c r="I111" s="46"/>
      <c r="J111" s="47"/>
      <c r="K111" s="1"/>
    </row>
    <row r="112" ht="17.25" customHeight="1">
      <c r="A112" s="48" t="s">
        <v>136</v>
      </c>
      <c r="B112" s="48"/>
      <c r="C112" s="49" t="s">
        <v>25</v>
      </c>
      <c r="D112" s="50"/>
      <c r="E112" s="51"/>
      <c r="F112" s="52"/>
      <c r="G112" s="53"/>
      <c r="H112" s="54">
        <f>H113+H115+H118+H120+H122+H124+H127+H129+H132+H135</f>
        <v>18543.748</v>
      </c>
      <c r="I112" s="54">
        <f>I113+I115+I118+I120+I122+I124+I127+I129+I132+I135</f>
        <v>11041.851000000001</v>
      </c>
      <c r="J112" s="55">
        <f t="shared" si="5"/>
        <v>0.59544871942824074</v>
      </c>
    </row>
    <row r="113" outlineLevel="1">
      <c r="A113" s="70" t="s">
        <v>136</v>
      </c>
      <c r="B113" s="59" t="s">
        <v>137</v>
      </c>
      <c r="C113" s="58" t="s">
        <v>76</v>
      </c>
      <c r="D113" s="59" t="s">
        <v>77</v>
      </c>
      <c r="E113" s="60">
        <v>2256.9789999999998</v>
      </c>
      <c r="F113" s="60">
        <v>1229.1679999999999</v>
      </c>
      <c r="G113" s="60">
        <v>3098.2950000000001</v>
      </c>
      <c r="H113" s="61">
        <f t="shared" si="4"/>
        <v>6584.442</v>
      </c>
      <c r="I113" s="61">
        <v>6235.8140000000003</v>
      </c>
      <c r="J113" s="55">
        <f t="shared" si="5"/>
        <v>0.94705276468378041</v>
      </c>
    </row>
    <row r="114" outlineLevel="2">
      <c r="A114" s="64" t="s">
        <v>136</v>
      </c>
      <c r="B114" s="65" t="s">
        <v>137</v>
      </c>
      <c r="C114" s="66" t="s">
        <v>78</v>
      </c>
      <c r="D114" s="65" t="s">
        <v>79</v>
      </c>
      <c r="E114" s="67">
        <v>2256.9789999999998</v>
      </c>
      <c r="F114" s="67">
        <v>1229.1679999999999</v>
      </c>
      <c r="G114" s="67">
        <v>3098.2950000000001</v>
      </c>
      <c r="H114" s="68">
        <f t="shared" si="4"/>
        <v>6584.442</v>
      </c>
      <c r="I114" s="68">
        <v>6235.8140000000003</v>
      </c>
      <c r="J114" s="69">
        <f t="shared" si="5"/>
        <v>0.94705276468378041</v>
      </c>
    </row>
    <row r="115" outlineLevel="1" collapsed="1">
      <c r="A115" s="70" t="s">
        <v>136</v>
      </c>
      <c r="B115" s="59" t="s">
        <v>137</v>
      </c>
      <c r="C115" s="58" t="s">
        <v>82</v>
      </c>
      <c r="D115" s="59" t="s">
        <v>83</v>
      </c>
      <c r="E115" s="60">
        <v>20.582000000000001</v>
      </c>
      <c r="F115" s="60">
        <v>157.74600000000001</v>
      </c>
      <c r="G115" s="60">
        <v>194.74600000000001</v>
      </c>
      <c r="H115" s="61">
        <f t="shared" si="4"/>
        <v>373.07400000000001</v>
      </c>
      <c r="I115" s="61">
        <v>369.78699999999998</v>
      </c>
      <c r="J115" s="55">
        <f t="shared" si="5"/>
        <v>0.99118941550469875</v>
      </c>
    </row>
    <row r="116" outlineLevel="2">
      <c r="A116" s="64" t="s">
        <v>136</v>
      </c>
      <c r="B116" s="65" t="s">
        <v>137</v>
      </c>
      <c r="C116" s="66" t="s">
        <v>138</v>
      </c>
      <c r="D116" s="65" t="s">
        <v>139</v>
      </c>
      <c r="E116" s="67">
        <v>0</v>
      </c>
      <c r="F116" s="67">
        <v>23</v>
      </c>
      <c r="G116" s="67">
        <v>0</v>
      </c>
      <c r="H116" s="68">
        <f t="shared" si="4"/>
        <v>23</v>
      </c>
      <c r="I116" s="68">
        <v>23</v>
      </c>
      <c r="J116" s="69">
        <f t="shared" si="5"/>
        <v>1</v>
      </c>
    </row>
    <row r="117" outlineLevel="2">
      <c r="A117" s="64" t="s">
        <v>136</v>
      </c>
      <c r="B117" s="65" t="s">
        <v>137</v>
      </c>
      <c r="C117" s="66" t="s">
        <v>140</v>
      </c>
      <c r="D117" s="65" t="s">
        <v>141</v>
      </c>
      <c r="E117" s="67">
        <v>20.582000000000001</v>
      </c>
      <c r="F117" s="67">
        <v>134.74600000000001</v>
      </c>
      <c r="G117" s="67">
        <v>194.74600000000001</v>
      </c>
      <c r="H117" s="68">
        <f t="shared" si="4"/>
        <v>350.07400000000001</v>
      </c>
      <c r="I117" s="68">
        <v>346.78699999999998</v>
      </c>
      <c r="J117" s="69">
        <f t="shared" si="5"/>
        <v>0.99061055662517061</v>
      </c>
    </row>
    <row r="118" outlineLevel="1">
      <c r="A118" s="70" t="s">
        <v>136</v>
      </c>
      <c r="B118" s="59" t="s">
        <v>137</v>
      </c>
      <c r="C118" s="58" t="s">
        <v>86</v>
      </c>
      <c r="D118" s="59" t="s">
        <v>87</v>
      </c>
      <c r="E118" s="60">
        <v>0</v>
      </c>
      <c r="F118" s="60">
        <v>118</v>
      </c>
      <c r="G118" s="60">
        <v>0</v>
      </c>
      <c r="H118" s="61">
        <f t="shared" si="4"/>
        <v>118</v>
      </c>
      <c r="I118" s="61">
        <v>118</v>
      </c>
      <c r="J118" s="55">
        <f t="shared" si="5"/>
        <v>1</v>
      </c>
    </row>
    <row r="119" outlineLevel="2">
      <c r="A119" s="64" t="s">
        <v>136</v>
      </c>
      <c r="B119" s="65" t="s">
        <v>137</v>
      </c>
      <c r="C119" s="66" t="s">
        <v>88</v>
      </c>
      <c r="D119" s="65" t="s">
        <v>89</v>
      </c>
      <c r="E119" s="67">
        <v>0</v>
      </c>
      <c r="F119" s="67">
        <v>118</v>
      </c>
      <c r="G119" s="67">
        <v>0</v>
      </c>
      <c r="H119" s="68">
        <f t="shared" si="4"/>
        <v>118</v>
      </c>
      <c r="I119" s="68">
        <v>118</v>
      </c>
      <c r="J119" s="69">
        <f t="shared" si="5"/>
        <v>1</v>
      </c>
    </row>
    <row r="120" outlineLevel="1">
      <c r="A120" s="70" t="s">
        <v>136</v>
      </c>
      <c r="B120" s="59" t="s">
        <v>137</v>
      </c>
      <c r="C120" s="58" t="s">
        <v>98</v>
      </c>
      <c r="D120" s="59" t="s">
        <v>99</v>
      </c>
      <c r="E120" s="60">
        <v>0</v>
      </c>
      <c r="F120" s="60">
        <v>1180.5</v>
      </c>
      <c r="G120" s="60">
        <v>0</v>
      </c>
      <c r="H120" s="61">
        <f t="shared" si="4"/>
        <v>1180.5</v>
      </c>
      <c r="I120" s="61">
        <v>1180.452</v>
      </c>
      <c r="J120" s="55">
        <f t="shared" si="5"/>
        <v>0.99995933926302416</v>
      </c>
    </row>
    <row r="121" outlineLevel="2">
      <c r="A121" s="64" t="s">
        <v>136</v>
      </c>
      <c r="B121" s="65" t="s">
        <v>137</v>
      </c>
      <c r="C121" s="66" t="s">
        <v>102</v>
      </c>
      <c r="D121" s="65" t="s">
        <v>103</v>
      </c>
      <c r="E121" s="67">
        <v>0</v>
      </c>
      <c r="F121" s="67">
        <v>1180.5</v>
      </c>
      <c r="G121" s="67">
        <v>0</v>
      </c>
      <c r="H121" s="68">
        <f t="shared" si="4"/>
        <v>1180.5</v>
      </c>
      <c r="I121" s="68">
        <v>1180.452</v>
      </c>
      <c r="J121" s="69">
        <f t="shared" si="5"/>
        <v>0.99995933926302416</v>
      </c>
    </row>
    <row r="122" outlineLevel="1">
      <c r="A122" s="70" t="s">
        <v>136</v>
      </c>
      <c r="B122" s="59" t="s">
        <v>137</v>
      </c>
      <c r="C122" s="58" t="s">
        <v>114</v>
      </c>
      <c r="D122" s="59" t="s">
        <v>115</v>
      </c>
      <c r="E122" s="60">
        <v>66</v>
      </c>
      <c r="F122" s="60">
        <v>91.5</v>
      </c>
      <c r="G122" s="60">
        <v>200</v>
      </c>
      <c r="H122" s="61">
        <f t="shared" si="4"/>
        <v>357.5</v>
      </c>
      <c r="I122" s="61">
        <v>357.5</v>
      </c>
      <c r="J122" s="55">
        <f t="shared" si="5"/>
        <v>1</v>
      </c>
    </row>
    <row r="123" outlineLevel="2">
      <c r="A123" s="64" t="s">
        <v>136</v>
      </c>
      <c r="B123" s="65" t="s">
        <v>137</v>
      </c>
      <c r="C123" s="66" t="s">
        <v>116</v>
      </c>
      <c r="D123" s="65" t="s">
        <v>117</v>
      </c>
      <c r="E123" s="67">
        <v>66</v>
      </c>
      <c r="F123" s="67">
        <v>91.5</v>
      </c>
      <c r="G123" s="67">
        <v>200</v>
      </c>
      <c r="H123" s="68">
        <f t="shared" si="4"/>
        <v>357.5</v>
      </c>
      <c r="I123" s="68">
        <v>357.5</v>
      </c>
      <c r="J123" s="69">
        <f t="shared" si="5"/>
        <v>1</v>
      </c>
    </row>
    <row r="124" outlineLevel="1">
      <c r="A124" s="70" t="s">
        <v>136</v>
      </c>
      <c r="B124" s="59" t="s">
        <v>137</v>
      </c>
      <c r="C124" s="58" t="s">
        <v>104</v>
      </c>
      <c r="D124" s="59" t="s">
        <v>105</v>
      </c>
      <c r="E124" s="60">
        <v>590.25</v>
      </c>
      <c r="F124" s="60">
        <v>632.75</v>
      </c>
      <c r="G124" s="60">
        <v>716.45799999999997</v>
      </c>
      <c r="H124" s="61">
        <f t="shared" si="4"/>
        <v>1939.4580000000001</v>
      </c>
      <c r="I124" s="61">
        <v>1442.0830000000001</v>
      </c>
      <c r="J124" s="55">
        <f t="shared" si="5"/>
        <v>0.74354948650602382</v>
      </c>
    </row>
    <row r="125" outlineLevel="2">
      <c r="A125" s="64" t="s">
        <v>136</v>
      </c>
      <c r="B125" s="65" t="s">
        <v>137</v>
      </c>
      <c r="C125" s="66" t="s">
        <v>118</v>
      </c>
      <c r="D125" s="65" t="s">
        <v>119</v>
      </c>
      <c r="E125" s="67">
        <v>590.25</v>
      </c>
      <c r="F125" s="67">
        <v>632.75</v>
      </c>
      <c r="G125" s="67">
        <v>616.45799999999997</v>
      </c>
      <c r="H125" s="68">
        <f t="shared" si="4"/>
        <v>1839.4580000000001</v>
      </c>
      <c r="I125" s="68">
        <v>1342.0830000000001</v>
      </c>
      <c r="J125" s="69">
        <f t="shared" si="5"/>
        <v>0.72960785187810762</v>
      </c>
    </row>
    <row r="126" outlineLevel="2">
      <c r="A126" s="64" t="s">
        <v>136</v>
      </c>
      <c r="B126" s="65" t="s">
        <v>137</v>
      </c>
      <c r="C126" s="66" t="s">
        <v>110</v>
      </c>
      <c r="D126" s="65" t="s">
        <v>111</v>
      </c>
      <c r="E126" s="67">
        <v>0</v>
      </c>
      <c r="F126" s="67">
        <v>0</v>
      </c>
      <c r="G126" s="67">
        <v>100</v>
      </c>
      <c r="H126" s="68">
        <f t="shared" si="4"/>
        <v>100</v>
      </c>
      <c r="I126" s="68">
        <v>100</v>
      </c>
      <c r="J126" s="69">
        <f t="shared" si="5"/>
        <v>1</v>
      </c>
    </row>
    <row r="127" outlineLevel="1">
      <c r="A127" s="70" t="s">
        <v>136</v>
      </c>
      <c r="B127" s="59" t="s">
        <v>137</v>
      </c>
      <c r="C127" s="58" t="s">
        <v>62</v>
      </c>
      <c r="D127" s="59" t="s">
        <v>63</v>
      </c>
      <c r="E127" s="60">
        <v>0</v>
      </c>
      <c r="F127" s="60">
        <v>0</v>
      </c>
      <c r="G127" s="60">
        <v>4704.4200000000001</v>
      </c>
      <c r="H127" s="61">
        <f t="shared" si="4"/>
        <v>4704.4200000000001</v>
      </c>
      <c r="I127" s="61">
        <v>0</v>
      </c>
      <c r="J127" s="55">
        <f t="shared" si="5"/>
        <v>0</v>
      </c>
    </row>
    <row r="128" outlineLevel="2">
      <c r="A128" s="64" t="s">
        <v>136</v>
      </c>
      <c r="B128" s="65" t="s">
        <v>137</v>
      </c>
      <c r="C128" s="66" t="s">
        <v>142</v>
      </c>
      <c r="D128" s="65" t="s">
        <v>143</v>
      </c>
      <c r="E128" s="67">
        <v>0</v>
      </c>
      <c r="F128" s="67">
        <v>0</v>
      </c>
      <c r="G128" s="67">
        <v>4704.4200000000001</v>
      </c>
      <c r="H128" s="68">
        <f t="shared" si="4"/>
        <v>4704.4200000000001</v>
      </c>
      <c r="I128" s="68">
        <v>0</v>
      </c>
      <c r="J128" s="69">
        <f t="shared" si="5"/>
        <v>0</v>
      </c>
    </row>
    <row r="129" outlineLevel="1">
      <c r="A129" s="70" t="s">
        <v>136</v>
      </c>
      <c r="B129" s="59" t="s">
        <v>137</v>
      </c>
      <c r="C129" s="58" t="s">
        <v>66</v>
      </c>
      <c r="D129" s="59" t="s">
        <v>67</v>
      </c>
      <c r="E129" s="60">
        <v>0</v>
      </c>
      <c r="F129" s="60">
        <v>0</v>
      </c>
      <c r="G129" s="60">
        <v>60.228000000000002</v>
      </c>
      <c r="H129" s="61">
        <f t="shared" si="4"/>
        <v>60.228000000000002</v>
      </c>
      <c r="I129" s="61">
        <v>59.932000000000002</v>
      </c>
      <c r="J129" s="55">
        <f t="shared" si="5"/>
        <v>0.99508534236567714</v>
      </c>
    </row>
    <row r="130" outlineLevel="2">
      <c r="A130" s="64" t="s">
        <v>136</v>
      </c>
      <c r="B130" s="65" t="s">
        <v>137</v>
      </c>
      <c r="C130" s="66" t="s">
        <v>68</v>
      </c>
      <c r="D130" s="65" t="s">
        <v>69</v>
      </c>
      <c r="E130" s="67">
        <v>0</v>
      </c>
      <c r="F130" s="67">
        <v>0</v>
      </c>
      <c r="G130" s="67">
        <v>30.699999999999999</v>
      </c>
      <c r="H130" s="68">
        <f t="shared" si="4"/>
        <v>30.699999999999999</v>
      </c>
      <c r="I130" s="68">
        <v>30.404</v>
      </c>
      <c r="J130" s="69">
        <f t="shared" si="5"/>
        <v>0.99035830618892506</v>
      </c>
    </row>
    <row r="131" outlineLevel="2">
      <c r="A131" s="64" t="s">
        <v>136</v>
      </c>
      <c r="B131" s="65" t="s">
        <v>137</v>
      </c>
      <c r="C131" s="66" t="s">
        <v>72</v>
      </c>
      <c r="D131" s="65" t="s">
        <v>73</v>
      </c>
      <c r="E131" s="67">
        <v>0</v>
      </c>
      <c r="F131" s="67">
        <v>0</v>
      </c>
      <c r="G131" s="67">
        <v>29.527999999999999</v>
      </c>
      <c r="H131" s="68">
        <f t="shared" si="4"/>
        <v>29.527999999999999</v>
      </c>
      <c r="I131" s="68">
        <v>29.527999999999999</v>
      </c>
      <c r="J131" s="69">
        <f t="shared" si="5"/>
        <v>1</v>
      </c>
    </row>
    <row r="132" outlineLevel="1">
      <c r="A132" s="70" t="s">
        <v>136</v>
      </c>
      <c r="B132" s="59" t="s">
        <v>137</v>
      </c>
      <c r="C132" s="58" t="s">
        <v>144</v>
      </c>
      <c r="D132" s="59" t="s">
        <v>145</v>
      </c>
      <c r="E132" s="60">
        <v>129.98099999999999</v>
      </c>
      <c r="F132" s="60">
        <v>1495.4200000000001</v>
      </c>
      <c r="G132" s="60">
        <v>701.625</v>
      </c>
      <c r="H132" s="61">
        <f t="shared" si="4"/>
        <v>2327.0259999999998</v>
      </c>
      <c r="I132" s="61">
        <v>766.40800000000002</v>
      </c>
      <c r="J132" s="55">
        <f t="shared" si="5"/>
        <v>0.32935085383661378</v>
      </c>
    </row>
    <row r="133" outlineLevel="2">
      <c r="A133" s="64" t="s">
        <v>136</v>
      </c>
      <c r="B133" s="65" t="s">
        <v>137</v>
      </c>
      <c r="C133" s="66" t="s">
        <v>146</v>
      </c>
      <c r="D133" s="65" t="s">
        <v>147</v>
      </c>
      <c r="E133" s="67">
        <v>129.98099999999999</v>
      </c>
      <c r="F133" s="67">
        <v>1495.4200000000001</v>
      </c>
      <c r="G133" s="67">
        <v>472.25700000000001</v>
      </c>
      <c r="H133" s="68">
        <f t="shared" si="4"/>
        <v>2097.6579999999999</v>
      </c>
      <c r="I133" s="68">
        <v>584.37400000000002</v>
      </c>
      <c r="J133" s="69">
        <f t="shared" si="5"/>
        <v>0.27858402084610556</v>
      </c>
    </row>
    <row r="134" outlineLevel="2" collapsed="1">
      <c r="A134" s="64" t="s">
        <v>136</v>
      </c>
      <c r="B134" s="65" t="s">
        <v>137</v>
      </c>
      <c r="C134" s="66" t="s">
        <v>148</v>
      </c>
      <c r="D134" s="65" t="s">
        <v>149</v>
      </c>
      <c r="E134" s="67">
        <v>0</v>
      </c>
      <c r="F134" s="67">
        <v>0</v>
      </c>
      <c r="G134" s="67">
        <v>229.36799999999999</v>
      </c>
      <c r="H134" s="68">
        <f t="shared" si="4"/>
        <v>229.36799999999999</v>
      </c>
      <c r="I134" s="68">
        <v>182.03399999999999</v>
      </c>
      <c r="J134" s="69">
        <f t="shared" si="5"/>
        <v>0.79363293920686406</v>
      </c>
    </row>
    <row r="135" outlineLevel="1">
      <c r="A135" s="70" t="s">
        <v>136</v>
      </c>
      <c r="B135" s="59" t="s">
        <v>137</v>
      </c>
      <c r="C135" s="58" t="s">
        <v>50</v>
      </c>
      <c r="D135" s="59" t="s">
        <v>51</v>
      </c>
      <c r="E135" s="60">
        <v>0</v>
      </c>
      <c r="F135" s="60">
        <v>88.099999999999994</v>
      </c>
      <c r="G135" s="60">
        <v>811</v>
      </c>
      <c r="H135" s="61">
        <f t="shared" si="4"/>
        <v>899.10000000000002</v>
      </c>
      <c r="I135" s="61">
        <v>511.875</v>
      </c>
      <c r="J135" s="55">
        <f t="shared" si="5"/>
        <v>0.56931931931931934</v>
      </c>
    </row>
    <row r="136" outlineLevel="2">
      <c r="A136" s="64" t="s">
        <v>136</v>
      </c>
      <c r="B136" s="65" t="s">
        <v>137</v>
      </c>
      <c r="C136" s="66" t="s">
        <v>54</v>
      </c>
      <c r="D136" s="65" t="s">
        <v>55</v>
      </c>
      <c r="E136" s="67">
        <v>0</v>
      </c>
      <c r="F136" s="67">
        <v>88.099999999999994</v>
      </c>
      <c r="G136" s="67">
        <v>811</v>
      </c>
      <c r="H136" s="68">
        <f t="shared" si="4"/>
        <v>899.10000000000002</v>
      </c>
      <c r="I136" s="68">
        <v>511.875</v>
      </c>
      <c r="J136" s="69">
        <f t="shared" si="5"/>
        <v>0.56931931931931934</v>
      </c>
    </row>
    <row r="137" ht="17.25" customHeight="1">
      <c r="A137" s="48" t="s">
        <v>136</v>
      </c>
      <c r="B137" s="48"/>
      <c r="C137" s="49" t="s">
        <v>36</v>
      </c>
      <c r="D137" s="50"/>
      <c r="E137" s="51"/>
      <c r="F137" s="52"/>
      <c r="G137" s="53"/>
      <c r="H137" s="54">
        <f>H138+H139+H140</f>
        <v>40565.389000000003</v>
      </c>
      <c r="I137" s="54">
        <f>I138+I139+I140</f>
        <v>36442.865999999995</v>
      </c>
      <c r="J137" s="55">
        <f t="shared" si="5"/>
        <v>0.89837338919639087</v>
      </c>
    </row>
    <row r="138" outlineLevel="1">
      <c r="A138" s="29" t="s">
        <v>136</v>
      </c>
      <c r="B138" s="71" t="s">
        <v>137</v>
      </c>
      <c r="C138" s="30" t="s">
        <v>37</v>
      </c>
      <c r="D138" s="71" t="s">
        <v>38</v>
      </c>
      <c r="E138" s="72">
        <v>236.69999999999999</v>
      </c>
      <c r="F138" s="72">
        <v>775.79999999999995</v>
      </c>
      <c r="G138" s="72">
        <v>2671.5720000000001</v>
      </c>
      <c r="H138" s="32">
        <f t="shared" si="4"/>
        <v>3684.0720000000001</v>
      </c>
      <c r="I138" s="32">
        <v>2150.0999999999999</v>
      </c>
      <c r="J138" s="73">
        <f t="shared" si="5"/>
        <v>0.58362051555995642</v>
      </c>
    </row>
    <row r="139" outlineLevel="1">
      <c r="A139" s="29" t="s">
        <v>136</v>
      </c>
      <c r="B139" s="71" t="s">
        <v>137</v>
      </c>
      <c r="C139" s="30" t="s">
        <v>39</v>
      </c>
      <c r="D139" s="71" t="s">
        <v>40</v>
      </c>
      <c r="E139" s="72">
        <v>10946.835999999999</v>
      </c>
      <c r="F139" s="72">
        <v>12786.638999999999</v>
      </c>
      <c r="G139" s="72">
        <v>12902.162</v>
      </c>
      <c r="H139" s="32">
        <f t="shared" si="4"/>
        <v>36635.637000000002</v>
      </c>
      <c r="I139" s="32">
        <v>34047.084999999999</v>
      </c>
      <c r="J139" s="73">
        <f t="shared" si="5"/>
        <v>0.92934333310486716</v>
      </c>
    </row>
    <row r="140" outlineLevel="1">
      <c r="A140" s="29" t="s">
        <v>136</v>
      </c>
      <c r="B140" s="71" t="s">
        <v>137</v>
      </c>
      <c r="C140" s="30" t="s">
        <v>41</v>
      </c>
      <c r="D140" s="71" t="s">
        <v>42</v>
      </c>
      <c r="E140" s="72">
        <v>15</v>
      </c>
      <c r="F140" s="72">
        <v>31.071000000000002</v>
      </c>
      <c r="G140" s="72">
        <v>199.60900000000001</v>
      </c>
      <c r="H140" s="32">
        <f t="shared" si="4"/>
        <v>245.68000000000001</v>
      </c>
      <c r="I140" s="32">
        <v>245.68100000000001</v>
      </c>
      <c r="J140" s="73">
        <f t="shared" si="5"/>
        <v>1.0000040703353956</v>
      </c>
    </row>
    <row r="141" ht="27" customHeight="1">
      <c r="A141" s="74" t="s">
        <v>150</v>
      </c>
      <c r="B141" s="75" t="s">
        <v>151</v>
      </c>
      <c r="C141" s="76"/>
      <c r="D141" s="77"/>
      <c r="E141" s="78">
        <v>23899.323</v>
      </c>
      <c r="F141" s="78">
        <v>38162.525000000001</v>
      </c>
      <c r="G141" s="78">
        <v>81947.470000000001</v>
      </c>
      <c r="H141" s="79">
        <f t="shared" si="4"/>
        <v>144009.318</v>
      </c>
      <c r="I141" s="79">
        <v>141977.30499999999</v>
      </c>
      <c r="J141" s="80">
        <f t="shared" si="5"/>
        <v>0.98588971166435213</v>
      </c>
    </row>
    <row r="142" ht="17.25" customHeight="1">
      <c r="A142" s="41"/>
      <c r="B142" s="41"/>
      <c r="C142" s="42" t="s">
        <v>24</v>
      </c>
      <c r="D142" s="43"/>
      <c r="E142" s="44"/>
      <c r="F142" s="44"/>
      <c r="G142" s="45"/>
      <c r="H142" s="46"/>
      <c r="I142" s="46"/>
      <c r="J142" s="47"/>
    </row>
    <row r="143" ht="17.25" customHeight="1">
      <c r="A143" s="48"/>
      <c r="B143" s="48"/>
      <c r="C143" s="49" t="s">
        <v>25</v>
      </c>
      <c r="D143" s="50"/>
      <c r="E143" s="51"/>
      <c r="F143" s="52"/>
      <c r="G143" s="53"/>
      <c r="H143" s="54">
        <f>H144+H146+H149+H151+H153+H155+H158+H160+H163+H166</f>
        <v>91611.93299999999</v>
      </c>
      <c r="I143" s="54">
        <f>I144+I146+I149+I151+I153+I155+I158+I160+I163+I166</f>
        <v>89627.402999999991</v>
      </c>
      <c r="J143" s="55">
        <f t="shared" si="5"/>
        <v>0.97833764734557016</v>
      </c>
    </row>
    <row r="144" outlineLevel="1">
      <c r="A144" s="70" t="s">
        <v>150</v>
      </c>
      <c r="B144" s="59" t="s">
        <v>151</v>
      </c>
      <c r="C144" s="58" t="s">
        <v>76</v>
      </c>
      <c r="D144" s="59" t="s">
        <v>77</v>
      </c>
      <c r="E144" s="60">
        <v>6193.4920000000002</v>
      </c>
      <c r="F144" s="60">
        <v>5595.4120000000003</v>
      </c>
      <c r="G144" s="60">
        <v>15372.472</v>
      </c>
      <c r="H144" s="61">
        <f t="shared" si="4"/>
        <v>27161.376</v>
      </c>
      <c r="I144" s="61">
        <v>25494.603999999999</v>
      </c>
      <c r="J144" s="55">
        <f t="shared" si="5"/>
        <v>0.93863447860668026</v>
      </c>
    </row>
    <row r="145" outlineLevel="2">
      <c r="A145" s="64" t="s">
        <v>150</v>
      </c>
      <c r="B145" s="65" t="s">
        <v>151</v>
      </c>
      <c r="C145" s="66" t="s">
        <v>78</v>
      </c>
      <c r="D145" s="65" t="s">
        <v>79</v>
      </c>
      <c r="E145" s="67">
        <v>6193.4920000000002</v>
      </c>
      <c r="F145" s="67">
        <v>5595.4120000000003</v>
      </c>
      <c r="G145" s="67">
        <v>15372.472</v>
      </c>
      <c r="H145" s="68">
        <f t="shared" si="4"/>
        <v>27161.376</v>
      </c>
      <c r="I145" s="68">
        <v>25494.603999999999</v>
      </c>
      <c r="J145" s="69">
        <f t="shared" si="5"/>
        <v>0.93863447860668026</v>
      </c>
    </row>
    <row r="146" outlineLevel="1" collapsed="1">
      <c r="A146" s="70" t="s">
        <v>150</v>
      </c>
      <c r="B146" s="59" t="s">
        <v>151</v>
      </c>
      <c r="C146" s="58" t="s">
        <v>82</v>
      </c>
      <c r="D146" s="59" t="s">
        <v>83</v>
      </c>
      <c r="E146" s="60">
        <v>42.110999999999997</v>
      </c>
      <c r="F146" s="60">
        <v>171.56299999999999</v>
      </c>
      <c r="G146" s="60">
        <v>61.802</v>
      </c>
      <c r="H146" s="61">
        <f t="shared" si="4"/>
        <v>275.476</v>
      </c>
      <c r="I146" s="61">
        <v>275.47699999999998</v>
      </c>
      <c r="J146" s="55">
        <f t="shared" si="5"/>
        <v>1.0000036300802972</v>
      </c>
    </row>
    <row r="147" outlineLevel="2">
      <c r="A147" s="64" t="s">
        <v>150</v>
      </c>
      <c r="B147" s="65" t="s">
        <v>151</v>
      </c>
      <c r="C147" s="66" t="s">
        <v>138</v>
      </c>
      <c r="D147" s="65" t="s">
        <v>139</v>
      </c>
      <c r="E147" s="67">
        <v>0</v>
      </c>
      <c r="F147" s="67">
        <v>0</v>
      </c>
      <c r="G147" s="67">
        <v>4.5999999999999996</v>
      </c>
      <c r="H147" s="68">
        <f t="shared" si="4"/>
        <v>4.5999999999999996</v>
      </c>
      <c r="I147" s="68">
        <v>4.5999999999999996</v>
      </c>
      <c r="J147" s="69">
        <f t="shared" si="5"/>
        <v>1</v>
      </c>
    </row>
    <row r="148" outlineLevel="2">
      <c r="A148" s="64" t="s">
        <v>150</v>
      </c>
      <c r="B148" s="65" t="s">
        <v>151</v>
      </c>
      <c r="C148" s="66" t="s">
        <v>140</v>
      </c>
      <c r="D148" s="65" t="s">
        <v>141</v>
      </c>
      <c r="E148" s="67">
        <v>42.110999999999997</v>
      </c>
      <c r="F148" s="67">
        <v>171.56299999999999</v>
      </c>
      <c r="G148" s="67">
        <v>57.201999999999998</v>
      </c>
      <c r="H148" s="68">
        <f t="shared" si="4"/>
        <v>270.87599999999998</v>
      </c>
      <c r="I148" s="68">
        <v>270.87700000000001</v>
      </c>
      <c r="J148" s="69">
        <f t="shared" si="5"/>
        <v>1.0000036917261035</v>
      </c>
    </row>
    <row r="149" outlineLevel="1">
      <c r="A149" s="70" t="s">
        <v>150</v>
      </c>
      <c r="B149" s="59" t="s">
        <v>151</v>
      </c>
      <c r="C149" s="58" t="s">
        <v>86</v>
      </c>
      <c r="D149" s="59" t="s">
        <v>87</v>
      </c>
      <c r="E149" s="60">
        <v>445.65600000000001</v>
      </c>
      <c r="F149" s="60">
        <v>256.93000000000001</v>
      </c>
      <c r="G149" s="60">
        <v>80</v>
      </c>
      <c r="H149" s="61">
        <f t="shared" si="4"/>
        <v>782.58600000000001</v>
      </c>
      <c r="I149" s="61">
        <v>782.58600000000001</v>
      </c>
      <c r="J149" s="55">
        <f t="shared" si="5"/>
        <v>1</v>
      </c>
    </row>
    <row r="150" outlineLevel="2">
      <c r="A150" s="64" t="s">
        <v>150</v>
      </c>
      <c r="B150" s="65" t="s">
        <v>151</v>
      </c>
      <c r="C150" s="66" t="s">
        <v>88</v>
      </c>
      <c r="D150" s="65" t="s">
        <v>89</v>
      </c>
      <c r="E150" s="67">
        <v>445.65600000000001</v>
      </c>
      <c r="F150" s="67">
        <v>256.93000000000001</v>
      </c>
      <c r="G150" s="67">
        <v>80</v>
      </c>
      <c r="H150" s="68">
        <f t="shared" si="4"/>
        <v>782.58600000000001</v>
      </c>
      <c r="I150" s="68">
        <v>782.58600000000001</v>
      </c>
      <c r="J150" s="69">
        <f t="shared" si="5"/>
        <v>1</v>
      </c>
    </row>
    <row r="151" outlineLevel="1">
      <c r="A151" s="70" t="s">
        <v>150</v>
      </c>
      <c r="B151" s="59" t="s">
        <v>151</v>
      </c>
      <c r="C151" s="58" t="s">
        <v>98</v>
      </c>
      <c r="D151" s="59" t="s">
        <v>99</v>
      </c>
      <c r="E151" s="60">
        <v>0</v>
      </c>
      <c r="F151" s="60">
        <v>1784.8430000000001</v>
      </c>
      <c r="G151" s="60">
        <v>3173.0569999999998</v>
      </c>
      <c r="H151" s="61">
        <f t="shared" si="4"/>
        <v>4957.8999999999996</v>
      </c>
      <c r="I151" s="61">
        <v>4957.8980000000001</v>
      </c>
      <c r="J151" s="55">
        <f t="shared" si="5"/>
        <v>0.99999959660340076</v>
      </c>
    </row>
    <row r="152" outlineLevel="2">
      <c r="A152" s="64" t="s">
        <v>150</v>
      </c>
      <c r="B152" s="65" t="s">
        <v>151</v>
      </c>
      <c r="C152" s="66" t="s">
        <v>102</v>
      </c>
      <c r="D152" s="65" t="s">
        <v>103</v>
      </c>
      <c r="E152" s="67">
        <v>0</v>
      </c>
      <c r="F152" s="67">
        <v>1784.8430000000001</v>
      </c>
      <c r="G152" s="67">
        <v>3173.0569999999998</v>
      </c>
      <c r="H152" s="68">
        <f t="shared" si="4"/>
        <v>4957.8999999999996</v>
      </c>
      <c r="I152" s="68">
        <v>4957.8980000000001</v>
      </c>
      <c r="J152" s="69">
        <f t="shared" si="5"/>
        <v>0.99999959660340076</v>
      </c>
    </row>
    <row r="153" outlineLevel="1">
      <c r="A153" s="70" t="s">
        <v>150</v>
      </c>
      <c r="B153" s="59" t="s">
        <v>151</v>
      </c>
      <c r="C153" s="58" t="s">
        <v>114</v>
      </c>
      <c r="D153" s="59" t="s">
        <v>115</v>
      </c>
      <c r="E153" s="60">
        <v>126.09999999999999</v>
      </c>
      <c r="F153" s="60">
        <v>337.12</v>
      </c>
      <c r="G153" s="60">
        <v>683.12</v>
      </c>
      <c r="H153" s="61">
        <f t="shared" si="4"/>
        <v>1146.3400000000001</v>
      </c>
      <c r="I153" s="61">
        <v>1146.3399999999999</v>
      </c>
      <c r="J153" s="55">
        <f t="shared" si="5"/>
        <v>0.99999999999999978</v>
      </c>
    </row>
    <row r="154" outlineLevel="2">
      <c r="A154" s="64" t="s">
        <v>150</v>
      </c>
      <c r="B154" s="65" t="s">
        <v>151</v>
      </c>
      <c r="C154" s="66" t="s">
        <v>116</v>
      </c>
      <c r="D154" s="65" t="s">
        <v>117</v>
      </c>
      <c r="E154" s="67">
        <v>126.09999999999999</v>
      </c>
      <c r="F154" s="67">
        <v>337.12</v>
      </c>
      <c r="G154" s="67">
        <v>683.12</v>
      </c>
      <c r="H154" s="68">
        <f t="shared" si="4"/>
        <v>1146.3400000000001</v>
      </c>
      <c r="I154" s="68">
        <v>1146.3399999999999</v>
      </c>
      <c r="J154" s="69">
        <f t="shared" si="5"/>
        <v>0.99999999999999978</v>
      </c>
    </row>
    <row r="155" outlineLevel="1">
      <c r="A155" s="70" t="s">
        <v>150</v>
      </c>
      <c r="B155" s="59" t="s">
        <v>151</v>
      </c>
      <c r="C155" s="58" t="s">
        <v>104</v>
      </c>
      <c r="D155" s="59" t="s">
        <v>105</v>
      </c>
      <c r="E155" s="60">
        <v>1985.6679999999999</v>
      </c>
      <c r="F155" s="60">
        <v>2171.6610000000001</v>
      </c>
      <c r="G155" s="60">
        <v>2625.1599999999999</v>
      </c>
      <c r="H155" s="61">
        <f t="shared" si="4"/>
        <v>6782.4889999999996</v>
      </c>
      <c r="I155" s="61">
        <v>6651.3580000000002</v>
      </c>
      <c r="J155" s="55">
        <f t="shared" si="5"/>
        <v>0.98066624214208098</v>
      </c>
    </row>
    <row r="156" outlineLevel="2">
      <c r="A156" s="64" t="s">
        <v>150</v>
      </c>
      <c r="B156" s="65" t="s">
        <v>151</v>
      </c>
      <c r="C156" s="66" t="s">
        <v>118</v>
      </c>
      <c r="D156" s="65" t="s">
        <v>119</v>
      </c>
      <c r="E156" s="67">
        <v>1956.268</v>
      </c>
      <c r="F156" s="67">
        <v>2171.6610000000001</v>
      </c>
      <c r="G156" s="67">
        <v>2402.5599999999999</v>
      </c>
      <c r="H156" s="68">
        <f t="shared" si="4"/>
        <v>6530.4889999999996</v>
      </c>
      <c r="I156" s="68">
        <v>6399.3680000000004</v>
      </c>
      <c r="J156" s="69">
        <f t="shared" si="5"/>
        <v>0.97992171796017125</v>
      </c>
    </row>
    <row r="157" outlineLevel="2">
      <c r="A157" s="64" t="s">
        <v>150</v>
      </c>
      <c r="B157" s="65" t="s">
        <v>151</v>
      </c>
      <c r="C157" s="66" t="s">
        <v>110</v>
      </c>
      <c r="D157" s="65" t="s">
        <v>111</v>
      </c>
      <c r="E157" s="67">
        <v>29.399999999999999</v>
      </c>
      <c r="F157" s="67">
        <v>0</v>
      </c>
      <c r="G157" s="67">
        <v>222.59999999999999</v>
      </c>
      <c r="H157" s="68">
        <f t="shared" si="4"/>
        <v>252</v>
      </c>
      <c r="I157" s="68">
        <v>251.99000000000001</v>
      </c>
      <c r="J157" s="69">
        <f t="shared" si="5"/>
        <v>0.99996031746031755</v>
      </c>
    </row>
    <row r="158" outlineLevel="1">
      <c r="A158" s="70" t="s">
        <v>150</v>
      </c>
      <c r="B158" s="59" t="s">
        <v>151</v>
      </c>
      <c r="C158" s="58" t="s">
        <v>62</v>
      </c>
      <c r="D158" s="59" t="s">
        <v>63</v>
      </c>
      <c r="E158" s="60">
        <v>0</v>
      </c>
      <c r="F158" s="60">
        <v>0</v>
      </c>
      <c r="G158" s="60">
        <v>29109.541000000001</v>
      </c>
      <c r="H158" s="61">
        <f t="shared" si="4"/>
        <v>29109.541000000001</v>
      </c>
      <c r="I158" s="61">
        <v>28922.917000000001</v>
      </c>
      <c r="J158" s="55">
        <f t="shared" si="5"/>
        <v>0.9935889061253147</v>
      </c>
    </row>
    <row r="159" outlineLevel="2">
      <c r="A159" s="64" t="s">
        <v>150</v>
      </c>
      <c r="B159" s="65" t="s">
        <v>151</v>
      </c>
      <c r="C159" s="66" t="s">
        <v>142</v>
      </c>
      <c r="D159" s="65" t="s">
        <v>143</v>
      </c>
      <c r="E159" s="67">
        <v>0</v>
      </c>
      <c r="F159" s="67">
        <v>0</v>
      </c>
      <c r="G159" s="67">
        <v>29109.541000000001</v>
      </c>
      <c r="H159" s="68">
        <f t="shared" si="4"/>
        <v>29109.541000000001</v>
      </c>
      <c r="I159" s="68">
        <v>28922.917000000001</v>
      </c>
      <c r="J159" s="69">
        <f t="shared" si="5"/>
        <v>0.9935889061253147</v>
      </c>
    </row>
    <row r="160" outlineLevel="1">
      <c r="A160" s="70" t="s">
        <v>150</v>
      </c>
      <c r="B160" s="59" t="s">
        <v>151</v>
      </c>
      <c r="C160" s="58" t="s">
        <v>66</v>
      </c>
      <c r="D160" s="59" t="s">
        <v>67</v>
      </c>
      <c r="E160" s="60">
        <v>130.96199999999999</v>
      </c>
      <c r="F160" s="60">
        <v>182.46000000000001</v>
      </c>
      <c r="G160" s="60">
        <v>200.93799999999999</v>
      </c>
      <c r="H160" s="61">
        <f t="shared" si="4"/>
        <v>514.36000000000001</v>
      </c>
      <c r="I160" s="61">
        <v>514.36000000000001</v>
      </c>
      <c r="J160" s="55">
        <f t="shared" si="5"/>
        <v>1</v>
      </c>
    </row>
    <row r="161" outlineLevel="2">
      <c r="A161" s="64" t="s">
        <v>150</v>
      </c>
      <c r="B161" s="65" t="s">
        <v>151</v>
      </c>
      <c r="C161" s="66" t="s">
        <v>68</v>
      </c>
      <c r="D161" s="65" t="s">
        <v>69</v>
      </c>
      <c r="E161" s="67">
        <v>0</v>
      </c>
      <c r="F161" s="67">
        <v>0</v>
      </c>
      <c r="G161" s="67">
        <v>21.045999999999999</v>
      </c>
      <c r="H161" s="68">
        <f t="shared" si="4"/>
        <v>21.045999999999999</v>
      </c>
      <c r="I161" s="68">
        <v>21.045999999999999</v>
      </c>
      <c r="J161" s="69">
        <f t="shared" si="5"/>
        <v>1</v>
      </c>
    </row>
    <row r="162" outlineLevel="2">
      <c r="A162" s="64" t="s">
        <v>150</v>
      </c>
      <c r="B162" s="65" t="s">
        <v>151</v>
      </c>
      <c r="C162" s="66" t="s">
        <v>72</v>
      </c>
      <c r="D162" s="65" t="s">
        <v>73</v>
      </c>
      <c r="E162" s="67">
        <v>130.96199999999999</v>
      </c>
      <c r="F162" s="67">
        <v>182.46000000000001</v>
      </c>
      <c r="G162" s="67">
        <v>179.892</v>
      </c>
      <c r="H162" s="68">
        <f t="shared" si="4"/>
        <v>493.31400000000002</v>
      </c>
      <c r="I162" s="68">
        <v>493.31400000000002</v>
      </c>
      <c r="J162" s="69">
        <f t="shared" si="5"/>
        <v>1</v>
      </c>
    </row>
    <row r="163" outlineLevel="1">
      <c r="A163" s="70" t="s">
        <v>150</v>
      </c>
      <c r="B163" s="59" t="s">
        <v>151</v>
      </c>
      <c r="C163" s="58" t="s">
        <v>144</v>
      </c>
      <c r="D163" s="59" t="s">
        <v>145</v>
      </c>
      <c r="E163" s="60">
        <v>116.41500000000001</v>
      </c>
      <c r="F163" s="60">
        <v>8385.6489999999994</v>
      </c>
      <c r="G163" s="60">
        <v>11817.151</v>
      </c>
      <c r="H163" s="61">
        <f t="shared" si="4"/>
        <v>20319.215</v>
      </c>
      <c r="I163" s="61">
        <v>20319.213</v>
      </c>
      <c r="J163" s="55">
        <f t="shared" si="5"/>
        <v>0.9999999015710006</v>
      </c>
    </row>
    <row r="164" outlineLevel="2">
      <c r="A164" s="64" t="s">
        <v>150</v>
      </c>
      <c r="B164" s="65" t="s">
        <v>151</v>
      </c>
      <c r="C164" s="66" t="s">
        <v>146</v>
      </c>
      <c r="D164" s="65" t="s">
        <v>147</v>
      </c>
      <c r="E164" s="67">
        <v>116.41500000000001</v>
      </c>
      <c r="F164" s="67">
        <v>598.79600000000005</v>
      </c>
      <c r="G164" s="67">
        <v>970.904</v>
      </c>
      <c r="H164" s="68">
        <f t="shared" si="4"/>
        <v>1686.115</v>
      </c>
      <c r="I164" s="68">
        <v>1686.1130000000001</v>
      </c>
      <c r="J164" s="69">
        <f t="shared" si="5"/>
        <v>0.99999881384128608</v>
      </c>
    </row>
    <row r="165" outlineLevel="2">
      <c r="A165" s="64" t="s">
        <v>150</v>
      </c>
      <c r="B165" s="65" t="s">
        <v>151</v>
      </c>
      <c r="C165" s="66" t="s">
        <v>152</v>
      </c>
      <c r="D165" s="65" t="s">
        <v>153</v>
      </c>
      <c r="E165" s="67">
        <v>0</v>
      </c>
      <c r="F165" s="67">
        <v>7786.8530000000001</v>
      </c>
      <c r="G165" s="67">
        <v>10846.246999999999</v>
      </c>
      <c r="H165" s="68">
        <f t="shared" ref="H165:H228" si="6">F165+E165+G165</f>
        <v>18633.099999999999</v>
      </c>
      <c r="I165" s="68">
        <v>18633.099999999999</v>
      </c>
      <c r="J165" s="69">
        <f t="shared" ref="J165:J228" si="7">I165/H165</f>
        <v>1</v>
      </c>
    </row>
    <row r="166" outlineLevel="1">
      <c r="A166" s="70" t="s">
        <v>150</v>
      </c>
      <c r="B166" s="59" t="s">
        <v>151</v>
      </c>
      <c r="C166" s="58" t="s">
        <v>50</v>
      </c>
      <c r="D166" s="59" t="s">
        <v>51</v>
      </c>
      <c r="E166" s="60">
        <v>0</v>
      </c>
      <c r="F166" s="60">
        <v>55</v>
      </c>
      <c r="G166" s="60">
        <v>507.64999999999998</v>
      </c>
      <c r="H166" s="61">
        <f t="shared" si="6"/>
        <v>562.64999999999998</v>
      </c>
      <c r="I166" s="61">
        <v>562.64999999999998</v>
      </c>
      <c r="J166" s="55">
        <f t="shared" si="7"/>
        <v>1</v>
      </c>
    </row>
    <row r="167" outlineLevel="2">
      <c r="A167" s="64" t="s">
        <v>150</v>
      </c>
      <c r="B167" s="65" t="s">
        <v>151</v>
      </c>
      <c r="C167" s="66" t="s">
        <v>54</v>
      </c>
      <c r="D167" s="65" t="s">
        <v>55</v>
      </c>
      <c r="E167" s="67">
        <v>0</v>
      </c>
      <c r="F167" s="67">
        <v>55</v>
      </c>
      <c r="G167" s="67">
        <v>507.64999999999998</v>
      </c>
      <c r="H167" s="68">
        <f t="shared" si="6"/>
        <v>562.64999999999998</v>
      </c>
      <c r="I167" s="68">
        <v>562.64999999999998</v>
      </c>
      <c r="J167" s="69">
        <f t="shared" si="7"/>
        <v>1</v>
      </c>
    </row>
    <row r="168" ht="17.25" customHeight="1">
      <c r="A168" s="48"/>
      <c r="B168" s="48"/>
      <c r="C168" s="49" t="s">
        <v>36</v>
      </c>
      <c r="D168" s="50"/>
      <c r="E168" s="51"/>
      <c r="F168" s="52"/>
      <c r="G168" s="53"/>
      <c r="H168" s="54">
        <f>H169+H170+H171</f>
        <v>52397.383999999998</v>
      </c>
      <c r="I168" s="54">
        <f>I169+I170+I171</f>
        <v>52349.902999999998</v>
      </c>
      <c r="J168" s="55">
        <f t="shared" si="7"/>
        <v>0.99909382880641517</v>
      </c>
    </row>
    <row r="169" outlineLevel="1">
      <c r="A169" s="29" t="s">
        <v>150</v>
      </c>
      <c r="B169" s="71" t="s">
        <v>151</v>
      </c>
      <c r="C169" s="30" t="s">
        <v>37</v>
      </c>
      <c r="D169" s="71" t="s">
        <v>38</v>
      </c>
      <c r="E169" s="72">
        <v>1218.9549999999999</v>
      </c>
      <c r="F169" s="72">
        <v>1462.7950000000001</v>
      </c>
      <c r="G169" s="72">
        <v>3688.3980000000001</v>
      </c>
      <c r="H169" s="32">
        <f t="shared" si="6"/>
        <v>6370.1480000000001</v>
      </c>
      <c r="I169" s="32">
        <v>6341.0640000000003</v>
      </c>
      <c r="J169" s="73">
        <f t="shared" si="7"/>
        <v>0.99543432899832163</v>
      </c>
    </row>
    <row r="170" outlineLevel="1">
      <c r="A170" s="29" t="s">
        <v>150</v>
      </c>
      <c r="B170" s="71" t="s">
        <v>151</v>
      </c>
      <c r="C170" s="30" t="s">
        <v>39</v>
      </c>
      <c r="D170" s="71" t="s">
        <v>40</v>
      </c>
      <c r="E170" s="72">
        <v>13456.664000000001</v>
      </c>
      <c r="F170" s="72">
        <v>17297.221000000001</v>
      </c>
      <c r="G170" s="72">
        <v>14015.361000000001</v>
      </c>
      <c r="H170" s="32">
        <f t="shared" si="6"/>
        <v>44769.245999999999</v>
      </c>
      <c r="I170" s="32">
        <v>44750.849000000002</v>
      </c>
      <c r="J170" s="73">
        <f t="shared" si="7"/>
        <v>0.99958907058653623</v>
      </c>
    </row>
    <row r="171" outlineLevel="1">
      <c r="A171" s="29" t="s">
        <v>150</v>
      </c>
      <c r="B171" s="71" t="s">
        <v>151</v>
      </c>
      <c r="C171" s="30" t="s">
        <v>41</v>
      </c>
      <c r="D171" s="71" t="s">
        <v>42</v>
      </c>
      <c r="E171" s="72">
        <v>183.30000000000001</v>
      </c>
      <c r="F171" s="72">
        <v>461.87</v>
      </c>
      <c r="G171" s="72">
        <v>612.82000000000005</v>
      </c>
      <c r="H171" s="32">
        <f t="shared" si="6"/>
        <v>1257.9900000000002</v>
      </c>
      <c r="I171" s="32">
        <v>1257.99</v>
      </c>
      <c r="J171" s="73">
        <f t="shared" si="7"/>
        <v>0.99999999999999978</v>
      </c>
    </row>
    <row r="172" ht="27" customHeight="1">
      <c r="A172" s="74" t="s">
        <v>154</v>
      </c>
      <c r="B172" s="75" t="s">
        <v>155</v>
      </c>
      <c r="C172" s="76"/>
      <c r="D172" s="77"/>
      <c r="E172" s="78">
        <v>27154.98</v>
      </c>
      <c r="F172" s="78">
        <v>40919.277999999998</v>
      </c>
      <c r="G172" s="78">
        <v>68547.380000000005</v>
      </c>
      <c r="H172" s="79">
        <f t="shared" si="6"/>
        <v>136621.63800000001</v>
      </c>
      <c r="I172" s="79">
        <v>111055.03999999999</v>
      </c>
      <c r="J172" s="80">
        <f t="shared" si="7"/>
        <v>0.81286567505507423</v>
      </c>
    </row>
    <row r="173" ht="17.25" customHeight="1">
      <c r="A173" s="41"/>
      <c r="B173" s="41"/>
      <c r="C173" s="42" t="s">
        <v>156</v>
      </c>
      <c r="D173" s="43"/>
      <c r="E173" s="44"/>
      <c r="F173" s="44"/>
      <c r="G173" s="45"/>
      <c r="H173" s="46"/>
      <c r="I173" s="46"/>
      <c r="J173" s="47"/>
    </row>
    <row r="174" ht="17.25" customHeight="1">
      <c r="A174" s="48"/>
      <c r="B174" s="48"/>
      <c r="C174" s="49" t="s">
        <v>25</v>
      </c>
      <c r="D174" s="50"/>
      <c r="E174" s="51"/>
      <c r="F174" s="52"/>
      <c r="G174" s="53"/>
      <c r="H174" s="54">
        <f>H175+H178+H181+H183+H185+H187+H190+H195+H192+H199</f>
        <v>86065.364000000001</v>
      </c>
      <c r="I174" s="54">
        <f>I175+I178+I181+I183+I185+I187+I190+I195+I192+I199</f>
        <v>65500.139999999999</v>
      </c>
      <c r="J174" s="55">
        <f t="shared" si="7"/>
        <v>0.76105110064950166</v>
      </c>
    </row>
    <row r="175" outlineLevel="1">
      <c r="A175" s="70" t="s">
        <v>154</v>
      </c>
      <c r="B175" s="59" t="s">
        <v>155</v>
      </c>
      <c r="C175" s="58" t="s">
        <v>76</v>
      </c>
      <c r="D175" s="59" t="s">
        <v>77</v>
      </c>
      <c r="E175" s="60">
        <v>6544.4539999999997</v>
      </c>
      <c r="F175" s="60">
        <v>2433.0940000000001</v>
      </c>
      <c r="G175" s="60">
        <v>7103.4080000000004</v>
      </c>
      <c r="H175" s="61">
        <f t="shared" si="6"/>
        <v>16080.955999999998</v>
      </c>
      <c r="I175" s="61">
        <v>13543.295</v>
      </c>
      <c r="J175" s="55">
        <f t="shared" si="7"/>
        <v>0.84219464315430015</v>
      </c>
    </row>
    <row r="176" outlineLevel="2">
      <c r="A176" s="64" t="s">
        <v>154</v>
      </c>
      <c r="B176" s="65" t="s">
        <v>155</v>
      </c>
      <c r="C176" s="66" t="s">
        <v>78</v>
      </c>
      <c r="D176" s="65" t="s">
        <v>79</v>
      </c>
      <c r="E176" s="67">
        <v>6244.4539999999997</v>
      </c>
      <c r="F176" s="67">
        <v>2433.0940000000001</v>
      </c>
      <c r="G176" s="67">
        <v>7103.4080000000004</v>
      </c>
      <c r="H176" s="68">
        <f t="shared" si="6"/>
        <v>15780.955999999998</v>
      </c>
      <c r="I176" s="68">
        <v>13243.295</v>
      </c>
      <c r="J176" s="69">
        <f t="shared" si="7"/>
        <v>0.83919472305733578</v>
      </c>
    </row>
    <row r="177" outlineLevel="2" collapsed="1">
      <c r="A177" s="64" t="s">
        <v>154</v>
      </c>
      <c r="B177" s="65" t="s">
        <v>155</v>
      </c>
      <c r="C177" s="66" t="s">
        <v>80</v>
      </c>
      <c r="D177" s="65" t="s">
        <v>81</v>
      </c>
      <c r="E177" s="67">
        <v>300</v>
      </c>
      <c r="F177" s="67">
        <v>0</v>
      </c>
      <c r="G177" s="67">
        <v>0</v>
      </c>
      <c r="H177" s="68">
        <f t="shared" si="6"/>
        <v>300</v>
      </c>
      <c r="I177" s="68">
        <v>300</v>
      </c>
      <c r="J177" s="69">
        <f t="shared" si="7"/>
        <v>1</v>
      </c>
    </row>
    <row r="178" outlineLevel="1">
      <c r="A178" s="70" t="s">
        <v>154</v>
      </c>
      <c r="B178" s="59" t="s">
        <v>155</v>
      </c>
      <c r="C178" s="58" t="s">
        <v>82</v>
      </c>
      <c r="D178" s="59" t="s">
        <v>83</v>
      </c>
      <c r="E178" s="60">
        <v>18.193000000000001</v>
      </c>
      <c r="F178" s="60">
        <v>680.245</v>
      </c>
      <c r="G178" s="60">
        <v>311.80799999999999</v>
      </c>
      <c r="H178" s="61">
        <f t="shared" si="6"/>
        <v>1010.246</v>
      </c>
      <c r="I178" s="61">
        <v>1010.246</v>
      </c>
      <c r="J178" s="55">
        <f t="shared" si="7"/>
        <v>1</v>
      </c>
    </row>
    <row r="179" outlineLevel="2">
      <c r="A179" s="64" t="s">
        <v>154</v>
      </c>
      <c r="B179" s="65" t="s">
        <v>155</v>
      </c>
      <c r="C179" s="66" t="s">
        <v>138</v>
      </c>
      <c r="D179" s="65" t="s">
        <v>139</v>
      </c>
      <c r="E179" s="67">
        <v>0</v>
      </c>
      <c r="F179" s="67">
        <v>0</v>
      </c>
      <c r="G179" s="67">
        <v>36.799999999999997</v>
      </c>
      <c r="H179" s="68">
        <f t="shared" si="6"/>
        <v>36.799999999999997</v>
      </c>
      <c r="I179" s="68">
        <v>36.799999999999997</v>
      </c>
      <c r="J179" s="69">
        <f t="shared" si="7"/>
        <v>1</v>
      </c>
    </row>
    <row r="180" outlineLevel="2">
      <c r="A180" s="64" t="s">
        <v>154</v>
      </c>
      <c r="B180" s="65" t="s">
        <v>155</v>
      </c>
      <c r="C180" s="66" t="s">
        <v>140</v>
      </c>
      <c r="D180" s="65" t="s">
        <v>141</v>
      </c>
      <c r="E180" s="67">
        <v>18.193000000000001</v>
      </c>
      <c r="F180" s="67">
        <v>680.245</v>
      </c>
      <c r="G180" s="67">
        <v>275.00799999999998</v>
      </c>
      <c r="H180" s="68">
        <f t="shared" si="6"/>
        <v>973.44599999999991</v>
      </c>
      <c r="I180" s="68">
        <v>973.44600000000003</v>
      </c>
      <c r="J180" s="69">
        <f t="shared" si="7"/>
        <v>1.0000000000000002</v>
      </c>
    </row>
    <row r="181" outlineLevel="1">
      <c r="A181" s="70" t="s">
        <v>154</v>
      </c>
      <c r="B181" s="59" t="s">
        <v>155</v>
      </c>
      <c r="C181" s="58" t="s">
        <v>86</v>
      </c>
      <c r="D181" s="59" t="s">
        <v>87</v>
      </c>
      <c r="E181" s="60">
        <v>155.02799999999999</v>
      </c>
      <c r="F181" s="60">
        <v>387.85199999999998</v>
      </c>
      <c r="G181" s="60">
        <v>110</v>
      </c>
      <c r="H181" s="61">
        <f t="shared" si="6"/>
        <v>652.88</v>
      </c>
      <c r="I181" s="61">
        <v>651.92999999999995</v>
      </c>
      <c r="J181" s="55">
        <f t="shared" si="7"/>
        <v>0.99854490871216761</v>
      </c>
    </row>
    <row r="182" outlineLevel="2">
      <c r="A182" s="64" t="s">
        <v>154</v>
      </c>
      <c r="B182" s="65" t="s">
        <v>155</v>
      </c>
      <c r="C182" s="66" t="s">
        <v>88</v>
      </c>
      <c r="D182" s="65" t="s">
        <v>89</v>
      </c>
      <c r="E182" s="67">
        <v>155.02799999999999</v>
      </c>
      <c r="F182" s="67">
        <v>387.85199999999998</v>
      </c>
      <c r="G182" s="67">
        <v>110</v>
      </c>
      <c r="H182" s="68">
        <f t="shared" si="6"/>
        <v>652.88</v>
      </c>
      <c r="I182" s="68">
        <v>651.92999999999995</v>
      </c>
      <c r="J182" s="69">
        <f t="shared" si="7"/>
        <v>0.99854490871216761</v>
      </c>
    </row>
    <row r="183" outlineLevel="1">
      <c r="A183" s="70" t="s">
        <v>154</v>
      </c>
      <c r="B183" s="59" t="s">
        <v>155</v>
      </c>
      <c r="C183" s="58" t="s">
        <v>98</v>
      </c>
      <c r="D183" s="59" t="s">
        <v>99</v>
      </c>
      <c r="E183" s="60">
        <v>0</v>
      </c>
      <c r="F183" s="60">
        <v>5016.8999999999996</v>
      </c>
      <c r="G183" s="60">
        <v>0</v>
      </c>
      <c r="H183" s="61">
        <f t="shared" si="6"/>
        <v>5016.8999999999996</v>
      </c>
      <c r="I183" s="61">
        <v>5016.8999999999996</v>
      </c>
      <c r="J183" s="55">
        <f t="shared" si="7"/>
        <v>1</v>
      </c>
    </row>
    <row r="184" outlineLevel="2">
      <c r="A184" s="64" t="s">
        <v>154</v>
      </c>
      <c r="B184" s="65" t="s">
        <v>155</v>
      </c>
      <c r="C184" s="66" t="s">
        <v>102</v>
      </c>
      <c r="D184" s="65" t="s">
        <v>103</v>
      </c>
      <c r="E184" s="67">
        <v>0</v>
      </c>
      <c r="F184" s="67">
        <v>5016.8999999999996</v>
      </c>
      <c r="G184" s="67">
        <v>0</v>
      </c>
      <c r="H184" s="68">
        <f t="shared" si="6"/>
        <v>5016.8999999999996</v>
      </c>
      <c r="I184" s="68">
        <v>5016.8999999999996</v>
      </c>
      <c r="J184" s="69">
        <f t="shared" si="7"/>
        <v>1</v>
      </c>
    </row>
    <row r="185" outlineLevel="1">
      <c r="A185" s="70" t="s">
        <v>154</v>
      </c>
      <c r="B185" s="59" t="s">
        <v>155</v>
      </c>
      <c r="C185" s="58" t="s">
        <v>114</v>
      </c>
      <c r="D185" s="59" t="s">
        <v>115</v>
      </c>
      <c r="E185" s="60">
        <v>199.672</v>
      </c>
      <c r="F185" s="60">
        <v>449.50999999999999</v>
      </c>
      <c r="G185" s="60">
        <v>714.50999999999999</v>
      </c>
      <c r="H185" s="61">
        <f t="shared" si="6"/>
        <v>1363.692</v>
      </c>
      <c r="I185" s="61">
        <v>937.13499999999999</v>
      </c>
      <c r="J185" s="55">
        <f t="shared" si="7"/>
        <v>0.68720429539808103</v>
      </c>
    </row>
    <row r="186" outlineLevel="2">
      <c r="A186" s="64" t="s">
        <v>154</v>
      </c>
      <c r="B186" s="65" t="s">
        <v>155</v>
      </c>
      <c r="C186" s="66" t="s">
        <v>116</v>
      </c>
      <c r="D186" s="65" t="s">
        <v>117</v>
      </c>
      <c r="E186" s="67">
        <v>199.672</v>
      </c>
      <c r="F186" s="67">
        <v>449.50999999999999</v>
      </c>
      <c r="G186" s="67">
        <v>714.50999999999999</v>
      </c>
      <c r="H186" s="68">
        <f t="shared" si="6"/>
        <v>1363.692</v>
      </c>
      <c r="I186" s="68">
        <v>937.13499999999999</v>
      </c>
      <c r="J186" s="69">
        <f t="shared" si="7"/>
        <v>0.68720429539808103</v>
      </c>
    </row>
    <row r="187" outlineLevel="1">
      <c r="A187" s="70" t="s">
        <v>154</v>
      </c>
      <c r="B187" s="59" t="s">
        <v>155</v>
      </c>
      <c r="C187" s="58" t="s">
        <v>104</v>
      </c>
      <c r="D187" s="59" t="s">
        <v>105</v>
      </c>
      <c r="E187" s="60">
        <v>1984.6980000000001</v>
      </c>
      <c r="F187" s="60">
        <v>2236.395</v>
      </c>
      <c r="G187" s="60">
        <v>2534.5419999999999</v>
      </c>
      <c r="H187" s="61">
        <f t="shared" si="6"/>
        <v>6755.6350000000002</v>
      </c>
      <c r="I187" s="61">
        <v>6031.1750000000002</v>
      </c>
      <c r="J187" s="55">
        <f t="shared" si="7"/>
        <v>0.89276211636655922</v>
      </c>
    </row>
    <row r="188" outlineLevel="2">
      <c r="A188" s="64" t="s">
        <v>154</v>
      </c>
      <c r="B188" s="65" t="s">
        <v>155</v>
      </c>
      <c r="C188" s="66" t="s">
        <v>118</v>
      </c>
      <c r="D188" s="65" t="s">
        <v>119</v>
      </c>
      <c r="E188" s="67">
        <v>1984.6980000000001</v>
      </c>
      <c r="F188" s="67">
        <v>2236.395</v>
      </c>
      <c r="G188" s="67">
        <v>2334.5419999999999</v>
      </c>
      <c r="H188" s="68">
        <f t="shared" si="6"/>
        <v>6555.6350000000002</v>
      </c>
      <c r="I188" s="68">
        <v>5831.1750000000002</v>
      </c>
      <c r="J188" s="69">
        <f t="shared" si="7"/>
        <v>0.88949049176776929</v>
      </c>
    </row>
    <row r="189" outlineLevel="2">
      <c r="A189" s="64" t="s">
        <v>154</v>
      </c>
      <c r="B189" s="65" t="s">
        <v>155</v>
      </c>
      <c r="C189" s="66" t="s">
        <v>110</v>
      </c>
      <c r="D189" s="65" t="s">
        <v>111</v>
      </c>
      <c r="E189" s="67">
        <v>0</v>
      </c>
      <c r="F189" s="67">
        <v>0</v>
      </c>
      <c r="G189" s="67">
        <v>200</v>
      </c>
      <c r="H189" s="68">
        <f t="shared" si="6"/>
        <v>200</v>
      </c>
      <c r="I189" s="68">
        <v>200</v>
      </c>
      <c r="J189" s="69">
        <f t="shared" si="7"/>
        <v>1</v>
      </c>
    </row>
    <row r="190" outlineLevel="1">
      <c r="A190" s="70" t="s">
        <v>154</v>
      </c>
      <c r="B190" s="59" t="s">
        <v>155</v>
      </c>
      <c r="C190" s="58" t="s">
        <v>62</v>
      </c>
      <c r="D190" s="59" t="s">
        <v>63</v>
      </c>
      <c r="E190" s="60">
        <v>0</v>
      </c>
      <c r="F190" s="60">
        <v>6448.6559999999999</v>
      </c>
      <c r="G190" s="60">
        <v>15119.040999999999</v>
      </c>
      <c r="H190" s="61">
        <f t="shared" si="6"/>
        <v>21567.697</v>
      </c>
      <c r="I190" s="61">
        <v>20067.219000000001</v>
      </c>
      <c r="J190" s="55">
        <f t="shared" si="7"/>
        <v>0.93042938242316742</v>
      </c>
    </row>
    <row r="191" outlineLevel="2">
      <c r="A191" s="64" t="s">
        <v>154</v>
      </c>
      <c r="B191" s="65" t="s">
        <v>155</v>
      </c>
      <c r="C191" s="66" t="s">
        <v>142</v>
      </c>
      <c r="D191" s="65" t="s">
        <v>143</v>
      </c>
      <c r="E191" s="67">
        <v>0</v>
      </c>
      <c r="F191" s="67">
        <v>6448.6559999999999</v>
      </c>
      <c r="G191" s="67">
        <v>15119.040999999999</v>
      </c>
      <c r="H191" s="68">
        <f t="shared" si="6"/>
        <v>21567.697</v>
      </c>
      <c r="I191" s="68">
        <v>20067.219000000001</v>
      </c>
      <c r="J191" s="69">
        <f t="shared" si="7"/>
        <v>0.93042938242316742</v>
      </c>
    </row>
    <row r="192" outlineLevel="1">
      <c r="A192" s="70" t="s">
        <v>154</v>
      </c>
      <c r="B192" s="59" t="s">
        <v>155</v>
      </c>
      <c r="C192" s="58" t="s">
        <v>66</v>
      </c>
      <c r="D192" s="59" t="s">
        <v>67</v>
      </c>
      <c r="E192" s="60">
        <v>44</v>
      </c>
      <c r="F192" s="60">
        <v>6.0999999999999996</v>
      </c>
      <c r="G192" s="60">
        <v>135.59999999999999</v>
      </c>
      <c r="H192" s="61">
        <f t="shared" si="6"/>
        <v>185.69999999999999</v>
      </c>
      <c r="I192" s="61">
        <v>133.80000000000001</v>
      </c>
      <c r="J192" s="55">
        <f t="shared" si="7"/>
        <v>0.72051696284329569</v>
      </c>
    </row>
    <row r="193" outlineLevel="2">
      <c r="A193" s="64" t="s">
        <v>154</v>
      </c>
      <c r="B193" s="65" t="s">
        <v>155</v>
      </c>
      <c r="C193" s="66" t="s">
        <v>68</v>
      </c>
      <c r="D193" s="65" t="s">
        <v>69</v>
      </c>
      <c r="E193" s="67">
        <v>0</v>
      </c>
      <c r="F193" s="67">
        <v>0</v>
      </c>
      <c r="G193" s="67">
        <v>119.59999999999999</v>
      </c>
      <c r="H193" s="68">
        <f t="shared" si="6"/>
        <v>119.59999999999999</v>
      </c>
      <c r="I193" s="68">
        <v>74.799999999999997</v>
      </c>
      <c r="J193" s="69">
        <f t="shared" si="7"/>
        <v>0.62541806020066892</v>
      </c>
    </row>
    <row r="194" outlineLevel="2">
      <c r="A194" s="64" t="s">
        <v>154</v>
      </c>
      <c r="B194" s="65" t="s">
        <v>155</v>
      </c>
      <c r="C194" s="66" t="s">
        <v>72</v>
      </c>
      <c r="D194" s="65" t="s">
        <v>73</v>
      </c>
      <c r="E194" s="67">
        <v>44</v>
      </c>
      <c r="F194" s="67">
        <v>6.0999999999999996</v>
      </c>
      <c r="G194" s="67">
        <v>16</v>
      </c>
      <c r="H194" s="68">
        <f t="shared" si="6"/>
        <v>66.099999999999994</v>
      </c>
      <c r="I194" s="68">
        <v>59</v>
      </c>
      <c r="J194" s="69">
        <f t="shared" si="7"/>
        <v>0.89258698940998493</v>
      </c>
    </row>
    <row r="195" outlineLevel="1">
      <c r="A195" s="70" t="s">
        <v>154</v>
      </c>
      <c r="B195" s="59" t="s">
        <v>155</v>
      </c>
      <c r="C195" s="58" t="s">
        <v>144</v>
      </c>
      <c r="D195" s="59" t="s">
        <v>145</v>
      </c>
      <c r="E195" s="60">
        <v>1338.9000000000001</v>
      </c>
      <c r="F195" s="60">
        <v>6836.7070000000003</v>
      </c>
      <c r="G195" s="60">
        <v>25203.451000000001</v>
      </c>
      <c r="H195" s="61">
        <f t="shared" si="6"/>
        <v>33379.058000000005</v>
      </c>
      <c r="I195" s="61">
        <v>18108.439999999999</v>
      </c>
      <c r="J195" s="55">
        <f t="shared" si="7"/>
        <v>0.54250901867871759</v>
      </c>
    </row>
    <row r="196" outlineLevel="2">
      <c r="A196" s="64" t="s">
        <v>154</v>
      </c>
      <c r="B196" s="65" t="s">
        <v>155</v>
      </c>
      <c r="C196" s="66" t="s">
        <v>146</v>
      </c>
      <c r="D196" s="65" t="s">
        <v>147</v>
      </c>
      <c r="E196" s="67">
        <v>1338.9000000000001</v>
      </c>
      <c r="F196" s="67">
        <v>340.20600000000002</v>
      </c>
      <c r="G196" s="67">
        <v>15700.151</v>
      </c>
      <c r="H196" s="68">
        <f t="shared" si="6"/>
        <v>17379.257000000001</v>
      </c>
      <c r="I196" s="68">
        <v>5285.7259999999997</v>
      </c>
      <c r="J196" s="69">
        <f t="shared" si="7"/>
        <v>0.30413992957236313</v>
      </c>
    </row>
    <row r="197" outlineLevel="2" collapsed="1">
      <c r="A197" s="64" t="s">
        <v>154</v>
      </c>
      <c r="B197" s="65" t="s">
        <v>155</v>
      </c>
      <c r="C197" s="66" t="s">
        <v>152</v>
      </c>
      <c r="D197" s="65" t="s">
        <v>153</v>
      </c>
      <c r="E197" s="67">
        <v>0</v>
      </c>
      <c r="F197" s="67">
        <v>6496.5010000000002</v>
      </c>
      <c r="G197" s="67">
        <v>8898.8999999999996</v>
      </c>
      <c r="H197" s="68">
        <f t="shared" si="6"/>
        <v>15395.401</v>
      </c>
      <c r="I197" s="68">
        <v>12822.714</v>
      </c>
      <c r="J197" s="69">
        <f t="shared" si="7"/>
        <v>0.83289249822073486</v>
      </c>
    </row>
    <row r="198" outlineLevel="2">
      <c r="A198" s="64" t="s">
        <v>154</v>
      </c>
      <c r="B198" s="65" t="s">
        <v>155</v>
      </c>
      <c r="C198" s="66" t="s">
        <v>148</v>
      </c>
      <c r="D198" s="65" t="s">
        <v>149</v>
      </c>
      <c r="E198" s="67">
        <v>0</v>
      </c>
      <c r="F198" s="67">
        <v>0</v>
      </c>
      <c r="G198" s="67">
        <v>604.39999999999998</v>
      </c>
      <c r="H198" s="68">
        <f t="shared" si="6"/>
        <v>604.39999999999998</v>
      </c>
      <c r="I198" s="68">
        <v>0</v>
      </c>
      <c r="J198" s="69">
        <f t="shared" si="7"/>
        <v>0</v>
      </c>
    </row>
    <row r="199" outlineLevel="1">
      <c r="A199" s="70" t="s">
        <v>154</v>
      </c>
      <c r="B199" s="59" t="s">
        <v>155</v>
      </c>
      <c r="C199" s="58" t="s">
        <v>50</v>
      </c>
      <c r="D199" s="59" t="s">
        <v>51</v>
      </c>
      <c r="E199" s="60">
        <v>0</v>
      </c>
      <c r="F199" s="60">
        <v>52.600000000000001</v>
      </c>
      <c r="G199" s="60">
        <v>0</v>
      </c>
      <c r="H199" s="61">
        <f t="shared" si="6"/>
        <v>52.600000000000001</v>
      </c>
      <c r="I199" s="61">
        <v>0</v>
      </c>
      <c r="J199" s="55">
        <f t="shared" si="7"/>
        <v>0</v>
      </c>
    </row>
    <row r="200" outlineLevel="2">
      <c r="A200" s="64" t="s">
        <v>154</v>
      </c>
      <c r="B200" s="65" t="s">
        <v>155</v>
      </c>
      <c r="C200" s="66" t="s">
        <v>54</v>
      </c>
      <c r="D200" s="65" t="s">
        <v>55</v>
      </c>
      <c r="E200" s="67">
        <v>0</v>
      </c>
      <c r="F200" s="67">
        <v>52.600000000000001</v>
      </c>
      <c r="G200" s="67">
        <v>0</v>
      </c>
      <c r="H200" s="68">
        <f t="shared" si="6"/>
        <v>52.600000000000001</v>
      </c>
      <c r="I200" s="68">
        <v>0</v>
      </c>
      <c r="J200" s="69">
        <f t="shared" si="7"/>
        <v>0</v>
      </c>
    </row>
    <row r="201" ht="17.25" customHeight="1">
      <c r="A201" s="48"/>
      <c r="B201" s="48"/>
      <c r="C201" s="49" t="s">
        <v>36</v>
      </c>
      <c r="D201" s="50"/>
      <c r="E201" s="51"/>
      <c r="F201" s="52"/>
      <c r="G201" s="53"/>
      <c r="H201" s="54">
        <f>H202+H203+H204</f>
        <v>50556.273000000001</v>
      </c>
      <c r="I201" s="54">
        <f>I202+I203+I204</f>
        <v>45554.901000000005</v>
      </c>
      <c r="J201" s="55">
        <f t="shared" si="7"/>
        <v>0.90107316652871161</v>
      </c>
    </row>
    <row r="202" outlineLevel="1">
      <c r="A202" s="29" t="s">
        <v>154</v>
      </c>
      <c r="B202" s="71" t="s">
        <v>155</v>
      </c>
      <c r="C202" s="30" t="s">
        <v>37</v>
      </c>
      <c r="D202" s="71" t="s">
        <v>38</v>
      </c>
      <c r="E202" s="72">
        <v>992.89999999999998</v>
      </c>
      <c r="F202" s="72">
        <v>979.89999999999998</v>
      </c>
      <c r="G202" s="72">
        <v>1733.6890000000001</v>
      </c>
      <c r="H202" s="32">
        <f t="shared" si="6"/>
        <v>3706.489</v>
      </c>
      <c r="I202" s="32">
        <v>3400.893</v>
      </c>
      <c r="J202" s="73">
        <f t="shared" si="7"/>
        <v>0.91755108405825569</v>
      </c>
    </row>
    <row r="203" outlineLevel="1">
      <c r="A203" s="29" t="s">
        <v>154</v>
      </c>
      <c r="B203" s="71" t="s">
        <v>155</v>
      </c>
      <c r="C203" s="30" t="s">
        <v>39</v>
      </c>
      <c r="D203" s="71" t="s">
        <v>40</v>
      </c>
      <c r="E203" s="72">
        <v>12763.313</v>
      </c>
      <c r="F203" s="72">
        <v>14258.559999999999</v>
      </c>
      <c r="G203" s="72">
        <v>14612.605</v>
      </c>
      <c r="H203" s="32">
        <f t="shared" si="6"/>
        <v>41634.478000000003</v>
      </c>
      <c r="I203" s="32">
        <v>36938.703000000001</v>
      </c>
      <c r="J203" s="73">
        <f t="shared" si="7"/>
        <v>0.88721426986547058</v>
      </c>
    </row>
    <row r="204" outlineLevel="1">
      <c r="A204" s="29" t="s">
        <v>154</v>
      </c>
      <c r="B204" s="71" t="s">
        <v>155</v>
      </c>
      <c r="C204" s="30" t="s">
        <v>41</v>
      </c>
      <c r="D204" s="71" t="s">
        <v>42</v>
      </c>
      <c r="E204" s="72">
        <v>3113.8220000000001</v>
      </c>
      <c r="F204" s="72">
        <v>1132.758</v>
      </c>
      <c r="G204" s="72">
        <v>968.726</v>
      </c>
      <c r="H204" s="32">
        <f t="shared" si="6"/>
        <v>5215.3059999999996</v>
      </c>
      <c r="I204" s="32">
        <v>5215.3050000000003</v>
      </c>
      <c r="J204" s="73">
        <f t="shared" si="7"/>
        <v>0.99999980825669688</v>
      </c>
    </row>
    <row r="205" ht="27" customHeight="1">
      <c r="A205" s="74" t="s">
        <v>157</v>
      </c>
      <c r="B205" s="75" t="s">
        <v>158</v>
      </c>
      <c r="C205" s="76"/>
      <c r="D205" s="77"/>
      <c r="E205" s="78">
        <v>17033.363000000001</v>
      </c>
      <c r="F205" s="78">
        <v>19736.707999999999</v>
      </c>
      <c r="G205" s="78">
        <v>32260.534</v>
      </c>
      <c r="H205" s="79">
        <f t="shared" si="6"/>
        <v>69030.604999999996</v>
      </c>
      <c r="I205" s="79">
        <v>65228.623</v>
      </c>
      <c r="J205" s="80">
        <f t="shared" si="7"/>
        <v>0.94492324093059887</v>
      </c>
    </row>
    <row r="206" ht="17.25" customHeight="1">
      <c r="A206" s="41"/>
      <c r="B206" s="41"/>
      <c r="C206" s="42" t="s">
        <v>156</v>
      </c>
      <c r="D206" s="43"/>
      <c r="E206" s="44"/>
      <c r="F206" s="44"/>
      <c r="G206" s="45"/>
      <c r="H206" s="46"/>
      <c r="I206" s="46"/>
      <c r="J206" s="47"/>
    </row>
    <row r="207" ht="17.25" customHeight="1">
      <c r="A207" s="48" t="s">
        <v>157</v>
      </c>
      <c r="B207" s="48"/>
      <c r="C207" s="49" t="s">
        <v>25</v>
      </c>
      <c r="D207" s="50"/>
      <c r="E207" s="51"/>
      <c r="F207" s="52"/>
      <c r="G207" s="53"/>
      <c r="H207" s="54">
        <f>H208+H210+H213+H215+H217+H219+H222+H224+H226+H229+H232</f>
        <v>29091.407999999999</v>
      </c>
      <c r="I207" s="54">
        <f>I208+I210+I213+I215+I217+I219+I222+I224+I226+I229+I232</f>
        <v>27827.151000000002</v>
      </c>
      <c r="J207" s="55">
        <f t="shared" si="7"/>
        <v>0.95654191093122765</v>
      </c>
    </row>
    <row r="208" outlineLevel="1">
      <c r="A208" s="70" t="s">
        <v>157</v>
      </c>
      <c r="B208" s="59" t="s">
        <v>159</v>
      </c>
      <c r="C208" s="58" t="s">
        <v>76</v>
      </c>
      <c r="D208" s="59" t="s">
        <v>77</v>
      </c>
      <c r="E208" s="60">
        <v>4151.2610000000004</v>
      </c>
      <c r="F208" s="60">
        <v>1223.55</v>
      </c>
      <c r="G208" s="60">
        <v>4659.0290000000005</v>
      </c>
      <c r="H208" s="61">
        <f t="shared" si="6"/>
        <v>10033.84</v>
      </c>
      <c r="I208" s="61">
        <v>9744.6460000000006</v>
      </c>
      <c r="J208" s="55">
        <f t="shared" si="7"/>
        <v>0.97117813319726054</v>
      </c>
    </row>
    <row r="209" outlineLevel="2">
      <c r="A209" s="64" t="s">
        <v>157</v>
      </c>
      <c r="B209" s="65" t="s">
        <v>159</v>
      </c>
      <c r="C209" s="66" t="s">
        <v>78</v>
      </c>
      <c r="D209" s="65" t="s">
        <v>79</v>
      </c>
      <c r="E209" s="67">
        <v>4151.2610000000004</v>
      </c>
      <c r="F209" s="67">
        <v>1223.55</v>
      </c>
      <c r="G209" s="67">
        <v>4659.0290000000005</v>
      </c>
      <c r="H209" s="68">
        <f t="shared" si="6"/>
        <v>10033.84</v>
      </c>
      <c r="I209" s="68">
        <v>9744.6460000000006</v>
      </c>
      <c r="J209" s="69">
        <f t="shared" si="7"/>
        <v>0.97117813319726054</v>
      </c>
    </row>
    <row r="210" outlineLevel="1" collapsed="1">
      <c r="A210" s="70" t="s">
        <v>157</v>
      </c>
      <c r="B210" s="59" t="s">
        <v>159</v>
      </c>
      <c r="C210" s="58" t="s">
        <v>82</v>
      </c>
      <c r="D210" s="59" t="s">
        <v>83</v>
      </c>
      <c r="E210" s="60">
        <v>26.064</v>
      </c>
      <c r="F210" s="60">
        <v>115.474</v>
      </c>
      <c r="G210" s="60">
        <v>143.035</v>
      </c>
      <c r="H210" s="61">
        <f t="shared" si="6"/>
        <v>284.57299999999998</v>
      </c>
      <c r="I210" s="61">
        <v>284.57100000000003</v>
      </c>
      <c r="J210" s="55">
        <f t="shared" si="7"/>
        <v>0.99999297192636005</v>
      </c>
    </row>
    <row r="211" outlineLevel="2">
      <c r="A211" s="64" t="s">
        <v>157</v>
      </c>
      <c r="B211" s="65" t="s">
        <v>159</v>
      </c>
      <c r="C211" s="66" t="s">
        <v>138</v>
      </c>
      <c r="D211" s="65" t="s">
        <v>139</v>
      </c>
      <c r="E211" s="67">
        <v>0</v>
      </c>
      <c r="F211" s="67">
        <v>27.600000000000001</v>
      </c>
      <c r="G211" s="67">
        <v>0</v>
      </c>
      <c r="H211" s="68">
        <f t="shared" si="6"/>
        <v>27.600000000000001</v>
      </c>
      <c r="I211" s="68">
        <v>27.600000000000001</v>
      </c>
      <c r="J211" s="69">
        <f t="shared" si="7"/>
        <v>1</v>
      </c>
    </row>
    <row r="212" outlineLevel="2">
      <c r="A212" s="64" t="s">
        <v>157</v>
      </c>
      <c r="B212" s="65" t="s">
        <v>159</v>
      </c>
      <c r="C212" s="66" t="s">
        <v>140</v>
      </c>
      <c r="D212" s="65" t="s">
        <v>141</v>
      </c>
      <c r="E212" s="67">
        <v>26.064</v>
      </c>
      <c r="F212" s="67">
        <v>87.873999999999995</v>
      </c>
      <c r="G212" s="67">
        <v>143.035</v>
      </c>
      <c r="H212" s="68">
        <f t="shared" si="6"/>
        <v>256.97299999999996</v>
      </c>
      <c r="I212" s="68">
        <v>256.971</v>
      </c>
      <c r="J212" s="69">
        <f t="shared" si="7"/>
        <v>0.99999221708117214</v>
      </c>
    </row>
    <row r="213" outlineLevel="1">
      <c r="A213" s="70" t="s">
        <v>157</v>
      </c>
      <c r="B213" s="59" t="s">
        <v>159</v>
      </c>
      <c r="C213" s="58" t="s">
        <v>86</v>
      </c>
      <c r="D213" s="59" t="s">
        <v>87</v>
      </c>
      <c r="E213" s="60">
        <v>268</v>
      </c>
      <c r="F213" s="60">
        <v>272.39999999999998</v>
      </c>
      <c r="G213" s="60">
        <v>120</v>
      </c>
      <c r="H213" s="61">
        <f t="shared" si="6"/>
        <v>660.39999999999998</v>
      </c>
      <c r="I213" s="61">
        <v>660.39999999999998</v>
      </c>
      <c r="J213" s="55">
        <f t="shared" si="7"/>
        <v>1</v>
      </c>
    </row>
    <row r="214" outlineLevel="2">
      <c r="A214" s="64" t="s">
        <v>157</v>
      </c>
      <c r="B214" s="65" t="s">
        <v>159</v>
      </c>
      <c r="C214" s="66" t="s">
        <v>88</v>
      </c>
      <c r="D214" s="65" t="s">
        <v>89</v>
      </c>
      <c r="E214" s="67">
        <v>268</v>
      </c>
      <c r="F214" s="67">
        <v>272.39999999999998</v>
      </c>
      <c r="G214" s="67">
        <v>120</v>
      </c>
      <c r="H214" s="68">
        <f t="shared" si="6"/>
        <v>660.39999999999998</v>
      </c>
      <c r="I214" s="68">
        <v>660.39999999999998</v>
      </c>
      <c r="J214" s="69">
        <f t="shared" si="7"/>
        <v>1</v>
      </c>
    </row>
    <row r="215" outlineLevel="1">
      <c r="A215" s="70" t="s">
        <v>157</v>
      </c>
      <c r="B215" s="59" t="s">
        <v>159</v>
      </c>
      <c r="C215" s="58" t="s">
        <v>98</v>
      </c>
      <c r="D215" s="59" t="s">
        <v>99</v>
      </c>
      <c r="E215" s="60">
        <v>0</v>
      </c>
      <c r="F215" s="60">
        <v>1239.48</v>
      </c>
      <c r="G215" s="60">
        <v>2892.1019999999999</v>
      </c>
      <c r="H215" s="61">
        <f t="shared" si="6"/>
        <v>4131.5820000000003</v>
      </c>
      <c r="I215" s="61">
        <v>4131.5820000000003</v>
      </c>
      <c r="J215" s="55">
        <f t="shared" si="7"/>
        <v>1</v>
      </c>
    </row>
    <row r="216" outlineLevel="2">
      <c r="A216" s="64" t="s">
        <v>157</v>
      </c>
      <c r="B216" s="65" t="s">
        <v>159</v>
      </c>
      <c r="C216" s="66" t="s">
        <v>102</v>
      </c>
      <c r="D216" s="65" t="s">
        <v>103</v>
      </c>
      <c r="E216" s="67">
        <v>0</v>
      </c>
      <c r="F216" s="67">
        <v>1239.48</v>
      </c>
      <c r="G216" s="67">
        <v>2892.1019999999999</v>
      </c>
      <c r="H216" s="68">
        <f t="shared" si="6"/>
        <v>4131.5820000000003</v>
      </c>
      <c r="I216" s="68">
        <v>4131.5820000000003</v>
      </c>
      <c r="J216" s="69">
        <f t="shared" si="7"/>
        <v>1</v>
      </c>
    </row>
    <row r="217" outlineLevel="1">
      <c r="A217" s="70" t="s">
        <v>157</v>
      </c>
      <c r="B217" s="59" t="s">
        <v>159</v>
      </c>
      <c r="C217" s="58" t="s">
        <v>114</v>
      </c>
      <c r="D217" s="59" t="s">
        <v>115</v>
      </c>
      <c r="E217" s="60">
        <v>166</v>
      </c>
      <c r="F217" s="60">
        <v>189</v>
      </c>
      <c r="G217" s="60">
        <v>379</v>
      </c>
      <c r="H217" s="61">
        <f t="shared" si="6"/>
        <v>734</v>
      </c>
      <c r="I217" s="61">
        <v>734</v>
      </c>
      <c r="J217" s="55">
        <f t="shared" si="7"/>
        <v>1</v>
      </c>
    </row>
    <row r="218" outlineLevel="2">
      <c r="A218" s="64" t="s">
        <v>157</v>
      </c>
      <c r="B218" s="65" t="s">
        <v>159</v>
      </c>
      <c r="C218" s="66" t="s">
        <v>116</v>
      </c>
      <c r="D218" s="65" t="s">
        <v>117</v>
      </c>
      <c r="E218" s="67">
        <v>166</v>
      </c>
      <c r="F218" s="67">
        <v>189</v>
      </c>
      <c r="G218" s="67">
        <v>379</v>
      </c>
      <c r="H218" s="68">
        <f t="shared" si="6"/>
        <v>734</v>
      </c>
      <c r="I218" s="68">
        <v>734</v>
      </c>
      <c r="J218" s="69">
        <f t="shared" si="7"/>
        <v>1</v>
      </c>
    </row>
    <row r="219" outlineLevel="1">
      <c r="A219" s="70" t="s">
        <v>157</v>
      </c>
      <c r="B219" s="59" t="s">
        <v>159</v>
      </c>
      <c r="C219" s="58" t="s">
        <v>104</v>
      </c>
      <c r="D219" s="59" t="s">
        <v>105</v>
      </c>
      <c r="E219" s="60">
        <v>1561.663</v>
      </c>
      <c r="F219" s="60">
        <v>1898.8</v>
      </c>
      <c r="G219" s="60">
        <v>2019.8</v>
      </c>
      <c r="H219" s="61">
        <f t="shared" si="6"/>
        <v>5480.2629999999999</v>
      </c>
      <c r="I219" s="61">
        <v>5222.9189999999999</v>
      </c>
      <c r="J219" s="55">
        <f t="shared" si="7"/>
        <v>0.95304166971548632</v>
      </c>
    </row>
    <row r="220" outlineLevel="2">
      <c r="A220" s="64" t="s">
        <v>157</v>
      </c>
      <c r="B220" s="65" t="s">
        <v>159</v>
      </c>
      <c r="C220" s="66" t="s">
        <v>118</v>
      </c>
      <c r="D220" s="65" t="s">
        <v>119</v>
      </c>
      <c r="E220" s="67">
        <v>1561.663</v>
      </c>
      <c r="F220" s="67">
        <v>1844.8</v>
      </c>
      <c r="G220" s="67">
        <v>1873.8</v>
      </c>
      <c r="H220" s="68">
        <f t="shared" si="6"/>
        <v>5280.2629999999999</v>
      </c>
      <c r="I220" s="68">
        <v>5022.9189999999999</v>
      </c>
      <c r="J220" s="69">
        <f t="shared" si="7"/>
        <v>0.95126303367843612</v>
      </c>
    </row>
    <row r="221" outlineLevel="2">
      <c r="A221" s="64" t="s">
        <v>157</v>
      </c>
      <c r="B221" s="65" t="s">
        <v>159</v>
      </c>
      <c r="C221" s="66" t="s">
        <v>110</v>
      </c>
      <c r="D221" s="65" t="s">
        <v>111</v>
      </c>
      <c r="E221" s="67">
        <v>0</v>
      </c>
      <c r="F221" s="67">
        <v>54</v>
      </c>
      <c r="G221" s="67">
        <v>146</v>
      </c>
      <c r="H221" s="68">
        <f t="shared" si="6"/>
        <v>200</v>
      </c>
      <c r="I221" s="68">
        <v>200</v>
      </c>
      <c r="J221" s="69">
        <f t="shared" si="7"/>
        <v>1</v>
      </c>
    </row>
    <row r="222" outlineLevel="1">
      <c r="A222" s="70" t="s">
        <v>157</v>
      </c>
      <c r="B222" s="59" t="s">
        <v>159</v>
      </c>
      <c r="C222" s="58" t="s">
        <v>26</v>
      </c>
      <c r="D222" s="59" t="s">
        <v>27</v>
      </c>
      <c r="E222" s="60">
        <v>0</v>
      </c>
      <c r="F222" s="60">
        <v>0</v>
      </c>
      <c r="G222" s="60">
        <v>31.600000000000001</v>
      </c>
      <c r="H222" s="61">
        <f t="shared" si="6"/>
        <v>31.600000000000001</v>
      </c>
      <c r="I222" s="61">
        <v>31.600000000000001</v>
      </c>
      <c r="J222" s="55">
        <f t="shared" si="7"/>
        <v>1</v>
      </c>
    </row>
    <row r="223" outlineLevel="2">
      <c r="A223" s="64" t="s">
        <v>157</v>
      </c>
      <c r="B223" s="65" t="s">
        <v>159</v>
      </c>
      <c r="C223" s="66" t="s">
        <v>160</v>
      </c>
      <c r="D223" s="65" t="s">
        <v>161</v>
      </c>
      <c r="E223" s="67">
        <v>0</v>
      </c>
      <c r="F223" s="67">
        <v>0</v>
      </c>
      <c r="G223" s="67">
        <v>31.600000000000001</v>
      </c>
      <c r="H223" s="68">
        <f t="shared" si="6"/>
        <v>31.600000000000001</v>
      </c>
      <c r="I223" s="68">
        <v>31.600000000000001</v>
      </c>
      <c r="J223" s="69">
        <f t="shared" si="7"/>
        <v>1</v>
      </c>
    </row>
    <row r="224" outlineLevel="1">
      <c r="A224" s="70" t="s">
        <v>157</v>
      </c>
      <c r="B224" s="59" t="s">
        <v>159</v>
      </c>
      <c r="C224" s="58" t="s">
        <v>62</v>
      </c>
      <c r="D224" s="59" t="s">
        <v>63</v>
      </c>
      <c r="E224" s="60">
        <v>0</v>
      </c>
      <c r="F224" s="60">
        <v>0</v>
      </c>
      <c r="G224" s="60">
        <v>4148.04</v>
      </c>
      <c r="H224" s="61">
        <f t="shared" si="6"/>
        <v>4148.04</v>
      </c>
      <c r="I224" s="61">
        <v>4148.0379999999996</v>
      </c>
      <c r="J224" s="55">
        <f t="shared" si="7"/>
        <v>0.99999951784457231</v>
      </c>
    </row>
    <row r="225" outlineLevel="2">
      <c r="A225" s="64" t="s">
        <v>157</v>
      </c>
      <c r="B225" s="65" t="s">
        <v>159</v>
      </c>
      <c r="C225" s="66" t="s">
        <v>142</v>
      </c>
      <c r="D225" s="65" t="s">
        <v>143</v>
      </c>
      <c r="E225" s="67">
        <v>0</v>
      </c>
      <c r="F225" s="67">
        <v>0</v>
      </c>
      <c r="G225" s="67">
        <v>4148.04</v>
      </c>
      <c r="H225" s="68">
        <f t="shared" si="6"/>
        <v>4148.04</v>
      </c>
      <c r="I225" s="68">
        <v>4148.0379999999996</v>
      </c>
      <c r="J225" s="69">
        <f t="shared" si="7"/>
        <v>0.99999951784457231</v>
      </c>
    </row>
    <row r="226" outlineLevel="1">
      <c r="A226" s="70" t="s">
        <v>157</v>
      </c>
      <c r="B226" s="59" t="s">
        <v>159</v>
      </c>
      <c r="C226" s="58" t="s">
        <v>66</v>
      </c>
      <c r="D226" s="59" t="s">
        <v>67</v>
      </c>
      <c r="E226" s="60">
        <v>18.439</v>
      </c>
      <c r="F226" s="60">
        <v>67.462000000000003</v>
      </c>
      <c r="G226" s="60">
        <v>85.989999999999995</v>
      </c>
      <c r="H226" s="61">
        <f t="shared" si="6"/>
        <v>171.89100000000002</v>
      </c>
      <c r="I226" s="61">
        <v>131.774</v>
      </c>
      <c r="J226" s="55">
        <f t="shared" si="7"/>
        <v>0.7666137261404028</v>
      </c>
    </row>
    <row r="227" outlineLevel="2">
      <c r="A227" s="64" t="s">
        <v>157</v>
      </c>
      <c r="B227" s="65" t="s">
        <v>159</v>
      </c>
      <c r="C227" s="66" t="s">
        <v>68</v>
      </c>
      <c r="D227" s="65" t="s">
        <v>69</v>
      </c>
      <c r="E227" s="67">
        <v>0</v>
      </c>
      <c r="F227" s="67">
        <v>0</v>
      </c>
      <c r="G227" s="67">
        <v>30.699999999999999</v>
      </c>
      <c r="H227" s="68">
        <f t="shared" si="6"/>
        <v>30.699999999999999</v>
      </c>
      <c r="I227" s="68">
        <v>0</v>
      </c>
      <c r="J227" s="69">
        <f t="shared" si="7"/>
        <v>0</v>
      </c>
    </row>
    <row r="228" outlineLevel="2">
      <c r="A228" s="64" t="s">
        <v>157</v>
      </c>
      <c r="B228" s="65" t="s">
        <v>159</v>
      </c>
      <c r="C228" s="66" t="s">
        <v>72</v>
      </c>
      <c r="D228" s="65" t="s">
        <v>73</v>
      </c>
      <c r="E228" s="67">
        <v>18.439</v>
      </c>
      <c r="F228" s="67">
        <v>67.462000000000003</v>
      </c>
      <c r="G228" s="67">
        <v>55.289999999999999</v>
      </c>
      <c r="H228" s="68">
        <f t="shared" si="6"/>
        <v>141.191</v>
      </c>
      <c r="I228" s="68">
        <v>131.774</v>
      </c>
      <c r="J228" s="69">
        <f t="shared" si="7"/>
        <v>0.93330311422116141</v>
      </c>
    </row>
    <row r="229" outlineLevel="1">
      <c r="A229" s="70" t="s">
        <v>157</v>
      </c>
      <c r="B229" s="59" t="s">
        <v>159</v>
      </c>
      <c r="C229" s="58" t="s">
        <v>144</v>
      </c>
      <c r="D229" s="59" t="s">
        <v>145</v>
      </c>
      <c r="E229" s="60">
        <v>117.85599999999999</v>
      </c>
      <c r="F229" s="60">
        <v>842.10000000000002</v>
      </c>
      <c r="G229" s="60">
        <v>1810.0129999999999</v>
      </c>
      <c r="H229" s="61">
        <f t="shared" ref="H229:H292" si="8">F229+E229+G229</f>
        <v>2769.9690000000001</v>
      </c>
      <c r="I229" s="61">
        <v>2092.3710000000001</v>
      </c>
      <c r="J229" s="55">
        <f t="shared" ref="J229:J292" si="9">I229/H229</f>
        <v>0.75537704573589093</v>
      </c>
    </row>
    <row r="230" outlineLevel="2">
      <c r="A230" s="64" t="s">
        <v>157</v>
      </c>
      <c r="B230" s="65" t="s">
        <v>159</v>
      </c>
      <c r="C230" s="66" t="s">
        <v>146</v>
      </c>
      <c r="D230" s="65" t="s">
        <v>147</v>
      </c>
      <c r="E230" s="67">
        <v>117.85599999999999</v>
      </c>
      <c r="F230" s="67">
        <v>842.10000000000002</v>
      </c>
      <c r="G230" s="67">
        <v>1542.01</v>
      </c>
      <c r="H230" s="68">
        <f t="shared" si="8"/>
        <v>2501.9659999999999</v>
      </c>
      <c r="I230" s="68">
        <v>1842.2339999999999</v>
      </c>
      <c r="J230" s="69">
        <f t="shared" si="9"/>
        <v>0.73631456222826375</v>
      </c>
    </row>
    <row r="231" outlineLevel="2" collapsed="1">
      <c r="A231" s="64" t="s">
        <v>157</v>
      </c>
      <c r="B231" s="65" t="s">
        <v>159</v>
      </c>
      <c r="C231" s="66" t="s">
        <v>148</v>
      </c>
      <c r="D231" s="65" t="s">
        <v>149</v>
      </c>
      <c r="E231" s="67">
        <v>0</v>
      </c>
      <c r="F231" s="67">
        <v>0</v>
      </c>
      <c r="G231" s="67">
        <v>268.00299999999999</v>
      </c>
      <c r="H231" s="68">
        <f t="shared" si="8"/>
        <v>268.00299999999999</v>
      </c>
      <c r="I231" s="68">
        <v>250.136</v>
      </c>
      <c r="J231" s="69">
        <f t="shared" si="9"/>
        <v>0.93333283582646465</v>
      </c>
    </row>
    <row r="232" outlineLevel="1">
      <c r="A232" s="70" t="s">
        <v>157</v>
      </c>
      <c r="B232" s="59" t="s">
        <v>159</v>
      </c>
      <c r="C232" s="58" t="s">
        <v>50</v>
      </c>
      <c r="D232" s="59" t="s">
        <v>51</v>
      </c>
      <c r="E232" s="60">
        <v>145</v>
      </c>
      <c r="F232" s="60">
        <v>0</v>
      </c>
      <c r="G232" s="60">
        <v>500.25</v>
      </c>
      <c r="H232" s="61">
        <f t="shared" si="8"/>
        <v>645.25</v>
      </c>
      <c r="I232" s="61">
        <v>645.25</v>
      </c>
      <c r="J232" s="55">
        <f t="shared" si="9"/>
        <v>1</v>
      </c>
    </row>
    <row r="233" outlineLevel="2">
      <c r="A233" s="64" t="s">
        <v>157</v>
      </c>
      <c r="B233" s="65" t="s">
        <v>159</v>
      </c>
      <c r="C233" s="66" t="s">
        <v>54</v>
      </c>
      <c r="D233" s="65" t="s">
        <v>55</v>
      </c>
      <c r="E233" s="67">
        <v>145</v>
      </c>
      <c r="F233" s="67">
        <v>0</v>
      </c>
      <c r="G233" s="67">
        <v>500.25</v>
      </c>
      <c r="H233" s="68">
        <f t="shared" si="8"/>
        <v>645.25</v>
      </c>
      <c r="I233" s="68">
        <v>645.25</v>
      </c>
      <c r="J233" s="69">
        <f t="shared" si="9"/>
        <v>1</v>
      </c>
    </row>
    <row r="234" ht="17.25" customHeight="1">
      <c r="A234" s="48" t="s">
        <v>157</v>
      </c>
      <c r="B234" s="48"/>
      <c r="C234" s="49" t="s">
        <v>36</v>
      </c>
      <c r="D234" s="50"/>
      <c r="E234" s="51"/>
      <c r="F234" s="52"/>
      <c r="G234" s="53"/>
      <c r="H234" s="54">
        <f>H235+H236+H237</f>
        <v>39939.197000000007</v>
      </c>
      <c r="I234" s="54">
        <f>I235+I236+I237</f>
        <v>37401.472000000002</v>
      </c>
      <c r="J234" s="55">
        <f t="shared" si="9"/>
        <v>0.93646028987513186</v>
      </c>
    </row>
    <row r="235" outlineLevel="1">
      <c r="A235" s="29" t="s">
        <v>157</v>
      </c>
      <c r="B235" s="71" t="s">
        <v>159</v>
      </c>
      <c r="C235" s="30" t="s">
        <v>37</v>
      </c>
      <c r="D235" s="71" t="s">
        <v>38</v>
      </c>
      <c r="E235" s="72">
        <v>503.14499999999998</v>
      </c>
      <c r="F235" s="72">
        <v>635.17499999999995</v>
      </c>
      <c r="G235" s="72">
        <v>2719.9949999999999</v>
      </c>
      <c r="H235" s="32">
        <f t="shared" si="8"/>
        <v>3858.3149999999996</v>
      </c>
      <c r="I235" s="32">
        <v>1514.5139999999999</v>
      </c>
      <c r="J235" s="73">
        <f t="shared" si="9"/>
        <v>0.39253249151507846</v>
      </c>
    </row>
    <row r="236" outlineLevel="1">
      <c r="A236" s="29" t="s">
        <v>157</v>
      </c>
      <c r="B236" s="71" t="s">
        <v>159</v>
      </c>
      <c r="C236" s="30" t="s">
        <v>39</v>
      </c>
      <c r="D236" s="71" t="s">
        <v>40</v>
      </c>
      <c r="E236" s="72">
        <v>9750.5949999999993</v>
      </c>
      <c r="F236" s="72">
        <v>13022.5</v>
      </c>
      <c r="G236" s="72">
        <v>12310.334000000001</v>
      </c>
      <c r="H236" s="32">
        <f t="shared" si="8"/>
        <v>35083.429000000004</v>
      </c>
      <c r="I236" s="32">
        <v>34889.506000000001</v>
      </c>
      <c r="J236" s="73">
        <f t="shared" si="9"/>
        <v>0.99447251863550734</v>
      </c>
    </row>
    <row r="237" outlineLevel="1">
      <c r="A237" s="29" t="s">
        <v>157</v>
      </c>
      <c r="B237" s="71" t="s">
        <v>159</v>
      </c>
      <c r="C237" s="30" t="s">
        <v>41</v>
      </c>
      <c r="D237" s="71" t="s">
        <v>42</v>
      </c>
      <c r="E237" s="72">
        <v>325.33999999999997</v>
      </c>
      <c r="F237" s="72">
        <v>230.767</v>
      </c>
      <c r="G237" s="72">
        <v>441.346</v>
      </c>
      <c r="H237" s="32">
        <f t="shared" si="8"/>
        <v>997.45299999999997</v>
      </c>
      <c r="I237" s="32">
        <v>997.452</v>
      </c>
      <c r="J237" s="73">
        <f t="shared" si="9"/>
        <v>0.99999899744649623</v>
      </c>
    </row>
    <row r="238" ht="27" customHeight="1">
      <c r="A238" s="74" t="s">
        <v>162</v>
      </c>
      <c r="B238" s="75" t="s">
        <v>163</v>
      </c>
      <c r="C238" s="76"/>
      <c r="D238" s="77"/>
      <c r="E238" s="78">
        <v>20964.199000000001</v>
      </c>
      <c r="F238" s="78">
        <v>27185.258000000002</v>
      </c>
      <c r="G238" s="78">
        <v>67642.464000000007</v>
      </c>
      <c r="H238" s="79">
        <f t="shared" si="8"/>
        <v>115791.921</v>
      </c>
      <c r="I238" s="79">
        <v>108662.443</v>
      </c>
      <c r="J238" s="80">
        <f t="shared" si="9"/>
        <v>0.93842853682339378</v>
      </c>
    </row>
    <row r="239" ht="17.25" customHeight="1">
      <c r="A239" s="41"/>
      <c r="B239" s="41"/>
      <c r="C239" s="42" t="s">
        <v>156</v>
      </c>
      <c r="D239" s="43"/>
      <c r="E239" s="44"/>
      <c r="F239" s="44"/>
      <c r="G239" s="45"/>
      <c r="H239" s="46"/>
      <c r="I239" s="46"/>
      <c r="J239" s="47"/>
    </row>
    <row r="240" ht="17.25" customHeight="1">
      <c r="A240" s="48" t="s">
        <v>162</v>
      </c>
      <c r="B240" s="48"/>
      <c r="C240" s="49" t="s">
        <v>25</v>
      </c>
      <c r="D240" s="50"/>
      <c r="E240" s="51"/>
      <c r="F240" s="52"/>
      <c r="G240" s="53"/>
      <c r="H240" s="54">
        <f>H241+H243+H246+H248+H252+H250+H255+H257+H259+H261+H264+H267</f>
        <v>66004.187999999995</v>
      </c>
      <c r="I240" s="54">
        <f>I241+I243+I246+I248+I252+I250+I255+I257+I259+I261+I264+I267</f>
        <v>61107.082000000002</v>
      </c>
      <c r="J240" s="55">
        <f t="shared" si="9"/>
        <v>0.92580613218058239</v>
      </c>
    </row>
    <row r="241" outlineLevel="1">
      <c r="A241" s="70" t="s">
        <v>162</v>
      </c>
      <c r="B241" s="59" t="s">
        <v>163</v>
      </c>
      <c r="C241" s="58" t="s">
        <v>76</v>
      </c>
      <c r="D241" s="59" t="s">
        <v>77</v>
      </c>
      <c r="E241" s="60">
        <v>3006.8099999999999</v>
      </c>
      <c r="F241" s="60">
        <v>3046.2620000000002</v>
      </c>
      <c r="G241" s="60">
        <v>5570.7219999999998</v>
      </c>
      <c r="H241" s="61">
        <f t="shared" si="8"/>
        <v>11623.794</v>
      </c>
      <c r="I241" s="61">
        <v>10997.254999999999</v>
      </c>
      <c r="J241" s="55">
        <f t="shared" si="9"/>
        <v>0.94609858020539583</v>
      </c>
    </row>
    <row r="242" outlineLevel="2">
      <c r="A242" s="64" t="s">
        <v>162</v>
      </c>
      <c r="B242" s="65" t="s">
        <v>163</v>
      </c>
      <c r="C242" s="66" t="s">
        <v>78</v>
      </c>
      <c r="D242" s="65" t="s">
        <v>79</v>
      </c>
      <c r="E242" s="67">
        <v>3006.8099999999999</v>
      </c>
      <c r="F242" s="67">
        <v>3046.2620000000002</v>
      </c>
      <c r="G242" s="67">
        <v>5570.7219999999998</v>
      </c>
      <c r="H242" s="68">
        <f t="shared" si="8"/>
        <v>11623.794</v>
      </c>
      <c r="I242" s="68">
        <v>10997.254999999999</v>
      </c>
      <c r="J242" s="69">
        <f t="shared" si="9"/>
        <v>0.94609858020539583</v>
      </c>
    </row>
    <row r="243" outlineLevel="1" collapsed="1">
      <c r="A243" s="70" t="s">
        <v>162</v>
      </c>
      <c r="B243" s="59" t="s">
        <v>163</v>
      </c>
      <c r="C243" s="58" t="s">
        <v>82</v>
      </c>
      <c r="D243" s="59" t="s">
        <v>83</v>
      </c>
      <c r="E243" s="60">
        <v>72.792000000000002</v>
      </c>
      <c r="F243" s="60">
        <v>94.341999999999999</v>
      </c>
      <c r="G243" s="60">
        <v>105.369</v>
      </c>
      <c r="H243" s="61">
        <f t="shared" si="8"/>
        <v>272.50300000000004</v>
      </c>
      <c r="I243" s="61">
        <v>271.846</v>
      </c>
      <c r="J243" s="55">
        <f t="shared" si="9"/>
        <v>0.99758901736861594</v>
      </c>
    </row>
    <row r="244" outlineLevel="2">
      <c r="A244" s="64" t="s">
        <v>162</v>
      </c>
      <c r="B244" s="65" t="s">
        <v>163</v>
      </c>
      <c r="C244" s="66" t="s">
        <v>138</v>
      </c>
      <c r="D244" s="65" t="s">
        <v>139</v>
      </c>
      <c r="E244" s="67">
        <v>0</v>
      </c>
      <c r="F244" s="67">
        <v>0</v>
      </c>
      <c r="G244" s="67">
        <v>11.5</v>
      </c>
      <c r="H244" s="68">
        <f t="shared" si="8"/>
        <v>11.5</v>
      </c>
      <c r="I244" s="68">
        <v>11</v>
      </c>
      <c r="J244" s="69">
        <f t="shared" si="9"/>
        <v>0.95652173913043481</v>
      </c>
    </row>
    <row r="245" outlineLevel="2">
      <c r="A245" s="64" t="s">
        <v>162</v>
      </c>
      <c r="B245" s="65" t="s">
        <v>163</v>
      </c>
      <c r="C245" s="66" t="s">
        <v>140</v>
      </c>
      <c r="D245" s="65" t="s">
        <v>141</v>
      </c>
      <c r="E245" s="67">
        <v>72.792000000000002</v>
      </c>
      <c r="F245" s="67">
        <v>94.341999999999999</v>
      </c>
      <c r="G245" s="67">
        <v>93.869</v>
      </c>
      <c r="H245" s="68">
        <f t="shared" si="8"/>
        <v>261.00300000000004</v>
      </c>
      <c r="I245" s="68">
        <v>260.846</v>
      </c>
      <c r="J245" s="69">
        <f t="shared" si="9"/>
        <v>0.99939847434703799</v>
      </c>
    </row>
    <row r="246" outlineLevel="1">
      <c r="A246" s="70" t="s">
        <v>162</v>
      </c>
      <c r="B246" s="59" t="s">
        <v>163</v>
      </c>
      <c r="C246" s="58" t="s">
        <v>86</v>
      </c>
      <c r="D246" s="59" t="s">
        <v>87</v>
      </c>
      <c r="E246" s="60">
        <v>129.80000000000001</v>
      </c>
      <c r="F246" s="60">
        <v>101.533</v>
      </c>
      <c r="G246" s="60">
        <v>120.809</v>
      </c>
      <c r="H246" s="61">
        <f t="shared" si="8"/>
        <v>352.14200000000005</v>
      </c>
      <c r="I246" s="61">
        <v>351.94200000000001</v>
      </c>
      <c r="J246" s="55">
        <f t="shared" si="9"/>
        <v>0.99943204729910085</v>
      </c>
    </row>
    <row r="247" outlineLevel="2">
      <c r="A247" s="64" t="s">
        <v>162</v>
      </c>
      <c r="B247" s="65" t="s">
        <v>163</v>
      </c>
      <c r="C247" s="66" t="s">
        <v>88</v>
      </c>
      <c r="D247" s="65" t="s">
        <v>89</v>
      </c>
      <c r="E247" s="67">
        <v>129.80000000000001</v>
      </c>
      <c r="F247" s="67">
        <v>101.533</v>
      </c>
      <c r="G247" s="67">
        <v>120.809</v>
      </c>
      <c r="H247" s="68">
        <f t="shared" si="8"/>
        <v>352.14200000000005</v>
      </c>
      <c r="I247" s="68">
        <v>351.94200000000001</v>
      </c>
      <c r="J247" s="69">
        <f t="shared" si="9"/>
        <v>0.99943204729910085</v>
      </c>
    </row>
    <row r="248" outlineLevel="1">
      <c r="A248" s="70" t="s">
        <v>162</v>
      </c>
      <c r="B248" s="59" t="s">
        <v>163</v>
      </c>
      <c r="C248" s="58" t="s">
        <v>98</v>
      </c>
      <c r="D248" s="59" t="s">
        <v>99</v>
      </c>
      <c r="E248" s="60">
        <v>0</v>
      </c>
      <c r="F248" s="60">
        <v>4072.5189999999998</v>
      </c>
      <c r="G248" s="60">
        <v>472.18099999999998</v>
      </c>
      <c r="H248" s="61">
        <f t="shared" si="8"/>
        <v>4544.6999999999998</v>
      </c>
      <c r="I248" s="61">
        <v>4544.6949999999997</v>
      </c>
      <c r="J248" s="55">
        <f t="shared" si="9"/>
        <v>0.99999889981736967</v>
      </c>
    </row>
    <row r="249" outlineLevel="2">
      <c r="A249" s="64" t="s">
        <v>162</v>
      </c>
      <c r="B249" s="65" t="s">
        <v>163</v>
      </c>
      <c r="C249" s="66" t="s">
        <v>102</v>
      </c>
      <c r="D249" s="65" t="s">
        <v>103</v>
      </c>
      <c r="E249" s="67">
        <v>0</v>
      </c>
      <c r="F249" s="67">
        <v>4072.5189999999998</v>
      </c>
      <c r="G249" s="67">
        <v>472.18099999999998</v>
      </c>
      <c r="H249" s="68">
        <f t="shared" si="8"/>
        <v>4544.6999999999998</v>
      </c>
      <c r="I249" s="68">
        <v>4544.6949999999997</v>
      </c>
      <c r="J249" s="69">
        <f t="shared" si="9"/>
        <v>0.99999889981736967</v>
      </c>
    </row>
    <row r="250" outlineLevel="1">
      <c r="A250" s="70" t="s">
        <v>162</v>
      </c>
      <c r="B250" s="59" t="s">
        <v>163</v>
      </c>
      <c r="C250" s="58" t="s">
        <v>114</v>
      </c>
      <c r="D250" s="59" t="s">
        <v>115</v>
      </c>
      <c r="E250" s="60">
        <v>66.900000000000006</v>
      </c>
      <c r="F250" s="60">
        <v>513.93299999999999</v>
      </c>
      <c r="G250" s="60">
        <v>371.83300000000003</v>
      </c>
      <c r="H250" s="61">
        <f t="shared" si="8"/>
        <v>952.66599999999994</v>
      </c>
      <c r="I250" s="61">
        <v>951.26700000000005</v>
      </c>
      <c r="J250" s="55">
        <f t="shared" si="9"/>
        <v>0.99853148952518522</v>
      </c>
    </row>
    <row r="251" outlineLevel="2">
      <c r="A251" s="64" t="s">
        <v>162</v>
      </c>
      <c r="B251" s="65" t="s">
        <v>163</v>
      </c>
      <c r="C251" s="66" t="s">
        <v>116</v>
      </c>
      <c r="D251" s="65" t="s">
        <v>117</v>
      </c>
      <c r="E251" s="67">
        <v>66.900000000000006</v>
      </c>
      <c r="F251" s="67">
        <v>513.93299999999999</v>
      </c>
      <c r="G251" s="67">
        <v>371.83300000000003</v>
      </c>
      <c r="H251" s="68">
        <f t="shared" si="8"/>
        <v>952.66599999999994</v>
      </c>
      <c r="I251" s="68">
        <v>951.26700000000005</v>
      </c>
      <c r="J251" s="69">
        <f t="shared" si="9"/>
        <v>0.99853148952518522</v>
      </c>
    </row>
    <row r="252" outlineLevel="1">
      <c r="A252" s="70" t="s">
        <v>162</v>
      </c>
      <c r="B252" s="59" t="s">
        <v>163</v>
      </c>
      <c r="C252" s="58" t="s">
        <v>104</v>
      </c>
      <c r="D252" s="59" t="s">
        <v>105</v>
      </c>
      <c r="E252" s="60">
        <v>1534.278</v>
      </c>
      <c r="F252" s="60">
        <v>1741.1980000000001</v>
      </c>
      <c r="G252" s="60">
        <v>2111.248</v>
      </c>
      <c r="H252" s="61">
        <f t="shared" si="8"/>
        <v>5386.7240000000002</v>
      </c>
      <c r="I252" s="61">
        <v>4999.0730000000003</v>
      </c>
      <c r="J252" s="55">
        <f t="shared" si="9"/>
        <v>0.9280358525886977</v>
      </c>
    </row>
    <row r="253" outlineLevel="2">
      <c r="A253" s="64" t="s">
        <v>162</v>
      </c>
      <c r="B253" s="65" t="s">
        <v>163</v>
      </c>
      <c r="C253" s="66" t="s">
        <v>118</v>
      </c>
      <c r="D253" s="65" t="s">
        <v>119</v>
      </c>
      <c r="E253" s="67">
        <v>1534.278</v>
      </c>
      <c r="F253" s="67">
        <v>1741.1980000000001</v>
      </c>
      <c r="G253" s="67">
        <v>1863.248</v>
      </c>
      <c r="H253" s="68">
        <f t="shared" si="8"/>
        <v>5138.7240000000002</v>
      </c>
      <c r="I253" s="68">
        <v>4751.0730000000003</v>
      </c>
      <c r="J253" s="69">
        <f t="shared" si="9"/>
        <v>0.92456279029580113</v>
      </c>
    </row>
    <row r="254" outlineLevel="2">
      <c r="A254" s="64" t="s">
        <v>162</v>
      </c>
      <c r="B254" s="65" t="s">
        <v>163</v>
      </c>
      <c r="C254" s="66" t="s">
        <v>110</v>
      </c>
      <c r="D254" s="65" t="s">
        <v>111</v>
      </c>
      <c r="E254" s="67">
        <v>0</v>
      </c>
      <c r="F254" s="67">
        <v>0</v>
      </c>
      <c r="G254" s="67">
        <v>248</v>
      </c>
      <c r="H254" s="68">
        <f t="shared" si="8"/>
        <v>248</v>
      </c>
      <c r="I254" s="68">
        <v>248</v>
      </c>
      <c r="J254" s="69">
        <f t="shared" si="9"/>
        <v>1</v>
      </c>
    </row>
    <row r="255" outlineLevel="1">
      <c r="A255" s="70" t="s">
        <v>162</v>
      </c>
      <c r="B255" s="59" t="s">
        <v>163</v>
      </c>
      <c r="C255" s="58" t="s">
        <v>164</v>
      </c>
      <c r="D255" s="59" t="s">
        <v>165</v>
      </c>
      <c r="E255" s="60">
        <v>1016.667</v>
      </c>
      <c r="F255" s="60">
        <v>0</v>
      </c>
      <c r="G255" s="60">
        <v>0</v>
      </c>
      <c r="H255" s="61">
        <f t="shared" si="8"/>
        <v>1016.667</v>
      </c>
      <c r="I255" s="61">
        <v>1016.667</v>
      </c>
      <c r="J255" s="55">
        <f t="shared" si="9"/>
        <v>1</v>
      </c>
    </row>
    <row r="256" outlineLevel="2">
      <c r="A256" s="64" t="s">
        <v>162</v>
      </c>
      <c r="B256" s="65" t="s">
        <v>163</v>
      </c>
      <c r="C256" s="66" t="s">
        <v>166</v>
      </c>
      <c r="D256" s="65" t="s">
        <v>167</v>
      </c>
      <c r="E256" s="67">
        <v>1016.667</v>
      </c>
      <c r="F256" s="67">
        <v>0</v>
      </c>
      <c r="G256" s="67">
        <v>0</v>
      </c>
      <c r="H256" s="68">
        <f t="shared" si="8"/>
        <v>1016.667</v>
      </c>
      <c r="I256" s="68">
        <v>1016.667</v>
      </c>
      <c r="J256" s="69">
        <f t="shared" si="9"/>
        <v>1</v>
      </c>
    </row>
    <row r="257" outlineLevel="1">
      <c r="A257" s="70" t="s">
        <v>162</v>
      </c>
      <c r="B257" s="59" t="s">
        <v>163</v>
      </c>
      <c r="C257" s="58" t="s">
        <v>26</v>
      </c>
      <c r="D257" s="59" t="s">
        <v>27</v>
      </c>
      <c r="E257" s="60">
        <v>0</v>
      </c>
      <c r="F257" s="60">
        <v>48.75</v>
      </c>
      <c r="G257" s="60">
        <v>0</v>
      </c>
      <c r="H257" s="61">
        <f t="shared" si="8"/>
        <v>48.75</v>
      </c>
      <c r="I257" s="61">
        <v>0</v>
      </c>
      <c r="J257" s="55">
        <f t="shared" si="9"/>
        <v>0</v>
      </c>
    </row>
    <row r="258" outlineLevel="2">
      <c r="A258" s="64" t="s">
        <v>162</v>
      </c>
      <c r="B258" s="65" t="s">
        <v>163</v>
      </c>
      <c r="C258" s="66" t="s">
        <v>160</v>
      </c>
      <c r="D258" s="65" t="s">
        <v>161</v>
      </c>
      <c r="E258" s="67">
        <v>0</v>
      </c>
      <c r="F258" s="67">
        <v>48.75</v>
      </c>
      <c r="G258" s="67">
        <v>0</v>
      </c>
      <c r="H258" s="68">
        <f t="shared" si="8"/>
        <v>48.75</v>
      </c>
      <c r="I258" s="68">
        <v>0</v>
      </c>
      <c r="J258" s="69">
        <f t="shared" si="9"/>
        <v>0</v>
      </c>
    </row>
    <row r="259" outlineLevel="1">
      <c r="A259" s="70" t="s">
        <v>162</v>
      </c>
      <c r="B259" s="59" t="s">
        <v>163</v>
      </c>
      <c r="C259" s="58" t="s">
        <v>62</v>
      </c>
      <c r="D259" s="59" t="s">
        <v>63</v>
      </c>
      <c r="E259" s="60">
        <v>0</v>
      </c>
      <c r="F259" s="60">
        <v>0</v>
      </c>
      <c r="G259" s="60">
        <v>19625.369999999999</v>
      </c>
      <c r="H259" s="61">
        <f t="shared" si="8"/>
        <v>19625.369999999999</v>
      </c>
      <c r="I259" s="61">
        <v>18937.044000000002</v>
      </c>
      <c r="J259" s="55">
        <f t="shared" si="9"/>
        <v>0.96492672494837051</v>
      </c>
    </row>
    <row r="260" outlineLevel="2">
      <c r="A260" s="64" t="s">
        <v>162</v>
      </c>
      <c r="B260" s="65" t="s">
        <v>163</v>
      </c>
      <c r="C260" s="66" t="s">
        <v>142</v>
      </c>
      <c r="D260" s="65" t="s">
        <v>143</v>
      </c>
      <c r="E260" s="67">
        <v>0</v>
      </c>
      <c r="F260" s="67">
        <v>0</v>
      </c>
      <c r="G260" s="67">
        <v>19625.369999999999</v>
      </c>
      <c r="H260" s="68">
        <f t="shared" si="8"/>
        <v>19625.369999999999</v>
      </c>
      <c r="I260" s="68">
        <v>18937.044000000002</v>
      </c>
      <c r="J260" s="69">
        <f t="shared" si="9"/>
        <v>0.96492672494837051</v>
      </c>
    </row>
    <row r="261" outlineLevel="1">
      <c r="A261" s="70" t="s">
        <v>162</v>
      </c>
      <c r="B261" s="59" t="s">
        <v>163</v>
      </c>
      <c r="C261" s="58" t="s">
        <v>66</v>
      </c>
      <c r="D261" s="59" t="s">
        <v>67</v>
      </c>
      <c r="E261" s="60">
        <v>0</v>
      </c>
      <c r="F261" s="60">
        <v>60.359999999999999</v>
      </c>
      <c r="G261" s="60">
        <v>119.73999999999999</v>
      </c>
      <c r="H261" s="61">
        <f t="shared" si="8"/>
        <v>180.09999999999999</v>
      </c>
      <c r="I261" s="61">
        <v>180.053</v>
      </c>
      <c r="J261" s="55">
        <f t="shared" si="9"/>
        <v>0.99973903387007224</v>
      </c>
    </row>
    <row r="262" outlineLevel="2">
      <c r="A262" s="64" t="s">
        <v>162</v>
      </c>
      <c r="B262" s="65" t="s">
        <v>163</v>
      </c>
      <c r="C262" s="66" t="s">
        <v>68</v>
      </c>
      <c r="D262" s="65" t="s">
        <v>69</v>
      </c>
      <c r="E262" s="67">
        <v>0</v>
      </c>
      <c r="F262" s="67">
        <v>0</v>
      </c>
      <c r="G262" s="67">
        <v>74.469999999999999</v>
      </c>
      <c r="H262" s="68">
        <f t="shared" si="8"/>
        <v>74.469999999999999</v>
      </c>
      <c r="I262" s="68">
        <v>74.469999999999999</v>
      </c>
      <c r="J262" s="69">
        <f t="shared" si="9"/>
        <v>1</v>
      </c>
    </row>
    <row r="263" outlineLevel="2">
      <c r="A263" s="64" t="s">
        <v>162</v>
      </c>
      <c r="B263" s="65" t="s">
        <v>163</v>
      </c>
      <c r="C263" s="66" t="s">
        <v>72</v>
      </c>
      <c r="D263" s="65" t="s">
        <v>73</v>
      </c>
      <c r="E263" s="67">
        <v>0</v>
      </c>
      <c r="F263" s="67">
        <v>60.359999999999999</v>
      </c>
      <c r="G263" s="67">
        <v>45.270000000000003</v>
      </c>
      <c r="H263" s="68">
        <f t="shared" si="8"/>
        <v>105.63</v>
      </c>
      <c r="I263" s="68">
        <v>105.583</v>
      </c>
      <c r="J263" s="69">
        <f t="shared" si="9"/>
        <v>0.99955505064849004</v>
      </c>
    </row>
    <row r="264" outlineLevel="1">
      <c r="A264" s="70" t="s">
        <v>162</v>
      </c>
      <c r="B264" s="59" t="s">
        <v>163</v>
      </c>
      <c r="C264" s="58" t="s">
        <v>144</v>
      </c>
      <c r="D264" s="59" t="s">
        <v>145</v>
      </c>
      <c r="E264" s="60">
        <v>294.32999999999998</v>
      </c>
      <c r="F264" s="60">
        <v>729.96699999999998</v>
      </c>
      <c r="G264" s="60">
        <v>18678.605</v>
      </c>
      <c r="H264" s="61">
        <f t="shared" si="8"/>
        <v>19702.901999999998</v>
      </c>
      <c r="I264" s="61">
        <v>16694.370999999999</v>
      </c>
      <c r="J264" s="55">
        <f t="shared" si="9"/>
        <v>0.84730518377445108</v>
      </c>
    </row>
    <row r="265" outlineLevel="2">
      <c r="A265" s="64" t="s">
        <v>162</v>
      </c>
      <c r="B265" s="65" t="s">
        <v>163</v>
      </c>
      <c r="C265" s="66" t="s">
        <v>146</v>
      </c>
      <c r="D265" s="65" t="s">
        <v>147</v>
      </c>
      <c r="E265" s="67">
        <v>294.32999999999998</v>
      </c>
      <c r="F265" s="67">
        <v>729.96699999999998</v>
      </c>
      <c r="G265" s="67">
        <v>6442.3140000000003</v>
      </c>
      <c r="H265" s="68">
        <f t="shared" si="8"/>
        <v>7466.6110000000008</v>
      </c>
      <c r="I265" s="68">
        <v>4558.4899999999998</v>
      </c>
      <c r="J265" s="69">
        <f t="shared" si="9"/>
        <v>0.61051660519076179</v>
      </c>
    </row>
    <row r="266" outlineLevel="2" collapsed="1">
      <c r="A266" s="64" t="s">
        <v>162</v>
      </c>
      <c r="B266" s="65" t="s">
        <v>163</v>
      </c>
      <c r="C266" s="66" t="s">
        <v>152</v>
      </c>
      <c r="D266" s="65" t="s">
        <v>153</v>
      </c>
      <c r="E266" s="67">
        <v>0</v>
      </c>
      <c r="F266" s="67">
        <v>0</v>
      </c>
      <c r="G266" s="67">
        <v>12236.290999999999</v>
      </c>
      <c r="H266" s="68">
        <f t="shared" si="8"/>
        <v>12236.290999999999</v>
      </c>
      <c r="I266" s="68">
        <v>12135.880999999999</v>
      </c>
      <c r="J266" s="69">
        <f t="shared" si="9"/>
        <v>0.99179408204659403</v>
      </c>
    </row>
    <row r="267" outlineLevel="1">
      <c r="A267" s="70" t="s">
        <v>162</v>
      </c>
      <c r="B267" s="59" t="s">
        <v>163</v>
      </c>
      <c r="C267" s="58" t="s">
        <v>50</v>
      </c>
      <c r="D267" s="59" t="s">
        <v>51</v>
      </c>
      <c r="E267" s="60">
        <v>530</v>
      </c>
      <c r="F267" s="60">
        <v>1225.3499999999999</v>
      </c>
      <c r="G267" s="60">
        <v>542.51999999999998</v>
      </c>
      <c r="H267" s="61">
        <f t="shared" si="8"/>
        <v>2297.8699999999999</v>
      </c>
      <c r="I267" s="61">
        <v>2162.8690000000001</v>
      </c>
      <c r="J267" s="55">
        <f t="shared" si="9"/>
        <v>0.94124950497634774</v>
      </c>
    </row>
    <row r="268" outlineLevel="2">
      <c r="A268" s="64" t="s">
        <v>162</v>
      </c>
      <c r="B268" s="65" t="s">
        <v>163</v>
      </c>
      <c r="C268" s="66" t="s">
        <v>54</v>
      </c>
      <c r="D268" s="65" t="s">
        <v>55</v>
      </c>
      <c r="E268" s="67">
        <v>530</v>
      </c>
      <c r="F268" s="67">
        <v>1225.3499999999999</v>
      </c>
      <c r="G268" s="67">
        <v>542.51999999999998</v>
      </c>
      <c r="H268" s="68">
        <f t="shared" si="8"/>
        <v>2297.8699999999999</v>
      </c>
      <c r="I268" s="68">
        <v>2162.8690000000001</v>
      </c>
      <c r="J268" s="69">
        <f t="shared" si="9"/>
        <v>0.94124950497634774</v>
      </c>
    </row>
    <row r="269" ht="17.25" customHeight="1">
      <c r="A269" s="48" t="s">
        <v>162</v>
      </c>
      <c r="B269" s="48"/>
      <c r="C269" s="49" t="s">
        <v>36</v>
      </c>
      <c r="D269" s="50"/>
      <c r="E269" s="51"/>
      <c r="F269" s="52"/>
      <c r="G269" s="53"/>
      <c r="H269" s="54">
        <f>H270+H271+H272</f>
        <v>49787.731</v>
      </c>
      <c r="I269" s="54">
        <f>I270+I271+I272</f>
        <v>47555.362000000001</v>
      </c>
      <c r="J269" s="55">
        <f t="shared" si="9"/>
        <v>0.95516226678416016</v>
      </c>
    </row>
    <row r="270" outlineLevel="1">
      <c r="A270" s="29" t="s">
        <v>162</v>
      </c>
      <c r="B270" s="71" t="s">
        <v>163</v>
      </c>
      <c r="C270" s="30" t="s">
        <v>37</v>
      </c>
      <c r="D270" s="71" t="s">
        <v>38</v>
      </c>
      <c r="E270" s="72">
        <v>1444.23</v>
      </c>
      <c r="F270" s="72">
        <v>960.22000000000003</v>
      </c>
      <c r="G270" s="72">
        <v>6155.4939999999997</v>
      </c>
      <c r="H270" s="32">
        <f t="shared" si="8"/>
        <v>8559.9439999999995</v>
      </c>
      <c r="I270" s="32">
        <v>6808.7849999999999</v>
      </c>
      <c r="J270" s="73">
        <f t="shared" si="9"/>
        <v>0.79542401211970548</v>
      </c>
    </row>
    <row r="271" outlineLevel="1">
      <c r="A271" s="29" t="s">
        <v>162</v>
      </c>
      <c r="B271" s="71" t="s">
        <v>163</v>
      </c>
      <c r="C271" s="30" t="s">
        <v>39</v>
      </c>
      <c r="D271" s="71" t="s">
        <v>40</v>
      </c>
      <c r="E271" s="72">
        <v>11540.481</v>
      </c>
      <c r="F271" s="72">
        <v>13900.576999999999</v>
      </c>
      <c r="G271" s="72">
        <v>13354.073</v>
      </c>
      <c r="H271" s="32">
        <f t="shared" si="8"/>
        <v>38795.130999999994</v>
      </c>
      <c r="I271" s="32">
        <v>38372.919999999998</v>
      </c>
      <c r="J271" s="73">
        <f t="shared" si="9"/>
        <v>0.98911690747996195</v>
      </c>
    </row>
    <row r="272" outlineLevel="1">
      <c r="A272" s="29" t="s">
        <v>162</v>
      </c>
      <c r="B272" s="71" t="s">
        <v>163</v>
      </c>
      <c r="C272" s="30" t="s">
        <v>41</v>
      </c>
      <c r="D272" s="71" t="s">
        <v>42</v>
      </c>
      <c r="E272" s="72">
        <v>1327.9110000000001</v>
      </c>
      <c r="F272" s="72">
        <v>690.245</v>
      </c>
      <c r="G272" s="72">
        <v>414.5</v>
      </c>
      <c r="H272" s="32">
        <f t="shared" si="8"/>
        <v>2432.6559999999999</v>
      </c>
      <c r="I272" s="32">
        <v>2373.6570000000002</v>
      </c>
      <c r="J272" s="73">
        <f t="shared" si="9"/>
        <v>0.97574708466795146</v>
      </c>
    </row>
    <row r="273" ht="27" customHeight="1">
      <c r="A273" s="74" t="s">
        <v>168</v>
      </c>
      <c r="B273" s="75" t="s">
        <v>169</v>
      </c>
      <c r="C273" s="76"/>
      <c r="D273" s="77"/>
      <c r="E273" s="78">
        <v>15942.371999999999</v>
      </c>
      <c r="F273" s="78">
        <v>28933.543000000001</v>
      </c>
      <c r="G273" s="78">
        <v>40674.411</v>
      </c>
      <c r="H273" s="79">
        <f t="shared" si="8"/>
        <v>85550.326000000001</v>
      </c>
      <c r="I273" s="79">
        <v>81731.971999999994</v>
      </c>
      <c r="J273" s="80">
        <f t="shared" si="9"/>
        <v>0.95536716014384326</v>
      </c>
    </row>
    <row r="274" ht="17.25" customHeight="1">
      <c r="A274" s="41"/>
      <c r="B274" s="41"/>
      <c r="C274" s="42" t="s">
        <v>156</v>
      </c>
      <c r="D274" s="43"/>
      <c r="E274" s="44"/>
      <c r="F274" s="44"/>
      <c r="G274" s="45"/>
      <c r="H274" s="46"/>
      <c r="I274" s="46"/>
      <c r="J274" s="47"/>
    </row>
    <row r="275" ht="17.25" customHeight="1">
      <c r="A275" s="48"/>
      <c r="B275" s="48"/>
      <c r="C275" s="49" t="s">
        <v>25</v>
      </c>
      <c r="D275" s="50"/>
      <c r="E275" s="51"/>
      <c r="F275" s="52"/>
      <c r="G275" s="53"/>
      <c r="H275" s="54">
        <f>H276+H278+H281+H283+H285+H287+H290+H292+H295+H298</f>
        <v>46514.274000000005</v>
      </c>
      <c r="I275" s="54">
        <f>I276+I278+I281+I283+I285+I287+I290+I292+I295+I298</f>
        <v>43081.712000000007</v>
      </c>
      <c r="J275" s="55">
        <f t="shared" si="9"/>
        <v>0.92620411532167524</v>
      </c>
    </row>
    <row r="276" outlineLevel="1">
      <c r="A276" s="70" t="s">
        <v>168</v>
      </c>
      <c r="B276" s="59" t="s">
        <v>169</v>
      </c>
      <c r="C276" s="58" t="s">
        <v>76</v>
      </c>
      <c r="D276" s="59" t="s">
        <v>77</v>
      </c>
      <c r="E276" s="60">
        <v>3663.7950000000001</v>
      </c>
      <c r="F276" s="60">
        <v>1543.7570000000001</v>
      </c>
      <c r="G276" s="60">
        <v>4150.5600000000004</v>
      </c>
      <c r="H276" s="61">
        <f t="shared" si="8"/>
        <v>9358.112000000001</v>
      </c>
      <c r="I276" s="61">
        <v>9354.4009999999998</v>
      </c>
      <c r="J276" s="55">
        <f t="shared" si="9"/>
        <v>0.99960344565228532</v>
      </c>
    </row>
    <row r="277" outlineLevel="2">
      <c r="A277" s="64" t="s">
        <v>168</v>
      </c>
      <c r="B277" s="65" t="s">
        <v>169</v>
      </c>
      <c r="C277" s="66" t="s">
        <v>78</v>
      </c>
      <c r="D277" s="65" t="s">
        <v>79</v>
      </c>
      <c r="E277" s="67">
        <v>3663.7950000000001</v>
      </c>
      <c r="F277" s="67">
        <v>1543.7570000000001</v>
      </c>
      <c r="G277" s="67">
        <v>4150.5600000000004</v>
      </c>
      <c r="H277" s="68">
        <f t="shared" si="8"/>
        <v>9358.112000000001</v>
      </c>
      <c r="I277" s="68">
        <v>9354.4009999999998</v>
      </c>
      <c r="J277" s="69">
        <f t="shared" si="9"/>
        <v>0.99960344565228532</v>
      </c>
    </row>
    <row r="278" outlineLevel="1" collapsed="1">
      <c r="A278" s="70" t="s">
        <v>168</v>
      </c>
      <c r="B278" s="59" t="s">
        <v>169</v>
      </c>
      <c r="C278" s="58" t="s">
        <v>82</v>
      </c>
      <c r="D278" s="59" t="s">
        <v>83</v>
      </c>
      <c r="E278" s="60">
        <v>88.620000000000005</v>
      </c>
      <c r="F278" s="60">
        <v>369.30700000000002</v>
      </c>
      <c r="G278" s="60">
        <v>1612.222</v>
      </c>
      <c r="H278" s="61">
        <f t="shared" si="8"/>
        <v>2070.1489999999999</v>
      </c>
      <c r="I278" s="61">
        <v>2070.0790000000002</v>
      </c>
      <c r="J278" s="55">
        <f t="shared" si="9"/>
        <v>0.99996618600883336</v>
      </c>
    </row>
    <row r="279" outlineLevel="2">
      <c r="A279" s="64" t="s">
        <v>168</v>
      </c>
      <c r="B279" s="65" t="s">
        <v>169</v>
      </c>
      <c r="C279" s="66" t="s">
        <v>138</v>
      </c>
      <c r="D279" s="65" t="s">
        <v>139</v>
      </c>
      <c r="E279" s="67">
        <v>0</v>
      </c>
      <c r="F279" s="67">
        <v>36.799999999999997</v>
      </c>
      <c r="G279" s="67">
        <v>0</v>
      </c>
      <c r="H279" s="68">
        <f t="shared" si="8"/>
        <v>36.799999999999997</v>
      </c>
      <c r="I279" s="68">
        <v>36.799999999999997</v>
      </c>
      <c r="J279" s="69">
        <f t="shared" si="9"/>
        <v>1</v>
      </c>
    </row>
    <row r="280" outlineLevel="2">
      <c r="A280" s="64" t="s">
        <v>168</v>
      </c>
      <c r="B280" s="65" t="s">
        <v>169</v>
      </c>
      <c r="C280" s="66" t="s">
        <v>140</v>
      </c>
      <c r="D280" s="65" t="s">
        <v>141</v>
      </c>
      <c r="E280" s="67">
        <v>88.620000000000005</v>
      </c>
      <c r="F280" s="67">
        <v>332.50700000000001</v>
      </c>
      <c r="G280" s="67">
        <v>1612.222</v>
      </c>
      <c r="H280" s="68">
        <f t="shared" si="8"/>
        <v>2033.3489999999999</v>
      </c>
      <c r="I280" s="68">
        <v>2033.279</v>
      </c>
      <c r="J280" s="69">
        <f t="shared" si="9"/>
        <v>0.99996557403574104</v>
      </c>
    </row>
    <row r="281" outlineLevel="1">
      <c r="A281" s="70" t="s">
        <v>168</v>
      </c>
      <c r="B281" s="59" t="s">
        <v>169</v>
      </c>
      <c r="C281" s="58" t="s">
        <v>86</v>
      </c>
      <c r="D281" s="59" t="s">
        <v>87</v>
      </c>
      <c r="E281" s="60">
        <v>180</v>
      </c>
      <c r="F281" s="60">
        <v>210</v>
      </c>
      <c r="G281" s="60">
        <v>218.5</v>
      </c>
      <c r="H281" s="61">
        <f t="shared" si="8"/>
        <v>608.5</v>
      </c>
      <c r="I281" s="61">
        <v>608.5</v>
      </c>
      <c r="J281" s="55">
        <f t="shared" si="9"/>
        <v>1</v>
      </c>
    </row>
    <row r="282" outlineLevel="2">
      <c r="A282" s="64" t="s">
        <v>168</v>
      </c>
      <c r="B282" s="65" t="s">
        <v>169</v>
      </c>
      <c r="C282" s="66" t="s">
        <v>88</v>
      </c>
      <c r="D282" s="65" t="s">
        <v>89</v>
      </c>
      <c r="E282" s="67">
        <v>180</v>
      </c>
      <c r="F282" s="67">
        <v>210</v>
      </c>
      <c r="G282" s="67">
        <v>218.5</v>
      </c>
      <c r="H282" s="68">
        <f t="shared" si="8"/>
        <v>608.5</v>
      </c>
      <c r="I282" s="68">
        <v>608.5</v>
      </c>
      <c r="J282" s="69">
        <f t="shared" si="9"/>
        <v>1</v>
      </c>
    </row>
    <row r="283" outlineLevel="1">
      <c r="A283" s="70" t="s">
        <v>168</v>
      </c>
      <c r="B283" s="59" t="s">
        <v>169</v>
      </c>
      <c r="C283" s="58" t="s">
        <v>98</v>
      </c>
      <c r="D283" s="59" t="s">
        <v>99</v>
      </c>
      <c r="E283" s="60">
        <v>0</v>
      </c>
      <c r="F283" s="60">
        <v>3187.1999999999998</v>
      </c>
      <c r="G283" s="60">
        <v>0</v>
      </c>
      <c r="H283" s="61">
        <f t="shared" si="8"/>
        <v>3187.1999999999998</v>
      </c>
      <c r="I283" s="61">
        <v>3187.1999999999998</v>
      </c>
      <c r="J283" s="55">
        <f t="shared" si="9"/>
        <v>1</v>
      </c>
    </row>
    <row r="284" outlineLevel="2">
      <c r="A284" s="64" t="s">
        <v>168</v>
      </c>
      <c r="B284" s="65" t="s">
        <v>169</v>
      </c>
      <c r="C284" s="66" t="s">
        <v>102</v>
      </c>
      <c r="D284" s="65" t="s">
        <v>103</v>
      </c>
      <c r="E284" s="67">
        <v>0</v>
      </c>
      <c r="F284" s="67">
        <v>3187.1999999999998</v>
      </c>
      <c r="G284" s="67">
        <v>0</v>
      </c>
      <c r="H284" s="68">
        <f t="shared" si="8"/>
        <v>3187.1999999999998</v>
      </c>
      <c r="I284" s="68">
        <v>3187.1999999999998</v>
      </c>
      <c r="J284" s="69">
        <f t="shared" si="9"/>
        <v>1</v>
      </c>
    </row>
    <row r="285" outlineLevel="1">
      <c r="A285" s="70" t="s">
        <v>168</v>
      </c>
      <c r="B285" s="59" t="s">
        <v>169</v>
      </c>
      <c r="C285" s="58" t="s">
        <v>114</v>
      </c>
      <c r="D285" s="59" t="s">
        <v>115</v>
      </c>
      <c r="E285" s="60">
        <v>30</v>
      </c>
      <c r="F285" s="60">
        <v>371.95400000000001</v>
      </c>
      <c r="G285" s="60">
        <v>406.69600000000003</v>
      </c>
      <c r="H285" s="61">
        <f t="shared" si="8"/>
        <v>808.65000000000009</v>
      </c>
      <c r="I285" s="61">
        <v>808.64800000000002</v>
      </c>
      <c r="J285" s="55">
        <f t="shared" si="9"/>
        <v>0.99999752674210096</v>
      </c>
    </row>
    <row r="286" outlineLevel="2">
      <c r="A286" s="64" t="s">
        <v>168</v>
      </c>
      <c r="B286" s="65" t="s">
        <v>169</v>
      </c>
      <c r="C286" s="66" t="s">
        <v>116</v>
      </c>
      <c r="D286" s="65" t="s">
        <v>117</v>
      </c>
      <c r="E286" s="67">
        <v>30</v>
      </c>
      <c r="F286" s="67">
        <v>371.95400000000001</v>
      </c>
      <c r="G286" s="67">
        <v>406.69600000000003</v>
      </c>
      <c r="H286" s="68">
        <f t="shared" si="8"/>
        <v>808.65000000000009</v>
      </c>
      <c r="I286" s="68">
        <v>808.64800000000002</v>
      </c>
      <c r="J286" s="69">
        <f t="shared" si="9"/>
        <v>0.99999752674210096</v>
      </c>
    </row>
    <row r="287" outlineLevel="1">
      <c r="A287" s="70" t="s">
        <v>168</v>
      </c>
      <c r="B287" s="59" t="s">
        <v>169</v>
      </c>
      <c r="C287" s="58" t="s">
        <v>104</v>
      </c>
      <c r="D287" s="59" t="s">
        <v>105</v>
      </c>
      <c r="E287" s="60">
        <v>1366.4200000000001</v>
      </c>
      <c r="F287" s="60">
        <v>1592.46</v>
      </c>
      <c r="G287" s="60">
        <v>2009.4300000000001</v>
      </c>
      <c r="H287" s="61">
        <f t="shared" si="8"/>
        <v>4968.3100000000004</v>
      </c>
      <c r="I287" s="61">
        <v>4379.6450000000004</v>
      </c>
      <c r="J287" s="55">
        <f t="shared" si="9"/>
        <v>0.88151604871676692</v>
      </c>
    </row>
    <row r="288" outlineLevel="2">
      <c r="A288" s="64" t="s">
        <v>168</v>
      </c>
      <c r="B288" s="65" t="s">
        <v>169</v>
      </c>
      <c r="C288" s="66" t="s">
        <v>118</v>
      </c>
      <c r="D288" s="65" t="s">
        <v>119</v>
      </c>
      <c r="E288" s="67">
        <v>1366.4200000000001</v>
      </c>
      <c r="F288" s="67">
        <v>1592.46</v>
      </c>
      <c r="G288" s="67">
        <v>1809.4300000000001</v>
      </c>
      <c r="H288" s="68">
        <f t="shared" si="8"/>
        <v>4768.3100000000004</v>
      </c>
      <c r="I288" s="68">
        <v>4179.6450000000004</v>
      </c>
      <c r="J288" s="69">
        <f t="shared" si="9"/>
        <v>0.87654640742736945</v>
      </c>
    </row>
    <row r="289" outlineLevel="2">
      <c r="A289" s="64" t="s">
        <v>168</v>
      </c>
      <c r="B289" s="65" t="s">
        <v>169</v>
      </c>
      <c r="C289" s="66" t="s">
        <v>110</v>
      </c>
      <c r="D289" s="65" t="s">
        <v>111</v>
      </c>
      <c r="E289" s="67">
        <v>0</v>
      </c>
      <c r="F289" s="67">
        <v>0</v>
      </c>
      <c r="G289" s="67">
        <v>200</v>
      </c>
      <c r="H289" s="68">
        <f t="shared" si="8"/>
        <v>200</v>
      </c>
      <c r="I289" s="68">
        <v>200</v>
      </c>
      <c r="J289" s="69">
        <f t="shared" si="9"/>
        <v>1</v>
      </c>
    </row>
    <row r="290" outlineLevel="1">
      <c r="A290" s="70" t="s">
        <v>168</v>
      </c>
      <c r="B290" s="59" t="s">
        <v>169</v>
      </c>
      <c r="C290" s="58" t="s">
        <v>62</v>
      </c>
      <c r="D290" s="59" t="s">
        <v>63</v>
      </c>
      <c r="E290" s="60">
        <v>0</v>
      </c>
      <c r="F290" s="60">
        <v>4463.3379999999997</v>
      </c>
      <c r="G290" s="60">
        <v>5856.4679999999998</v>
      </c>
      <c r="H290" s="61">
        <f t="shared" si="8"/>
        <v>10319.806</v>
      </c>
      <c r="I290" s="61">
        <v>10319.807000000001</v>
      </c>
      <c r="J290" s="55">
        <f t="shared" si="9"/>
        <v>1.0000000969010465</v>
      </c>
    </row>
    <row r="291" outlineLevel="2">
      <c r="A291" s="64" t="s">
        <v>168</v>
      </c>
      <c r="B291" s="65" t="s">
        <v>169</v>
      </c>
      <c r="C291" s="66" t="s">
        <v>142</v>
      </c>
      <c r="D291" s="65" t="s">
        <v>143</v>
      </c>
      <c r="E291" s="67">
        <v>0</v>
      </c>
      <c r="F291" s="67">
        <v>4463.3379999999997</v>
      </c>
      <c r="G291" s="67">
        <v>5856.4679999999998</v>
      </c>
      <c r="H291" s="68">
        <f t="shared" si="8"/>
        <v>10319.806</v>
      </c>
      <c r="I291" s="68">
        <v>10319.807000000001</v>
      </c>
      <c r="J291" s="69">
        <f t="shared" si="9"/>
        <v>1.0000000969010465</v>
      </c>
    </row>
    <row r="292" ht="30" outlineLevel="1">
      <c r="A292" s="70" t="s">
        <v>168</v>
      </c>
      <c r="B292" s="59" t="s">
        <v>169</v>
      </c>
      <c r="C292" s="58" t="s">
        <v>66</v>
      </c>
      <c r="D292" s="59" t="s">
        <v>67</v>
      </c>
      <c r="E292" s="60">
        <v>35.776000000000003</v>
      </c>
      <c r="F292" s="60">
        <v>60.936999999999998</v>
      </c>
      <c r="G292" s="60">
        <v>67.201999999999998</v>
      </c>
      <c r="H292" s="61">
        <f t="shared" si="8"/>
        <v>163.91499999999999</v>
      </c>
      <c r="I292" s="61">
        <v>137.57599999999999</v>
      </c>
      <c r="J292" s="55">
        <f t="shared" si="9"/>
        <v>0.83931305859744376</v>
      </c>
    </row>
    <row r="293" ht="30" outlineLevel="2">
      <c r="A293" s="64" t="s">
        <v>168</v>
      </c>
      <c r="B293" s="65" t="s">
        <v>169</v>
      </c>
      <c r="C293" s="66" t="s">
        <v>68</v>
      </c>
      <c r="D293" s="65" t="s">
        <v>69</v>
      </c>
      <c r="E293" s="67">
        <v>0</v>
      </c>
      <c r="F293" s="67">
        <v>0</v>
      </c>
      <c r="G293" s="67">
        <v>26.34</v>
      </c>
      <c r="H293" s="68">
        <f t="shared" ref="H293:H355" si="10">F293+E293+G293</f>
        <v>26.34</v>
      </c>
      <c r="I293" s="68">
        <v>0</v>
      </c>
      <c r="J293" s="69">
        <f t="shared" ref="J293:J356" si="11">I293/H293</f>
        <v>0</v>
      </c>
    </row>
    <row r="294" ht="30" outlineLevel="2">
      <c r="A294" s="64" t="s">
        <v>168</v>
      </c>
      <c r="B294" s="65" t="s">
        <v>169</v>
      </c>
      <c r="C294" s="66" t="s">
        <v>72</v>
      </c>
      <c r="D294" s="65" t="s">
        <v>73</v>
      </c>
      <c r="E294" s="67">
        <v>35.776000000000003</v>
      </c>
      <c r="F294" s="67">
        <v>60.936999999999998</v>
      </c>
      <c r="G294" s="67">
        <v>40.862000000000002</v>
      </c>
      <c r="H294" s="68">
        <f t="shared" si="10"/>
        <v>137.57499999999999</v>
      </c>
      <c r="I294" s="68">
        <v>137.57599999999999</v>
      </c>
      <c r="J294" s="69">
        <f t="shared" si="11"/>
        <v>1.0000072687624932</v>
      </c>
    </row>
    <row r="295" ht="30" outlineLevel="1">
      <c r="A295" s="70" t="s">
        <v>168</v>
      </c>
      <c r="B295" s="59" t="s">
        <v>169</v>
      </c>
      <c r="C295" s="58" t="s">
        <v>144</v>
      </c>
      <c r="D295" s="59" t="s">
        <v>145</v>
      </c>
      <c r="E295" s="60">
        <v>210.56800000000001</v>
      </c>
      <c r="F295" s="60">
        <v>2838.6880000000001</v>
      </c>
      <c r="G295" s="60">
        <v>11551.546</v>
      </c>
      <c r="H295" s="61">
        <f t="shared" si="10"/>
        <v>14600.802</v>
      </c>
      <c r="I295" s="61">
        <v>11835.126</v>
      </c>
      <c r="J295" s="55">
        <f t="shared" si="11"/>
        <v>0.81058054208255137</v>
      </c>
    </row>
    <row r="296" ht="30" outlineLevel="2">
      <c r="A296" s="64" t="s">
        <v>168</v>
      </c>
      <c r="B296" s="65" t="s">
        <v>169</v>
      </c>
      <c r="C296" s="66" t="s">
        <v>146</v>
      </c>
      <c r="D296" s="65" t="s">
        <v>147</v>
      </c>
      <c r="E296" s="67">
        <v>210.56800000000001</v>
      </c>
      <c r="F296" s="67">
        <v>1307.258</v>
      </c>
      <c r="G296" s="67">
        <v>8826.8310000000001</v>
      </c>
      <c r="H296" s="68">
        <f t="shared" si="10"/>
        <v>10344.656999999999</v>
      </c>
      <c r="I296" s="68">
        <v>10343.219999999999</v>
      </c>
      <c r="J296" s="69">
        <f t="shared" si="11"/>
        <v>0.99986108770933635</v>
      </c>
    </row>
    <row r="297" ht="30" outlineLevel="2" collapsed="1">
      <c r="A297" s="64" t="s">
        <v>168</v>
      </c>
      <c r="B297" s="65" t="s">
        <v>169</v>
      </c>
      <c r="C297" s="66" t="s">
        <v>152</v>
      </c>
      <c r="D297" s="65" t="s">
        <v>153</v>
      </c>
      <c r="E297" s="67">
        <v>0</v>
      </c>
      <c r="F297" s="67">
        <v>1531.4300000000001</v>
      </c>
      <c r="G297" s="67">
        <v>2724.7150000000001</v>
      </c>
      <c r="H297" s="68">
        <f t="shared" si="10"/>
        <v>4256.1450000000004</v>
      </c>
      <c r="I297" s="68">
        <v>1491.9059999999999</v>
      </c>
      <c r="J297" s="69">
        <f t="shared" si="11"/>
        <v>0.35052988091336168</v>
      </c>
    </row>
    <row r="298" ht="30" outlineLevel="1">
      <c r="A298" s="70" t="s">
        <v>168</v>
      </c>
      <c r="B298" s="59" t="s">
        <v>169</v>
      </c>
      <c r="C298" s="58" t="s">
        <v>50</v>
      </c>
      <c r="D298" s="59" t="s">
        <v>51</v>
      </c>
      <c r="E298" s="60">
        <v>0</v>
      </c>
      <c r="F298" s="60">
        <v>40</v>
      </c>
      <c r="G298" s="60">
        <v>388.82999999999998</v>
      </c>
      <c r="H298" s="61">
        <f t="shared" si="10"/>
        <v>428.82999999999998</v>
      </c>
      <c r="I298" s="61">
        <v>380.73000000000002</v>
      </c>
      <c r="J298" s="55">
        <f t="shared" si="11"/>
        <v>0.88783433994823135</v>
      </c>
    </row>
    <row r="299" ht="30" outlineLevel="2">
      <c r="A299" s="64" t="s">
        <v>168</v>
      </c>
      <c r="B299" s="65" t="s">
        <v>169</v>
      </c>
      <c r="C299" s="66" t="s">
        <v>54</v>
      </c>
      <c r="D299" s="65" t="s">
        <v>55</v>
      </c>
      <c r="E299" s="67">
        <v>0</v>
      </c>
      <c r="F299" s="67">
        <v>40</v>
      </c>
      <c r="G299" s="67">
        <v>388.82999999999998</v>
      </c>
      <c r="H299" s="68">
        <f t="shared" si="10"/>
        <v>428.82999999999998</v>
      </c>
      <c r="I299" s="68">
        <v>380.73000000000002</v>
      </c>
      <c r="J299" s="69">
        <f t="shared" si="11"/>
        <v>0.88783433994823135</v>
      </c>
    </row>
    <row r="300" ht="17.25" customHeight="1">
      <c r="A300" s="48" t="s">
        <v>168</v>
      </c>
      <c r="B300" s="48"/>
      <c r="C300" s="49" t="s">
        <v>36</v>
      </c>
      <c r="D300" s="50"/>
      <c r="E300" s="51"/>
      <c r="F300" s="52"/>
      <c r="G300" s="53"/>
      <c r="H300" s="54">
        <f>H301+H302+H303</f>
        <v>39036.050999999999</v>
      </c>
      <c r="I300" s="54">
        <f>I301+I302+I303</f>
        <v>38650.260000000002</v>
      </c>
      <c r="J300" s="55">
        <f t="shared" si="11"/>
        <v>0.99011705871580102</v>
      </c>
    </row>
    <row r="301" ht="30" outlineLevel="1">
      <c r="A301" s="29" t="s">
        <v>168</v>
      </c>
      <c r="B301" s="71" t="s">
        <v>169</v>
      </c>
      <c r="C301" s="30" t="s">
        <v>37</v>
      </c>
      <c r="D301" s="71" t="s">
        <v>38</v>
      </c>
      <c r="E301" s="72">
        <v>443.61500000000001</v>
      </c>
      <c r="F301" s="72">
        <v>1189.2850000000001</v>
      </c>
      <c r="G301" s="72">
        <v>1719.4100000000001</v>
      </c>
      <c r="H301" s="32">
        <f t="shared" si="10"/>
        <v>3352.3100000000004</v>
      </c>
      <c r="I301" s="32">
        <v>3290.3510000000001</v>
      </c>
      <c r="J301" s="73">
        <f t="shared" si="11"/>
        <v>0.9815175207543454</v>
      </c>
    </row>
    <row r="302" ht="30" outlineLevel="1">
      <c r="A302" s="29" t="s">
        <v>168</v>
      </c>
      <c r="B302" s="71" t="s">
        <v>169</v>
      </c>
      <c r="C302" s="30" t="s">
        <v>39</v>
      </c>
      <c r="D302" s="71" t="s">
        <v>40</v>
      </c>
      <c r="E302" s="72">
        <v>9867.4590000000007</v>
      </c>
      <c r="F302" s="72">
        <v>13051.616</v>
      </c>
      <c r="G302" s="72">
        <v>12614.547</v>
      </c>
      <c r="H302" s="32">
        <f t="shared" si="10"/>
        <v>35533.622000000003</v>
      </c>
      <c r="I302" s="32">
        <v>35209.790000000001</v>
      </c>
      <c r="J302" s="73">
        <f t="shared" si="11"/>
        <v>0.99088660311633858</v>
      </c>
    </row>
    <row r="303" ht="45" outlineLevel="1">
      <c r="A303" s="29" t="s">
        <v>168</v>
      </c>
      <c r="B303" s="71" t="s">
        <v>169</v>
      </c>
      <c r="C303" s="30" t="s">
        <v>41</v>
      </c>
      <c r="D303" s="71" t="s">
        <v>42</v>
      </c>
      <c r="E303" s="72">
        <v>56.119</v>
      </c>
      <c r="F303" s="72">
        <v>15</v>
      </c>
      <c r="G303" s="72">
        <v>79</v>
      </c>
      <c r="H303" s="32">
        <f t="shared" si="10"/>
        <v>150.119</v>
      </c>
      <c r="I303" s="32">
        <v>150.119</v>
      </c>
      <c r="J303" s="73">
        <f t="shared" si="11"/>
        <v>1</v>
      </c>
    </row>
    <row r="304" ht="27" customHeight="1">
      <c r="A304" s="74" t="s">
        <v>170</v>
      </c>
      <c r="B304" s="75" t="s">
        <v>171</v>
      </c>
      <c r="C304" s="76"/>
      <c r="D304" s="77"/>
      <c r="E304" s="78">
        <v>18072.403999999999</v>
      </c>
      <c r="F304" s="78">
        <v>23493.528999999999</v>
      </c>
      <c r="G304" s="78">
        <v>39173.466</v>
      </c>
      <c r="H304" s="79">
        <f t="shared" si="10"/>
        <v>80739.399000000005</v>
      </c>
      <c r="I304" s="79">
        <v>80313.051999999996</v>
      </c>
      <c r="J304" s="80">
        <f t="shared" si="11"/>
        <v>0.99471946775328346</v>
      </c>
    </row>
    <row r="305" ht="17.25" customHeight="1">
      <c r="A305" s="41"/>
      <c r="B305" s="41"/>
      <c r="C305" s="42" t="s">
        <v>24</v>
      </c>
      <c r="D305" s="43"/>
      <c r="E305" s="44"/>
      <c r="F305" s="44"/>
      <c r="G305" s="45"/>
      <c r="H305" s="46"/>
      <c r="I305" s="46"/>
      <c r="J305" s="47"/>
    </row>
    <row r="306" ht="17.25" customHeight="1">
      <c r="A306" s="48"/>
      <c r="B306" s="48"/>
      <c r="C306" s="49" t="s">
        <v>25</v>
      </c>
      <c r="D306" s="50"/>
      <c r="E306" s="51"/>
      <c r="F306" s="52"/>
      <c r="G306" s="53"/>
      <c r="H306" s="54">
        <f>H307+H309+H312+H314+H316+H318+H321+H323+H326</f>
        <v>41926.75499999999</v>
      </c>
      <c r="I306" s="54">
        <f>I307+I309+I312+I314+I316+I318+I321+I323+I326</f>
        <v>41910.89899999999</v>
      </c>
      <c r="J306" s="55">
        <f t="shared" si="11"/>
        <v>0.99962181666575434</v>
      </c>
    </row>
    <row r="307" ht="30" outlineLevel="1">
      <c r="A307" s="70" t="s">
        <v>170</v>
      </c>
      <c r="B307" s="59" t="s">
        <v>171</v>
      </c>
      <c r="C307" s="58" t="s">
        <v>76</v>
      </c>
      <c r="D307" s="59" t="s">
        <v>77</v>
      </c>
      <c r="E307" s="60">
        <v>4165.8329999999996</v>
      </c>
      <c r="F307" s="60">
        <v>2613.5459999999998</v>
      </c>
      <c r="G307" s="60">
        <v>7250.1999999999998</v>
      </c>
      <c r="H307" s="61">
        <f t="shared" si="10"/>
        <v>14029.578999999998</v>
      </c>
      <c r="I307" s="61">
        <v>14029.579</v>
      </c>
      <c r="J307" s="55">
        <f t="shared" si="11"/>
        <v>1.0000000000000002</v>
      </c>
    </row>
    <row r="308" ht="30" outlineLevel="2">
      <c r="A308" s="64" t="s">
        <v>170</v>
      </c>
      <c r="B308" s="65" t="s">
        <v>171</v>
      </c>
      <c r="C308" s="66" t="s">
        <v>78</v>
      </c>
      <c r="D308" s="65" t="s">
        <v>79</v>
      </c>
      <c r="E308" s="67">
        <v>4165.8329999999996</v>
      </c>
      <c r="F308" s="67">
        <v>2613.5459999999998</v>
      </c>
      <c r="G308" s="67">
        <v>7250.1999999999998</v>
      </c>
      <c r="H308" s="68">
        <f t="shared" si="10"/>
        <v>14029.578999999998</v>
      </c>
      <c r="I308" s="68">
        <v>14029.579</v>
      </c>
      <c r="J308" s="69">
        <f t="shared" si="11"/>
        <v>1.0000000000000002</v>
      </c>
    </row>
    <row r="309" ht="30" outlineLevel="1" collapsed="1">
      <c r="A309" s="70" t="s">
        <v>170</v>
      </c>
      <c r="B309" s="59" t="s">
        <v>171</v>
      </c>
      <c r="C309" s="58" t="s">
        <v>82</v>
      </c>
      <c r="D309" s="59" t="s">
        <v>83</v>
      </c>
      <c r="E309" s="60">
        <v>112.06100000000001</v>
      </c>
      <c r="F309" s="60">
        <v>127.75700000000001</v>
      </c>
      <c r="G309" s="60">
        <v>337.56999999999999</v>
      </c>
      <c r="H309" s="61">
        <f t="shared" si="10"/>
        <v>577.38800000000003</v>
      </c>
      <c r="I309" s="61">
        <v>577.38900000000001</v>
      </c>
      <c r="J309" s="55">
        <f t="shared" si="11"/>
        <v>1.0000017319376224</v>
      </c>
    </row>
    <row r="310" ht="60" outlineLevel="2">
      <c r="A310" s="64" t="s">
        <v>170</v>
      </c>
      <c r="B310" s="65" t="s">
        <v>171</v>
      </c>
      <c r="C310" s="66" t="s">
        <v>138</v>
      </c>
      <c r="D310" s="65" t="s">
        <v>139</v>
      </c>
      <c r="E310" s="67">
        <v>0</v>
      </c>
      <c r="F310" s="67">
        <v>0</v>
      </c>
      <c r="G310" s="67">
        <v>16.030000000000001</v>
      </c>
      <c r="H310" s="68">
        <f t="shared" si="10"/>
        <v>16.030000000000001</v>
      </c>
      <c r="I310" s="68">
        <v>16.030000000000001</v>
      </c>
      <c r="J310" s="69">
        <f t="shared" si="11"/>
        <v>1</v>
      </c>
    </row>
    <row r="311" ht="45" outlineLevel="2">
      <c r="A311" s="64" t="s">
        <v>170</v>
      </c>
      <c r="B311" s="65" t="s">
        <v>171</v>
      </c>
      <c r="C311" s="66" t="s">
        <v>140</v>
      </c>
      <c r="D311" s="65" t="s">
        <v>141</v>
      </c>
      <c r="E311" s="67">
        <v>112.06100000000001</v>
      </c>
      <c r="F311" s="67">
        <v>127.75700000000001</v>
      </c>
      <c r="G311" s="67">
        <v>321.54000000000002</v>
      </c>
      <c r="H311" s="68">
        <f t="shared" si="10"/>
        <v>561.35800000000006</v>
      </c>
      <c r="I311" s="68">
        <v>561.35900000000004</v>
      </c>
      <c r="J311" s="69">
        <f t="shared" si="11"/>
        <v>1.0000017813944042</v>
      </c>
    </row>
    <row r="312" ht="30" outlineLevel="1">
      <c r="A312" s="70" t="s">
        <v>170</v>
      </c>
      <c r="B312" s="59" t="s">
        <v>171</v>
      </c>
      <c r="C312" s="58" t="s">
        <v>86</v>
      </c>
      <c r="D312" s="59" t="s">
        <v>87</v>
      </c>
      <c r="E312" s="60">
        <v>80</v>
      </c>
      <c r="F312" s="60">
        <v>278.80000000000001</v>
      </c>
      <c r="G312" s="60">
        <v>65</v>
      </c>
      <c r="H312" s="61">
        <f t="shared" si="10"/>
        <v>423.80000000000001</v>
      </c>
      <c r="I312" s="61">
        <v>423.80000000000001</v>
      </c>
      <c r="J312" s="55">
        <f t="shared" si="11"/>
        <v>1</v>
      </c>
    </row>
    <row r="313" ht="30" outlineLevel="2">
      <c r="A313" s="64" t="s">
        <v>170</v>
      </c>
      <c r="B313" s="65" t="s">
        <v>171</v>
      </c>
      <c r="C313" s="66" t="s">
        <v>88</v>
      </c>
      <c r="D313" s="65" t="s">
        <v>89</v>
      </c>
      <c r="E313" s="67">
        <v>80</v>
      </c>
      <c r="F313" s="67">
        <v>278.80000000000001</v>
      </c>
      <c r="G313" s="67">
        <v>65</v>
      </c>
      <c r="H313" s="68">
        <f t="shared" si="10"/>
        <v>423.80000000000001</v>
      </c>
      <c r="I313" s="68">
        <v>423.80000000000001</v>
      </c>
      <c r="J313" s="69">
        <f t="shared" si="11"/>
        <v>1</v>
      </c>
    </row>
    <row r="314" ht="30" outlineLevel="1">
      <c r="A314" s="70" t="s">
        <v>170</v>
      </c>
      <c r="B314" s="59" t="s">
        <v>171</v>
      </c>
      <c r="C314" s="58" t="s">
        <v>98</v>
      </c>
      <c r="D314" s="59" t="s">
        <v>99</v>
      </c>
      <c r="E314" s="60">
        <v>0</v>
      </c>
      <c r="F314" s="60">
        <v>2278.252</v>
      </c>
      <c r="G314" s="60">
        <v>908.94799999999998</v>
      </c>
      <c r="H314" s="61">
        <f t="shared" si="10"/>
        <v>3187.1999999999998</v>
      </c>
      <c r="I314" s="61">
        <v>3187.1999999999998</v>
      </c>
      <c r="J314" s="55">
        <f t="shared" si="11"/>
        <v>1</v>
      </c>
    </row>
    <row r="315" ht="45" outlineLevel="2">
      <c r="A315" s="64" t="s">
        <v>170</v>
      </c>
      <c r="B315" s="65" t="s">
        <v>171</v>
      </c>
      <c r="C315" s="66" t="s">
        <v>102</v>
      </c>
      <c r="D315" s="65" t="s">
        <v>103</v>
      </c>
      <c r="E315" s="67">
        <v>0</v>
      </c>
      <c r="F315" s="67">
        <v>2278.252</v>
      </c>
      <c r="G315" s="67">
        <v>908.94799999999998</v>
      </c>
      <c r="H315" s="68">
        <f t="shared" si="10"/>
        <v>3187.1999999999998</v>
      </c>
      <c r="I315" s="68">
        <v>3187.1999999999998</v>
      </c>
      <c r="J315" s="69">
        <f t="shared" si="11"/>
        <v>1</v>
      </c>
    </row>
    <row r="316" ht="30" outlineLevel="1">
      <c r="A316" s="70" t="s">
        <v>170</v>
      </c>
      <c r="B316" s="59" t="s">
        <v>171</v>
      </c>
      <c r="C316" s="58" t="s">
        <v>114</v>
      </c>
      <c r="D316" s="59" t="s">
        <v>115</v>
      </c>
      <c r="E316" s="60">
        <v>143.571</v>
      </c>
      <c r="F316" s="60">
        <v>378.35599999999999</v>
      </c>
      <c r="G316" s="60">
        <v>158.35599999999999</v>
      </c>
      <c r="H316" s="61">
        <f t="shared" si="10"/>
        <v>680.28300000000002</v>
      </c>
      <c r="I316" s="61">
        <v>680.28200000000004</v>
      </c>
      <c r="J316" s="55">
        <f t="shared" si="11"/>
        <v>0.99999853002353434</v>
      </c>
    </row>
    <row r="317" ht="30" outlineLevel="2">
      <c r="A317" s="64" t="s">
        <v>170</v>
      </c>
      <c r="B317" s="65" t="s">
        <v>171</v>
      </c>
      <c r="C317" s="66" t="s">
        <v>116</v>
      </c>
      <c r="D317" s="65" t="s">
        <v>117</v>
      </c>
      <c r="E317" s="67">
        <v>143.571</v>
      </c>
      <c r="F317" s="67">
        <v>378.35599999999999</v>
      </c>
      <c r="G317" s="67">
        <v>158.35599999999999</v>
      </c>
      <c r="H317" s="68">
        <f t="shared" si="10"/>
        <v>680.28300000000002</v>
      </c>
      <c r="I317" s="68">
        <v>680.28200000000004</v>
      </c>
      <c r="J317" s="69">
        <f t="shared" si="11"/>
        <v>0.99999853002353434</v>
      </c>
    </row>
    <row r="318" ht="45" outlineLevel="1">
      <c r="A318" s="70" t="s">
        <v>170</v>
      </c>
      <c r="B318" s="59" t="s">
        <v>171</v>
      </c>
      <c r="C318" s="58" t="s">
        <v>104</v>
      </c>
      <c r="D318" s="59" t="s">
        <v>105</v>
      </c>
      <c r="E318" s="60">
        <v>1260.104</v>
      </c>
      <c r="F318" s="60">
        <v>1477.5250000000001</v>
      </c>
      <c r="G318" s="60">
        <v>1695.489</v>
      </c>
      <c r="H318" s="61">
        <f t="shared" si="10"/>
        <v>4433.1180000000004</v>
      </c>
      <c r="I318" s="61">
        <v>4417.2629999999999</v>
      </c>
      <c r="J318" s="55">
        <f t="shared" si="11"/>
        <v>0.99642351049532174</v>
      </c>
    </row>
    <row r="319" ht="30" outlineLevel="2">
      <c r="A319" s="64" t="s">
        <v>170</v>
      </c>
      <c r="B319" s="65" t="s">
        <v>171</v>
      </c>
      <c r="C319" s="66" t="s">
        <v>118</v>
      </c>
      <c r="D319" s="65" t="s">
        <v>119</v>
      </c>
      <c r="E319" s="67">
        <v>1260.104</v>
      </c>
      <c r="F319" s="67">
        <v>1477.5250000000001</v>
      </c>
      <c r="G319" s="67">
        <v>1495.489</v>
      </c>
      <c r="H319" s="68">
        <f t="shared" si="10"/>
        <v>4233.1180000000004</v>
      </c>
      <c r="I319" s="68">
        <v>4217.2629999999999</v>
      </c>
      <c r="J319" s="69">
        <f t="shared" si="11"/>
        <v>0.99625453389203877</v>
      </c>
    </row>
    <row r="320" ht="30" outlineLevel="2">
      <c r="A320" s="64" t="s">
        <v>170</v>
      </c>
      <c r="B320" s="65" t="s">
        <v>171</v>
      </c>
      <c r="C320" s="66" t="s">
        <v>110</v>
      </c>
      <c r="D320" s="65" t="s">
        <v>111</v>
      </c>
      <c r="E320" s="67">
        <v>0</v>
      </c>
      <c r="F320" s="67">
        <v>0</v>
      </c>
      <c r="G320" s="67">
        <v>200</v>
      </c>
      <c r="H320" s="68">
        <f t="shared" si="10"/>
        <v>200</v>
      </c>
      <c r="I320" s="68">
        <v>200</v>
      </c>
      <c r="J320" s="69">
        <f t="shared" si="11"/>
        <v>1</v>
      </c>
    </row>
    <row r="321" ht="30" outlineLevel="1">
      <c r="A321" s="70" t="s">
        <v>170</v>
      </c>
      <c r="B321" s="59" t="s">
        <v>171</v>
      </c>
      <c r="C321" s="58" t="s">
        <v>164</v>
      </c>
      <c r="D321" s="59" t="s">
        <v>165</v>
      </c>
      <c r="E321" s="60">
        <v>0</v>
      </c>
      <c r="F321" s="60">
        <v>0</v>
      </c>
      <c r="G321" s="60">
        <v>149</v>
      </c>
      <c r="H321" s="61">
        <f t="shared" si="10"/>
        <v>149</v>
      </c>
      <c r="I321" s="61">
        <v>149</v>
      </c>
      <c r="J321" s="55">
        <f t="shared" si="11"/>
        <v>1</v>
      </c>
    </row>
    <row r="322" ht="45" outlineLevel="2">
      <c r="A322" s="64" t="s">
        <v>170</v>
      </c>
      <c r="B322" s="65" t="s">
        <v>171</v>
      </c>
      <c r="C322" s="66" t="s">
        <v>166</v>
      </c>
      <c r="D322" s="65" t="s">
        <v>167</v>
      </c>
      <c r="E322" s="67">
        <v>0</v>
      </c>
      <c r="F322" s="67">
        <v>0</v>
      </c>
      <c r="G322" s="67">
        <v>149</v>
      </c>
      <c r="H322" s="68">
        <f t="shared" si="10"/>
        <v>149</v>
      </c>
      <c r="I322" s="68">
        <v>149</v>
      </c>
      <c r="J322" s="69">
        <f t="shared" si="11"/>
        <v>1</v>
      </c>
    </row>
    <row r="323" ht="30" outlineLevel="1">
      <c r="A323" s="70" t="s">
        <v>170</v>
      </c>
      <c r="B323" s="59" t="s">
        <v>171</v>
      </c>
      <c r="C323" s="58" t="s">
        <v>66</v>
      </c>
      <c r="D323" s="59" t="s">
        <v>67</v>
      </c>
      <c r="E323" s="60">
        <v>0</v>
      </c>
      <c r="F323" s="60">
        <v>44.006</v>
      </c>
      <c r="G323" s="60">
        <v>97.006</v>
      </c>
      <c r="H323" s="61">
        <f t="shared" si="10"/>
        <v>141.012</v>
      </c>
      <c r="I323" s="61">
        <v>141.012</v>
      </c>
      <c r="J323" s="55">
        <f t="shared" si="11"/>
        <v>1</v>
      </c>
    </row>
    <row r="324" ht="30" outlineLevel="2">
      <c r="A324" s="64" t="s">
        <v>170</v>
      </c>
      <c r="B324" s="65" t="s">
        <v>171</v>
      </c>
      <c r="C324" s="66" t="s">
        <v>68</v>
      </c>
      <c r="D324" s="65" t="s">
        <v>69</v>
      </c>
      <c r="E324" s="67">
        <v>0</v>
      </c>
      <c r="F324" s="67">
        <v>0</v>
      </c>
      <c r="G324" s="67">
        <v>53</v>
      </c>
      <c r="H324" s="68">
        <f t="shared" si="10"/>
        <v>53</v>
      </c>
      <c r="I324" s="68">
        <v>53</v>
      </c>
      <c r="J324" s="69">
        <f t="shared" si="11"/>
        <v>1</v>
      </c>
    </row>
    <row r="325" ht="30" outlineLevel="2">
      <c r="A325" s="64" t="s">
        <v>170</v>
      </c>
      <c r="B325" s="65" t="s">
        <v>171</v>
      </c>
      <c r="C325" s="66" t="s">
        <v>72</v>
      </c>
      <c r="D325" s="65" t="s">
        <v>73</v>
      </c>
      <c r="E325" s="67">
        <v>0</v>
      </c>
      <c r="F325" s="67">
        <v>44.006</v>
      </c>
      <c r="G325" s="67">
        <v>44.006</v>
      </c>
      <c r="H325" s="68">
        <f t="shared" si="10"/>
        <v>88.012</v>
      </c>
      <c r="I325" s="68">
        <v>88.012</v>
      </c>
      <c r="J325" s="69">
        <f t="shared" si="11"/>
        <v>1</v>
      </c>
    </row>
    <row r="326" ht="30" outlineLevel="1">
      <c r="A326" s="70" t="s">
        <v>170</v>
      </c>
      <c r="B326" s="59" t="s">
        <v>171</v>
      </c>
      <c r="C326" s="58" t="s">
        <v>144</v>
      </c>
      <c r="D326" s="59" t="s">
        <v>145</v>
      </c>
      <c r="E326" s="60">
        <v>390.351</v>
      </c>
      <c r="F326" s="60">
        <v>1918.556</v>
      </c>
      <c r="G326" s="60">
        <v>15996.468000000001</v>
      </c>
      <c r="H326" s="61">
        <f t="shared" si="10"/>
        <v>18305.375</v>
      </c>
      <c r="I326" s="61">
        <v>18305.374</v>
      </c>
      <c r="J326" s="55">
        <f t="shared" si="11"/>
        <v>0.9999999453712366</v>
      </c>
    </row>
    <row r="327" ht="30" outlineLevel="2">
      <c r="A327" s="64" t="s">
        <v>170</v>
      </c>
      <c r="B327" s="65" t="s">
        <v>171</v>
      </c>
      <c r="C327" s="66" t="s">
        <v>146</v>
      </c>
      <c r="D327" s="65" t="s">
        <v>147</v>
      </c>
      <c r="E327" s="67">
        <v>390.351</v>
      </c>
      <c r="F327" s="67">
        <v>1918.556</v>
      </c>
      <c r="G327" s="67">
        <v>7742.1229999999996</v>
      </c>
      <c r="H327" s="68">
        <f t="shared" si="10"/>
        <v>10051.029999999999</v>
      </c>
      <c r="I327" s="68">
        <v>10051.029</v>
      </c>
      <c r="J327" s="69">
        <f t="shared" si="11"/>
        <v>0.99999990050770937</v>
      </c>
    </row>
    <row r="328" ht="30" outlineLevel="2" collapsed="1">
      <c r="A328" s="64" t="s">
        <v>170</v>
      </c>
      <c r="B328" s="65" t="s">
        <v>171</v>
      </c>
      <c r="C328" s="66" t="s">
        <v>152</v>
      </c>
      <c r="D328" s="65" t="s">
        <v>153</v>
      </c>
      <c r="E328" s="67">
        <v>0</v>
      </c>
      <c r="F328" s="67">
        <v>0</v>
      </c>
      <c r="G328" s="67">
        <v>8254.3449999999993</v>
      </c>
      <c r="H328" s="68">
        <f t="shared" si="10"/>
        <v>8254.3449999999993</v>
      </c>
      <c r="I328" s="68">
        <v>8254.3449999999993</v>
      </c>
      <c r="J328" s="69">
        <f t="shared" si="11"/>
        <v>1</v>
      </c>
    </row>
    <row r="329" ht="17.25" customHeight="1">
      <c r="A329" s="48" t="s">
        <v>170</v>
      </c>
      <c r="B329" s="48"/>
      <c r="C329" s="49" t="s">
        <v>36</v>
      </c>
      <c r="D329" s="50"/>
      <c r="E329" s="51"/>
      <c r="F329" s="52"/>
      <c r="G329" s="53"/>
      <c r="H329" s="54">
        <f>H330+H331+H332</f>
        <v>38812.644000000008</v>
      </c>
      <c r="I329" s="54">
        <f>I330+I331+I332</f>
        <v>38402.152999999998</v>
      </c>
      <c r="J329" s="55">
        <f t="shared" si="11"/>
        <v>0.9894237815903496</v>
      </c>
    </row>
    <row r="330" ht="30" outlineLevel="1">
      <c r="A330" s="29" t="s">
        <v>170</v>
      </c>
      <c r="B330" s="71" t="s">
        <v>171</v>
      </c>
      <c r="C330" s="30" t="s">
        <v>37</v>
      </c>
      <c r="D330" s="71" t="s">
        <v>38</v>
      </c>
      <c r="E330" s="72">
        <v>826.01599999999996</v>
      </c>
      <c r="F330" s="72">
        <v>785.72799999999995</v>
      </c>
      <c r="G330" s="72">
        <v>708.37199999999996</v>
      </c>
      <c r="H330" s="32">
        <f t="shared" si="10"/>
        <v>2320.116</v>
      </c>
      <c r="I330" s="32">
        <v>2219.54</v>
      </c>
      <c r="J330" s="73">
        <f t="shared" si="11"/>
        <v>0.95665044333990201</v>
      </c>
    </row>
    <row r="331" ht="30" outlineLevel="1">
      <c r="A331" s="29" t="s">
        <v>170</v>
      </c>
      <c r="B331" s="71" t="s">
        <v>171</v>
      </c>
      <c r="C331" s="30" t="s">
        <v>39</v>
      </c>
      <c r="D331" s="71" t="s">
        <v>40</v>
      </c>
      <c r="E331" s="72">
        <v>11094.468000000001</v>
      </c>
      <c r="F331" s="72">
        <v>13591.003000000001</v>
      </c>
      <c r="G331" s="72">
        <v>11757.057000000001</v>
      </c>
      <c r="H331" s="32">
        <f t="shared" si="10"/>
        <v>36442.528000000006</v>
      </c>
      <c r="I331" s="32">
        <v>36132.612999999998</v>
      </c>
      <c r="J331" s="73">
        <f t="shared" si="11"/>
        <v>0.99149578755897483</v>
      </c>
    </row>
    <row r="332" ht="45" outlineLevel="1">
      <c r="A332" s="29" t="s">
        <v>170</v>
      </c>
      <c r="B332" s="71" t="s">
        <v>171</v>
      </c>
      <c r="C332" s="30" t="s">
        <v>41</v>
      </c>
      <c r="D332" s="71" t="s">
        <v>42</v>
      </c>
      <c r="E332" s="72">
        <v>0</v>
      </c>
      <c r="F332" s="72">
        <v>0</v>
      </c>
      <c r="G332" s="72">
        <v>50</v>
      </c>
      <c r="H332" s="32">
        <f t="shared" si="10"/>
        <v>50</v>
      </c>
      <c r="I332" s="32">
        <v>50</v>
      </c>
      <c r="J332" s="73">
        <f t="shared" si="11"/>
        <v>1</v>
      </c>
    </row>
    <row r="333" ht="27" customHeight="1">
      <c r="A333" s="74" t="s">
        <v>172</v>
      </c>
      <c r="B333" s="75" t="s">
        <v>173</v>
      </c>
      <c r="C333" s="76"/>
      <c r="D333" s="77"/>
      <c r="E333" s="78">
        <v>4486.3779999999997</v>
      </c>
      <c r="F333" s="78">
        <v>7379.6599999999999</v>
      </c>
      <c r="G333" s="78">
        <v>9262.9680000000008</v>
      </c>
      <c r="H333" s="79">
        <f t="shared" si="10"/>
        <v>21129.006000000001</v>
      </c>
      <c r="I333" s="79">
        <v>20260.993999999999</v>
      </c>
      <c r="J333" s="80">
        <f t="shared" si="11"/>
        <v>0.95891846497653499</v>
      </c>
    </row>
    <row r="334" ht="17.25" customHeight="1">
      <c r="A334" s="41"/>
      <c r="B334" s="41"/>
      <c r="C334" s="42" t="s">
        <v>24</v>
      </c>
      <c r="D334" s="43"/>
      <c r="E334" s="44"/>
      <c r="F334" s="44"/>
      <c r="G334" s="45"/>
      <c r="H334" s="46"/>
      <c r="I334" s="46"/>
      <c r="J334" s="47"/>
    </row>
    <row r="335" ht="17.25" customHeight="1">
      <c r="A335" s="48"/>
      <c r="B335" s="48"/>
      <c r="C335" s="49" t="s">
        <v>25</v>
      </c>
      <c r="D335" s="50"/>
      <c r="E335" s="51"/>
      <c r="F335" s="52"/>
      <c r="G335" s="53"/>
      <c r="H335" s="54">
        <f>H336+H338+H340+H342+H344+H346+H350+H348+H352</f>
        <v>7502.6540000000005</v>
      </c>
      <c r="I335" s="54">
        <f>I336+I338+I340+I342+I344+I346+I350+I348+I352</f>
        <v>7086.2019999999993</v>
      </c>
      <c r="J335" s="55">
        <f t="shared" si="11"/>
        <v>0.94449270884676262</v>
      </c>
    </row>
    <row r="336" outlineLevel="1">
      <c r="A336" s="70" t="s">
        <v>172</v>
      </c>
      <c r="B336" s="59" t="s">
        <v>174</v>
      </c>
      <c r="C336" s="58" t="s">
        <v>76</v>
      </c>
      <c r="D336" s="59" t="s">
        <v>77</v>
      </c>
      <c r="E336" s="60">
        <v>806.43299999999999</v>
      </c>
      <c r="F336" s="60">
        <v>493.66399999999999</v>
      </c>
      <c r="G336" s="60">
        <v>1661.0050000000001</v>
      </c>
      <c r="H336" s="61">
        <f t="shared" si="10"/>
        <v>2961.1019999999999</v>
      </c>
      <c r="I336" s="61">
        <v>2827.6889999999999</v>
      </c>
      <c r="J336" s="55">
        <f t="shared" si="11"/>
        <v>0.95494481446434465</v>
      </c>
    </row>
    <row r="337" outlineLevel="2">
      <c r="A337" s="64" t="s">
        <v>172</v>
      </c>
      <c r="B337" s="65" t="s">
        <v>174</v>
      </c>
      <c r="C337" s="66" t="s">
        <v>78</v>
      </c>
      <c r="D337" s="65" t="s">
        <v>79</v>
      </c>
      <c r="E337" s="67">
        <v>806.43299999999999</v>
      </c>
      <c r="F337" s="67">
        <v>493.66399999999999</v>
      </c>
      <c r="G337" s="67">
        <v>1661.0050000000001</v>
      </c>
      <c r="H337" s="68">
        <f t="shared" si="10"/>
        <v>2961.1019999999999</v>
      </c>
      <c r="I337" s="68">
        <v>2827.6889999999999</v>
      </c>
      <c r="J337" s="69">
        <f t="shared" si="11"/>
        <v>0.95494481446434465</v>
      </c>
    </row>
    <row r="338" outlineLevel="1" collapsed="1">
      <c r="A338" s="70" t="s">
        <v>172</v>
      </c>
      <c r="B338" s="59" t="s">
        <v>174</v>
      </c>
      <c r="C338" s="58" t="s">
        <v>82</v>
      </c>
      <c r="D338" s="59" t="s">
        <v>83</v>
      </c>
      <c r="E338" s="60">
        <v>51.192999999999998</v>
      </c>
      <c r="F338" s="60">
        <v>55.828000000000003</v>
      </c>
      <c r="G338" s="60">
        <v>51.234000000000002</v>
      </c>
      <c r="H338" s="61">
        <f t="shared" si="10"/>
        <v>158.255</v>
      </c>
      <c r="I338" s="61">
        <v>158.255</v>
      </c>
      <c r="J338" s="55">
        <f t="shared" si="11"/>
        <v>1</v>
      </c>
    </row>
    <row r="339" outlineLevel="2">
      <c r="A339" s="64" t="s">
        <v>172</v>
      </c>
      <c r="B339" s="65" t="s">
        <v>174</v>
      </c>
      <c r="C339" s="66" t="s">
        <v>140</v>
      </c>
      <c r="D339" s="65" t="s">
        <v>141</v>
      </c>
      <c r="E339" s="67">
        <v>51.192999999999998</v>
      </c>
      <c r="F339" s="67">
        <v>55.828000000000003</v>
      </c>
      <c r="G339" s="67">
        <v>51.234000000000002</v>
      </c>
      <c r="H339" s="68">
        <f t="shared" si="10"/>
        <v>158.255</v>
      </c>
      <c r="I339" s="68">
        <v>158.255</v>
      </c>
      <c r="J339" s="69">
        <f t="shared" si="11"/>
        <v>1</v>
      </c>
    </row>
    <row r="340" outlineLevel="1">
      <c r="A340" s="70" t="s">
        <v>172</v>
      </c>
      <c r="B340" s="59" t="s">
        <v>174</v>
      </c>
      <c r="C340" s="58" t="s">
        <v>86</v>
      </c>
      <c r="D340" s="59" t="s">
        <v>87</v>
      </c>
      <c r="E340" s="60">
        <v>169</v>
      </c>
      <c r="F340" s="60">
        <v>200</v>
      </c>
      <c r="G340" s="60">
        <v>0</v>
      </c>
      <c r="H340" s="61">
        <f t="shared" si="10"/>
        <v>369</v>
      </c>
      <c r="I340" s="61">
        <v>369</v>
      </c>
      <c r="J340" s="55">
        <f t="shared" si="11"/>
        <v>1</v>
      </c>
    </row>
    <row r="341" outlineLevel="2">
      <c r="A341" s="64" t="s">
        <v>172</v>
      </c>
      <c r="B341" s="65" t="s">
        <v>174</v>
      </c>
      <c r="C341" s="66" t="s">
        <v>88</v>
      </c>
      <c r="D341" s="65" t="s">
        <v>89</v>
      </c>
      <c r="E341" s="67">
        <v>169</v>
      </c>
      <c r="F341" s="67">
        <v>200</v>
      </c>
      <c r="G341" s="67">
        <v>0</v>
      </c>
      <c r="H341" s="68">
        <f t="shared" si="10"/>
        <v>369</v>
      </c>
      <c r="I341" s="68">
        <v>369</v>
      </c>
      <c r="J341" s="69">
        <f t="shared" si="11"/>
        <v>1</v>
      </c>
    </row>
    <row r="342" outlineLevel="1">
      <c r="A342" s="70" t="s">
        <v>172</v>
      </c>
      <c r="B342" s="59" t="s">
        <v>174</v>
      </c>
      <c r="C342" s="58" t="s">
        <v>98</v>
      </c>
      <c r="D342" s="59" t="s">
        <v>99</v>
      </c>
      <c r="E342" s="60">
        <v>0</v>
      </c>
      <c r="F342" s="60">
        <v>295.10000000000002</v>
      </c>
      <c r="G342" s="60">
        <v>0</v>
      </c>
      <c r="H342" s="61">
        <f t="shared" si="10"/>
        <v>295.10000000000002</v>
      </c>
      <c r="I342" s="61">
        <v>295.10000000000002</v>
      </c>
      <c r="J342" s="55">
        <f t="shared" si="11"/>
        <v>1</v>
      </c>
    </row>
    <row r="343" outlineLevel="2">
      <c r="A343" s="64" t="s">
        <v>172</v>
      </c>
      <c r="B343" s="65" t="s">
        <v>174</v>
      </c>
      <c r="C343" s="66" t="s">
        <v>102</v>
      </c>
      <c r="D343" s="65" t="s">
        <v>103</v>
      </c>
      <c r="E343" s="67">
        <v>0</v>
      </c>
      <c r="F343" s="67">
        <v>295.10000000000002</v>
      </c>
      <c r="G343" s="67">
        <v>0</v>
      </c>
      <c r="H343" s="68">
        <f t="shared" si="10"/>
        <v>295.10000000000002</v>
      </c>
      <c r="I343" s="68">
        <v>295.10000000000002</v>
      </c>
      <c r="J343" s="69">
        <f t="shared" si="11"/>
        <v>1</v>
      </c>
    </row>
    <row r="344" outlineLevel="1">
      <c r="A344" s="70" t="s">
        <v>172</v>
      </c>
      <c r="B344" s="59" t="s">
        <v>174</v>
      </c>
      <c r="C344" s="58" t="s">
        <v>114</v>
      </c>
      <c r="D344" s="59" t="s">
        <v>115</v>
      </c>
      <c r="E344" s="60">
        <v>9.25</v>
      </c>
      <c r="F344" s="60">
        <v>55.75</v>
      </c>
      <c r="G344" s="60">
        <v>18.5</v>
      </c>
      <c r="H344" s="61">
        <f t="shared" si="10"/>
        <v>83.5</v>
      </c>
      <c r="I344" s="61">
        <v>83.5</v>
      </c>
      <c r="J344" s="55">
        <f t="shared" si="11"/>
        <v>1</v>
      </c>
    </row>
    <row r="345" outlineLevel="2">
      <c r="A345" s="64" t="s">
        <v>172</v>
      </c>
      <c r="B345" s="65" t="s">
        <v>174</v>
      </c>
      <c r="C345" s="66" t="s">
        <v>116</v>
      </c>
      <c r="D345" s="65" t="s">
        <v>117</v>
      </c>
      <c r="E345" s="67">
        <v>9.25</v>
      </c>
      <c r="F345" s="67">
        <v>55.75</v>
      </c>
      <c r="G345" s="67">
        <v>18.5</v>
      </c>
      <c r="H345" s="68">
        <f t="shared" si="10"/>
        <v>83.5</v>
      </c>
      <c r="I345" s="68">
        <v>83.5</v>
      </c>
      <c r="J345" s="69">
        <f t="shared" si="11"/>
        <v>1</v>
      </c>
    </row>
    <row r="346" outlineLevel="1">
      <c r="A346" s="70" t="s">
        <v>172</v>
      </c>
      <c r="B346" s="59" t="s">
        <v>174</v>
      </c>
      <c r="C346" s="58" t="s">
        <v>104</v>
      </c>
      <c r="D346" s="59" t="s">
        <v>105</v>
      </c>
      <c r="E346" s="60">
        <v>130.679</v>
      </c>
      <c r="F346" s="60">
        <v>232.69999999999999</v>
      </c>
      <c r="G346" s="60">
        <v>158.72800000000001</v>
      </c>
      <c r="H346" s="61">
        <f t="shared" si="10"/>
        <v>522.10699999999997</v>
      </c>
      <c r="I346" s="61">
        <v>478.88299999999998</v>
      </c>
      <c r="J346" s="55">
        <f t="shared" si="11"/>
        <v>0.91721237217658447</v>
      </c>
    </row>
    <row r="347" outlineLevel="2">
      <c r="A347" s="64" t="s">
        <v>172</v>
      </c>
      <c r="B347" s="65" t="s">
        <v>174</v>
      </c>
      <c r="C347" s="66" t="s">
        <v>118</v>
      </c>
      <c r="D347" s="65" t="s">
        <v>119</v>
      </c>
      <c r="E347" s="67">
        <v>130.679</v>
      </c>
      <c r="F347" s="67">
        <v>232.69999999999999</v>
      </c>
      <c r="G347" s="67">
        <v>158.72800000000001</v>
      </c>
      <c r="H347" s="68">
        <f t="shared" si="10"/>
        <v>522.10699999999997</v>
      </c>
      <c r="I347" s="68">
        <v>478.88299999999998</v>
      </c>
      <c r="J347" s="69">
        <f t="shared" si="11"/>
        <v>0.91721237217658447</v>
      </c>
    </row>
    <row r="348" outlineLevel="1">
      <c r="A348" s="70" t="s">
        <v>172</v>
      </c>
      <c r="B348" s="59" t="s">
        <v>174</v>
      </c>
      <c r="C348" s="58" t="s">
        <v>26</v>
      </c>
      <c r="D348" s="59" t="s">
        <v>27</v>
      </c>
      <c r="E348" s="60">
        <v>0</v>
      </c>
      <c r="F348" s="60">
        <v>0</v>
      </c>
      <c r="G348" s="60">
        <v>66.599999999999994</v>
      </c>
      <c r="H348" s="61">
        <f t="shared" si="10"/>
        <v>66.599999999999994</v>
      </c>
      <c r="I348" s="61">
        <v>66.593000000000004</v>
      </c>
      <c r="J348" s="55">
        <f t="shared" si="11"/>
        <v>0.99989489489489503</v>
      </c>
    </row>
    <row r="349" outlineLevel="2">
      <c r="A349" s="64" t="s">
        <v>172</v>
      </c>
      <c r="B349" s="65" t="s">
        <v>174</v>
      </c>
      <c r="C349" s="66" t="s">
        <v>160</v>
      </c>
      <c r="D349" s="65" t="s">
        <v>161</v>
      </c>
      <c r="E349" s="67">
        <v>0</v>
      </c>
      <c r="F349" s="67">
        <v>0</v>
      </c>
      <c r="G349" s="67">
        <v>66.599999999999994</v>
      </c>
      <c r="H349" s="68">
        <f t="shared" si="10"/>
        <v>66.599999999999994</v>
      </c>
      <c r="I349" s="68">
        <v>66.593000000000004</v>
      </c>
      <c r="J349" s="69">
        <f t="shared" si="11"/>
        <v>0.99989489489489503</v>
      </c>
    </row>
    <row r="350" outlineLevel="1">
      <c r="A350" s="70" t="s">
        <v>172</v>
      </c>
      <c r="B350" s="59" t="s">
        <v>174</v>
      </c>
      <c r="C350" s="58" t="s">
        <v>66</v>
      </c>
      <c r="D350" s="59" t="s">
        <v>67</v>
      </c>
      <c r="E350" s="60">
        <v>0</v>
      </c>
      <c r="F350" s="60">
        <v>0</v>
      </c>
      <c r="G350" s="60">
        <v>232.69999999999999</v>
      </c>
      <c r="H350" s="61">
        <f t="shared" si="10"/>
        <v>232.69999999999999</v>
      </c>
      <c r="I350" s="61">
        <v>231.364</v>
      </c>
      <c r="J350" s="55">
        <f t="shared" si="11"/>
        <v>0.99425870219166312</v>
      </c>
    </row>
    <row r="351" outlineLevel="2">
      <c r="A351" s="64" t="s">
        <v>172</v>
      </c>
      <c r="B351" s="65" t="s">
        <v>174</v>
      </c>
      <c r="C351" s="66" t="s">
        <v>68</v>
      </c>
      <c r="D351" s="65" t="s">
        <v>69</v>
      </c>
      <c r="E351" s="67">
        <v>0</v>
      </c>
      <c r="F351" s="67">
        <v>0</v>
      </c>
      <c r="G351" s="67">
        <v>232.69999999999999</v>
      </c>
      <c r="H351" s="68">
        <f t="shared" si="10"/>
        <v>232.69999999999999</v>
      </c>
      <c r="I351" s="68">
        <v>231.364</v>
      </c>
      <c r="J351" s="69">
        <f t="shared" si="11"/>
        <v>0.99425870219166312</v>
      </c>
    </row>
    <row r="352" outlineLevel="1">
      <c r="A352" s="70" t="s">
        <v>172</v>
      </c>
      <c r="B352" s="59" t="s">
        <v>174</v>
      </c>
      <c r="C352" s="58" t="s">
        <v>144</v>
      </c>
      <c r="D352" s="59" t="s">
        <v>145</v>
      </c>
      <c r="E352" s="60">
        <v>79.108999999999995</v>
      </c>
      <c r="F352" s="60">
        <v>309.26900000000001</v>
      </c>
      <c r="G352" s="60">
        <v>2425.9119999999998</v>
      </c>
      <c r="H352" s="61">
        <f t="shared" si="10"/>
        <v>2814.29</v>
      </c>
      <c r="I352" s="61">
        <v>2575.8180000000002</v>
      </c>
      <c r="J352" s="55">
        <f t="shared" si="11"/>
        <v>0.91526388538494619</v>
      </c>
    </row>
    <row r="353" outlineLevel="2">
      <c r="A353" s="64" t="s">
        <v>172</v>
      </c>
      <c r="B353" s="65" t="s">
        <v>174</v>
      </c>
      <c r="C353" s="66" t="s">
        <v>146</v>
      </c>
      <c r="D353" s="65" t="s">
        <v>147</v>
      </c>
      <c r="E353" s="67">
        <v>79.108999999999995</v>
      </c>
      <c r="F353" s="67">
        <v>289.16899999999998</v>
      </c>
      <c r="G353" s="67">
        <v>1086.8130000000001</v>
      </c>
      <c r="H353" s="68">
        <f t="shared" si="10"/>
        <v>1455.0910000000001</v>
      </c>
      <c r="I353" s="68">
        <v>1443.4300000000001</v>
      </c>
      <c r="J353" s="69">
        <f t="shared" si="11"/>
        <v>0.99198606822528623</v>
      </c>
    </row>
    <row r="354" outlineLevel="2">
      <c r="A354" s="64" t="s">
        <v>172</v>
      </c>
      <c r="B354" s="65" t="s">
        <v>174</v>
      </c>
      <c r="C354" s="66" t="s">
        <v>152</v>
      </c>
      <c r="D354" s="65" t="s">
        <v>153</v>
      </c>
      <c r="E354" s="67">
        <v>0</v>
      </c>
      <c r="F354" s="67">
        <v>0</v>
      </c>
      <c r="G354" s="67">
        <v>1200</v>
      </c>
      <c r="H354" s="68">
        <f t="shared" si="10"/>
        <v>1200</v>
      </c>
      <c r="I354" s="68">
        <v>991.68799999999999</v>
      </c>
      <c r="J354" s="69">
        <f t="shared" si="11"/>
        <v>0.82640666666666662</v>
      </c>
    </row>
    <row r="355" outlineLevel="2">
      <c r="A355" s="64" t="s">
        <v>172</v>
      </c>
      <c r="B355" s="65" t="s">
        <v>174</v>
      </c>
      <c r="C355" s="66" t="s">
        <v>148</v>
      </c>
      <c r="D355" s="65" t="s">
        <v>149</v>
      </c>
      <c r="E355" s="67">
        <v>0</v>
      </c>
      <c r="F355" s="67">
        <v>20.100000000000001</v>
      </c>
      <c r="G355" s="67">
        <v>139.09899999999999</v>
      </c>
      <c r="H355" s="68">
        <f t="shared" si="10"/>
        <v>159.19899999999998</v>
      </c>
      <c r="I355" s="68">
        <v>140.69999999999999</v>
      </c>
      <c r="J355" s="69">
        <f t="shared" si="11"/>
        <v>0.88379952135377737</v>
      </c>
    </row>
    <row r="356" ht="17.25" customHeight="1">
      <c r="A356" s="48"/>
      <c r="B356" s="48"/>
      <c r="C356" s="49" t="s">
        <v>36</v>
      </c>
      <c r="D356" s="50"/>
      <c r="E356" s="51"/>
      <c r="F356" s="52"/>
      <c r="G356" s="53"/>
      <c r="H356" s="54">
        <f>H357+H358+H359</f>
        <v>13626.352999999999</v>
      </c>
      <c r="I356" s="54">
        <f>I357+I358+I359</f>
        <v>13174.790999999999</v>
      </c>
      <c r="J356" s="55">
        <f t="shared" si="11"/>
        <v>0.96686112564381677</v>
      </c>
    </row>
    <row r="357" outlineLevel="1">
      <c r="A357" s="29" t="s">
        <v>172</v>
      </c>
      <c r="B357" s="71" t="s">
        <v>174</v>
      </c>
      <c r="C357" s="30" t="s">
        <v>37</v>
      </c>
      <c r="D357" s="71" t="s">
        <v>38</v>
      </c>
      <c r="E357" s="72">
        <v>3.8799999999999999</v>
      </c>
      <c r="F357" s="72">
        <v>98.879999999999995</v>
      </c>
      <c r="G357" s="72">
        <v>3.8700000000000001</v>
      </c>
      <c r="H357" s="32">
        <f t="shared" ref="H357:H420" si="12">F357+E357+G357</f>
        <v>106.63</v>
      </c>
      <c r="I357" s="32">
        <v>106.63</v>
      </c>
      <c r="J357" s="73">
        <f t="shared" ref="J357:J420" si="13">I357/H357</f>
        <v>1</v>
      </c>
    </row>
    <row r="358" outlineLevel="1">
      <c r="A358" s="29" t="s">
        <v>172</v>
      </c>
      <c r="B358" s="71" t="s">
        <v>174</v>
      </c>
      <c r="C358" s="30" t="s">
        <v>39</v>
      </c>
      <c r="D358" s="71" t="s">
        <v>40</v>
      </c>
      <c r="E358" s="72">
        <v>3236.835</v>
      </c>
      <c r="F358" s="72">
        <v>4750.2790000000005</v>
      </c>
      <c r="G358" s="72">
        <v>4636.9189999999999</v>
      </c>
      <c r="H358" s="32">
        <f t="shared" si="12"/>
        <v>12624.032999999999</v>
      </c>
      <c r="I358" s="32">
        <v>12172.471</v>
      </c>
      <c r="J358" s="73">
        <f t="shared" si="13"/>
        <v>0.9642299730997218</v>
      </c>
    </row>
    <row r="359" outlineLevel="1">
      <c r="A359" s="29" t="s">
        <v>172</v>
      </c>
      <c r="B359" s="71" t="s">
        <v>174</v>
      </c>
      <c r="C359" s="30" t="s">
        <v>41</v>
      </c>
      <c r="D359" s="71" t="s">
        <v>42</v>
      </c>
      <c r="E359" s="72">
        <v>0</v>
      </c>
      <c r="F359" s="72">
        <v>888.19000000000005</v>
      </c>
      <c r="G359" s="72">
        <v>7.5</v>
      </c>
      <c r="H359" s="32">
        <f t="shared" si="12"/>
        <v>895.69000000000005</v>
      </c>
      <c r="I359" s="32">
        <v>895.69000000000005</v>
      </c>
      <c r="J359" s="73">
        <f t="shared" si="13"/>
        <v>1</v>
      </c>
    </row>
    <row r="360" ht="27" customHeight="1">
      <c r="A360" s="74" t="s">
        <v>175</v>
      </c>
      <c r="B360" s="75" t="s">
        <v>176</v>
      </c>
      <c r="C360" s="76"/>
      <c r="D360" s="77"/>
      <c r="E360" s="78">
        <v>158833.788</v>
      </c>
      <c r="F360" s="78">
        <v>206849.55100000001</v>
      </c>
      <c r="G360" s="78">
        <v>430342.625</v>
      </c>
      <c r="H360" s="79">
        <f t="shared" si="12"/>
        <v>796025.96400000004</v>
      </c>
      <c r="I360" s="79">
        <v>452801.58299999998</v>
      </c>
      <c r="J360" s="80">
        <f t="shared" si="13"/>
        <v>0.56882765572706873</v>
      </c>
    </row>
    <row r="361" ht="17.25" customHeight="1">
      <c r="A361" s="41"/>
      <c r="B361" s="41"/>
      <c r="C361" s="42" t="s">
        <v>24</v>
      </c>
      <c r="D361" s="43"/>
      <c r="E361" s="44"/>
      <c r="F361" s="44"/>
      <c r="G361" s="45"/>
      <c r="H361" s="46"/>
      <c r="I361" s="46"/>
      <c r="J361" s="47"/>
    </row>
    <row r="362" ht="17.25" customHeight="1">
      <c r="A362" s="48"/>
      <c r="B362" s="48"/>
      <c r="C362" s="49" t="s">
        <v>25</v>
      </c>
      <c r="D362" s="50"/>
      <c r="E362" s="51"/>
      <c r="F362" s="52"/>
      <c r="G362" s="53"/>
      <c r="H362" s="54">
        <f>H363+H365</f>
        <v>726777.09899999993</v>
      </c>
      <c r="I362" s="54">
        <f>I363+I365</f>
        <v>388254.72399999999</v>
      </c>
      <c r="J362" s="55">
        <f t="shared" si="13"/>
        <v>0.53421430660681846</v>
      </c>
    </row>
    <row r="363" outlineLevel="1">
      <c r="A363" s="70" t="s">
        <v>175</v>
      </c>
      <c r="B363" s="59" t="s">
        <v>176</v>
      </c>
      <c r="C363" s="58" t="s">
        <v>177</v>
      </c>
      <c r="D363" s="59" t="s">
        <v>178</v>
      </c>
      <c r="E363" s="60">
        <v>600</v>
      </c>
      <c r="F363" s="60">
        <v>750</v>
      </c>
      <c r="G363" s="60">
        <v>750</v>
      </c>
      <c r="H363" s="61">
        <f t="shared" si="12"/>
        <v>2100</v>
      </c>
      <c r="I363" s="61">
        <v>1933.3</v>
      </c>
      <c r="J363" s="55">
        <f t="shared" si="13"/>
        <v>0.92061904761904756</v>
      </c>
    </row>
    <row r="364" outlineLevel="2">
      <c r="A364" s="64" t="s">
        <v>175</v>
      </c>
      <c r="B364" s="65" t="s">
        <v>176</v>
      </c>
      <c r="C364" s="66" t="s">
        <v>179</v>
      </c>
      <c r="D364" s="65" t="s">
        <v>180</v>
      </c>
      <c r="E364" s="67">
        <v>600</v>
      </c>
      <c r="F364" s="67">
        <v>750</v>
      </c>
      <c r="G364" s="67">
        <v>750</v>
      </c>
      <c r="H364" s="68">
        <f t="shared" si="12"/>
        <v>2100</v>
      </c>
      <c r="I364" s="68">
        <v>1933.3</v>
      </c>
      <c r="J364" s="69">
        <f t="shared" si="13"/>
        <v>0.92061904761904756</v>
      </c>
    </row>
    <row r="365" outlineLevel="1">
      <c r="A365" s="70" t="s">
        <v>175</v>
      </c>
      <c r="B365" s="59" t="s">
        <v>176</v>
      </c>
      <c r="C365" s="58" t="s">
        <v>144</v>
      </c>
      <c r="D365" s="59" t="s">
        <v>145</v>
      </c>
      <c r="E365" s="60">
        <v>141660.96299999999</v>
      </c>
      <c r="F365" s="60">
        <v>188121.636</v>
      </c>
      <c r="G365" s="60">
        <v>394894.5</v>
      </c>
      <c r="H365" s="61">
        <f t="shared" si="12"/>
        <v>724677.09899999993</v>
      </c>
      <c r="I365" s="61">
        <v>386321.424</v>
      </c>
      <c r="J365" s="55">
        <f t="shared" si="13"/>
        <v>0.53309456657743792</v>
      </c>
    </row>
    <row r="366" outlineLevel="2">
      <c r="A366" s="64" t="s">
        <v>175</v>
      </c>
      <c r="B366" s="65" t="s">
        <v>176</v>
      </c>
      <c r="C366" s="86" t="s">
        <v>181</v>
      </c>
      <c r="D366" s="87" t="s">
        <v>182</v>
      </c>
      <c r="E366" s="67">
        <v>673.87599999999998</v>
      </c>
      <c r="F366" s="67">
        <v>394.66300000000001</v>
      </c>
      <c r="G366" s="67">
        <v>41009.832000000002</v>
      </c>
      <c r="H366" s="68">
        <f t="shared" si="12"/>
        <v>42078.370999999999</v>
      </c>
      <c r="I366" s="68">
        <v>1405.105</v>
      </c>
      <c r="J366" s="69">
        <f t="shared" si="13"/>
        <v>0.033392571209565125</v>
      </c>
    </row>
    <row r="367" s="88" customFormat="1" ht="17.25" customHeight="1">
      <c r="A367" s="89" t="s">
        <v>175</v>
      </c>
      <c r="B367" s="89"/>
      <c r="C367" s="90" t="s">
        <v>183</v>
      </c>
      <c r="D367" s="91"/>
      <c r="E367" s="92"/>
      <c r="F367" s="92"/>
      <c r="G367" s="93"/>
      <c r="H367" s="94">
        <f>H368</f>
        <v>23600</v>
      </c>
      <c r="I367" s="94"/>
      <c r="J367" s="95">
        <f>J368</f>
        <v>0</v>
      </c>
    </row>
    <row r="368" s="88" customFormat="1" ht="45" outlineLevel="1">
      <c r="A368" s="29" t="s">
        <v>175</v>
      </c>
      <c r="B368" s="71"/>
      <c r="C368" s="30" t="s">
        <v>184</v>
      </c>
      <c r="D368" s="71" t="s">
        <v>185</v>
      </c>
      <c r="E368" s="72"/>
      <c r="F368" s="72"/>
      <c r="G368" s="72"/>
      <c r="H368" s="32">
        <v>23600</v>
      </c>
      <c r="I368" s="32"/>
      <c r="J368" s="69">
        <f>I368/H368</f>
        <v>0</v>
      </c>
    </row>
    <row r="369" outlineLevel="2" collapsed="1">
      <c r="A369" s="64" t="s">
        <v>175</v>
      </c>
      <c r="B369" s="65" t="s">
        <v>176</v>
      </c>
      <c r="C369" s="66" t="s">
        <v>146</v>
      </c>
      <c r="D369" s="65" t="s">
        <v>147</v>
      </c>
      <c r="E369" s="67">
        <v>768.38999999999999</v>
      </c>
      <c r="F369" s="67">
        <v>4552.5919999999996</v>
      </c>
      <c r="G369" s="67">
        <v>3825.4569999999999</v>
      </c>
      <c r="H369" s="68">
        <f t="shared" si="12"/>
        <v>9146.4390000000003</v>
      </c>
      <c r="I369" s="68">
        <v>6691.1689999999999</v>
      </c>
      <c r="J369" s="69">
        <f t="shared" si="13"/>
        <v>0.73156000931072729</v>
      </c>
    </row>
    <row r="370" outlineLevel="2">
      <c r="A370" s="64" t="s">
        <v>175</v>
      </c>
      <c r="B370" s="65" t="s">
        <v>176</v>
      </c>
      <c r="C370" s="66" t="s">
        <v>152</v>
      </c>
      <c r="D370" s="65" t="s">
        <v>153</v>
      </c>
      <c r="E370" s="67">
        <v>10444.705</v>
      </c>
      <c r="F370" s="67">
        <v>24650.673999999999</v>
      </c>
      <c r="G370" s="67">
        <v>23585.473999999998</v>
      </c>
      <c r="H370" s="68">
        <f t="shared" si="12"/>
        <v>58680.853000000003</v>
      </c>
      <c r="I370" s="68">
        <v>52616.385000000002</v>
      </c>
      <c r="J370" s="69">
        <f t="shared" si="13"/>
        <v>0.8966533768689422</v>
      </c>
    </row>
    <row r="371" outlineLevel="2">
      <c r="A371" s="64" t="s">
        <v>175</v>
      </c>
      <c r="B371" s="65" t="s">
        <v>176</v>
      </c>
      <c r="C371" s="66" t="s">
        <v>148</v>
      </c>
      <c r="D371" s="65" t="s">
        <v>149</v>
      </c>
      <c r="E371" s="67">
        <v>21904.541000000001</v>
      </c>
      <c r="F371" s="67">
        <v>38987.523999999998</v>
      </c>
      <c r="G371" s="67">
        <v>105417.496</v>
      </c>
      <c r="H371" s="68">
        <f t="shared" si="12"/>
        <v>166309.56099999999</v>
      </c>
      <c r="I371" s="68">
        <v>112062.863</v>
      </c>
      <c r="J371" s="69">
        <f t="shared" si="13"/>
        <v>0.67382092963374496</v>
      </c>
    </row>
    <row r="372" outlineLevel="2" collapsed="1">
      <c r="A372" s="64" t="s">
        <v>175</v>
      </c>
      <c r="B372" s="65" t="s">
        <v>176</v>
      </c>
      <c r="C372" s="66" t="s">
        <v>186</v>
      </c>
      <c r="D372" s="65" t="s">
        <v>187</v>
      </c>
      <c r="E372" s="67">
        <v>107869.452</v>
      </c>
      <c r="F372" s="67">
        <v>119536.183</v>
      </c>
      <c r="G372" s="67">
        <v>221056.242</v>
      </c>
      <c r="H372" s="68">
        <f t="shared" si="12"/>
        <v>448461.87699999998</v>
      </c>
      <c r="I372" s="68">
        <v>213545.902</v>
      </c>
      <c r="J372" s="69">
        <f t="shared" si="13"/>
        <v>0.47617403608200126</v>
      </c>
    </row>
    <row r="373" ht="17.25" customHeight="1" collapsed="1">
      <c r="A373" s="48"/>
      <c r="B373" s="48"/>
      <c r="C373" s="49" t="s">
        <v>36</v>
      </c>
      <c r="D373" s="50"/>
      <c r="E373" s="51"/>
      <c r="F373" s="52"/>
      <c r="G373" s="53"/>
      <c r="H373" s="54">
        <f>H374+H375+H376</f>
        <v>69248.865000000005</v>
      </c>
      <c r="I373" s="54">
        <f>I374+I375+I376</f>
        <v>64546.858999999997</v>
      </c>
      <c r="J373" s="55">
        <f t="shared" si="13"/>
        <v>0.93209988351433615</v>
      </c>
    </row>
    <row r="374" outlineLevel="1">
      <c r="A374" s="29" t="s">
        <v>175</v>
      </c>
      <c r="B374" s="71" t="s">
        <v>176</v>
      </c>
      <c r="C374" s="30" t="s">
        <v>37</v>
      </c>
      <c r="D374" s="71" t="s">
        <v>38</v>
      </c>
      <c r="E374" s="72">
        <v>0</v>
      </c>
      <c r="F374" s="72">
        <v>0</v>
      </c>
      <c r="G374" s="72">
        <v>16850</v>
      </c>
      <c r="H374" s="32">
        <f t="shared" si="12"/>
        <v>16850</v>
      </c>
      <c r="I374" s="32">
        <v>15964</v>
      </c>
      <c r="J374" s="73">
        <f t="shared" si="13"/>
        <v>0.9474183976261128</v>
      </c>
    </row>
    <row r="375" outlineLevel="1">
      <c r="A375" s="29" t="s">
        <v>175</v>
      </c>
      <c r="B375" s="71" t="s">
        <v>176</v>
      </c>
      <c r="C375" s="30" t="s">
        <v>39</v>
      </c>
      <c r="D375" s="71" t="s">
        <v>40</v>
      </c>
      <c r="E375" s="72">
        <v>16343.1</v>
      </c>
      <c r="F375" s="72">
        <v>17977.915000000001</v>
      </c>
      <c r="G375" s="72">
        <v>17848.125</v>
      </c>
      <c r="H375" s="32">
        <f t="shared" si="12"/>
        <v>52169.139999999999</v>
      </c>
      <c r="I375" s="32">
        <v>48353.133999999998</v>
      </c>
      <c r="J375" s="73">
        <f t="shared" si="13"/>
        <v>0.92685319328629912</v>
      </c>
    </row>
    <row r="376" outlineLevel="1">
      <c r="A376" s="29" t="s">
        <v>175</v>
      </c>
      <c r="B376" s="71" t="s">
        <v>176</v>
      </c>
      <c r="C376" s="30" t="s">
        <v>41</v>
      </c>
      <c r="D376" s="71" t="s">
        <v>42</v>
      </c>
      <c r="E376" s="72">
        <v>229.72499999999999</v>
      </c>
      <c r="F376" s="72">
        <v>0</v>
      </c>
      <c r="G376" s="72">
        <v>0</v>
      </c>
      <c r="H376" s="32">
        <f t="shared" si="12"/>
        <v>229.72499999999999</v>
      </c>
      <c r="I376" s="32">
        <v>229.72499999999999</v>
      </c>
      <c r="J376" s="73">
        <f t="shared" si="13"/>
        <v>1</v>
      </c>
    </row>
    <row r="377" ht="27" customHeight="1">
      <c r="A377" s="74" t="s">
        <v>188</v>
      </c>
      <c r="B377" s="75" t="s">
        <v>189</v>
      </c>
      <c r="C377" s="76"/>
      <c r="D377" s="77"/>
      <c r="E377" s="78">
        <v>427510.91700000002</v>
      </c>
      <c r="F377" s="78">
        <v>733633.70999999996</v>
      </c>
      <c r="G377" s="78">
        <v>1355817.608</v>
      </c>
      <c r="H377" s="79">
        <f t="shared" si="12"/>
        <v>2516962.2349999999</v>
      </c>
      <c r="I377" s="79">
        <v>2352555.165</v>
      </c>
      <c r="J377" s="80">
        <f t="shared" si="13"/>
        <v>0.93468035884137934</v>
      </c>
    </row>
    <row r="378" ht="17.25" customHeight="1">
      <c r="A378" s="41"/>
      <c r="B378" s="41"/>
      <c r="C378" s="42" t="s">
        <v>24</v>
      </c>
      <c r="D378" s="43"/>
      <c r="E378" s="44"/>
      <c r="F378" s="44"/>
      <c r="G378" s="45"/>
      <c r="H378" s="46"/>
      <c r="I378" s="46"/>
      <c r="J378" s="47"/>
    </row>
    <row r="379" ht="17.25" customHeight="1">
      <c r="A379" s="48"/>
      <c r="B379" s="48"/>
      <c r="C379" s="49" t="s">
        <v>25</v>
      </c>
      <c r="D379" s="50"/>
      <c r="E379" s="51"/>
      <c r="F379" s="52"/>
      <c r="G379" s="53"/>
      <c r="H379" s="54">
        <f>H380+H386+H392+H396+H401+H414+H418+H427+H423</f>
        <v>2462774.8480000002</v>
      </c>
      <c r="I379" s="54">
        <f>I380+I386+I392+I396+I401+I414+I418+I427+I423</f>
        <v>2298423.2770000002</v>
      </c>
      <c r="J379" s="55">
        <f t="shared" si="13"/>
        <v>0.93326569372207591</v>
      </c>
    </row>
    <row r="380" outlineLevel="1">
      <c r="A380" s="70" t="s">
        <v>188</v>
      </c>
      <c r="B380" s="59" t="s">
        <v>190</v>
      </c>
      <c r="C380" s="58" t="s">
        <v>76</v>
      </c>
      <c r="D380" s="59" t="s">
        <v>77</v>
      </c>
      <c r="E380" s="60">
        <v>0</v>
      </c>
      <c r="F380" s="60">
        <v>0.001</v>
      </c>
      <c r="G380" s="60">
        <v>13090.643</v>
      </c>
      <c r="H380" s="61">
        <f t="shared" si="12"/>
        <v>13090.644</v>
      </c>
      <c r="I380" s="61">
        <v>232.28899999999999</v>
      </c>
      <c r="J380" s="55">
        <f t="shared" si="13"/>
        <v>0.017744657940434404</v>
      </c>
    </row>
    <row r="381" outlineLevel="2">
      <c r="A381" s="64" t="s">
        <v>188</v>
      </c>
      <c r="B381" s="65" t="s">
        <v>190</v>
      </c>
      <c r="C381" s="66" t="s">
        <v>78</v>
      </c>
      <c r="D381" s="65" t="s">
        <v>79</v>
      </c>
      <c r="E381" s="67">
        <v>0</v>
      </c>
      <c r="F381" s="67">
        <v>0.001</v>
      </c>
      <c r="G381" s="67">
        <v>13090.643</v>
      </c>
      <c r="H381" s="68">
        <f t="shared" si="12"/>
        <v>13090.644</v>
      </c>
      <c r="I381" s="68">
        <v>232.28899999999999</v>
      </c>
      <c r="J381" s="69">
        <f t="shared" si="13"/>
        <v>0.017744657940434404</v>
      </c>
    </row>
    <row r="382" s="88" customFormat="1" ht="17.25" customHeight="1">
      <c r="A382" s="89" t="s">
        <v>188</v>
      </c>
      <c r="B382" s="89"/>
      <c r="C382" s="90" t="s">
        <v>183</v>
      </c>
      <c r="D382" s="96"/>
      <c r="E382" s="92"/>
      <c r="F382" s="92"/>
      <c r="G382" s="93"/>
      <c r="H382" s="97">
        <f>H383+H384+H385</f>
        <v>13090.642</v>
      </c>
      <c r="I382" s="97">
        <f>I383+I384+I385</f>
        <v>232.28999999999999</v>
      </c>
      <c r="J382" s="98">
        <f t="shared" si="13"/>
        <v>0.017744737041926591</v>
      </c>
      <c r="K382" s="88"/>
    </row>
    <row r="383" outlineLevel="4" collapsed="1">
      <c r="A383" s="29" t="s">
        <v>188</v>
      </c>
      <c r="B383" s="71" t="s">
        <v>190</v>
      </c>
      <c r="C383" s="30" t="s">
        <v>191</v>
      </c>
      <c r="D383" s="71" t="s">
        <v>192</v>
      </c>
      <c r="E383" s="72">
        <v>0</v>
      </c>
      <c r="F383" s="72">
        <v>0</v>
      </c>
      <c r="G383" s="72">
        <v>12937.674000000001</v>
      </c>
      <c r="H383" s="32">
        <f t="shared" si="12"/>
        <v>12937.674000000001</v>
      </c>
      <c r="I383" s="32">
        <v>79.319999999999993</v>
      </c>
      <c r="J383" s="73">
        <f t="shared" si="13"/>
        <v>0.0061309320361604405</v>
      </c>
    </row>
    <row r="384" outlineLevel="4">
      <c r="A384" s="29" t="s">
        <v>188</v>
      </c>
      <c r="B384" s="71" t="s">
        <v>190</v>
      </c>
      <c r="C384" s="30" t="s">
        <v>193</v>
      </c>
      <c r="D384" s="71" t="s">
        <v>194</v>
      </c>
      <c r="E384" s="72">
        <v>0</v>
      </c>
      <c r="F384" s="72">
        <v>0</v>
      </c>
      <c r="G384" s="72">
        <v>73.649000000000001</v>
      </c>
      <c r="H384" s="32">
        <f t="shared" si="12"/>
        <v>73.649000000000001</v>
      </c>
      <c r="I384" s="32">
        <v>73.650000000000006</v>
      </c>
      <c r="J384" s="73">
        <f t="shared" si="13"/>
        <v>1.000013577916876</v>
      </c>
    </row>
    <row r="385" outlineLevel="4">
      <c r="A385" s="29" t="s">
        <v>188</v>
      </c>
      <c r="B385" s="71" t="s">
        <v>190</v>
      </c>
      <c r="C385" s="30" t="s">
        <v>195</v>
      </c>
      <c r="D385" s="71" t="s">
        <v>196</v>
      </c>
      <c r="E385" s="72">
        <v>0</v>
      </c>
      <c r="F385" s="72">
        <v>0</v>
      </c>
      <c r="G385" s="72">
        <v>79.319000000000003</v>
      </c>
      <c r="H385" s="32">
        <f t="shared" si="12"/>
        <v>79.319000000000003</v>
      </c>
      <c r="I385" s="32">
        <v>79.319999999999993</v>
      </c>
      <c r="J385" s="73">
        <f t="shared" si="13"/>
        <v>1.0000126073198097</v>
      </c>
    </row>
    <row r="386" outlineLevel="1">
      <c r="A386" s="70" t="s">
        <v>188</v>
      </c>
      <c r="B386" s="59" t="s">
        <v>190</v>
      </c>
      <c r="C386" s="58" t="s">
        <v>82</v>
      </c>
      <c r="D386" s="59" t="s">
        <v>83</v>
      </c>
      <c r="E386" s="60">
        <v>0</v>
      </c>
      <c r="F386" s="60">
        <v>0</v>
      </c>
      <c r="G386" s="60">
        <v>667.95399999999995</v>
      </c>
      <c r="H386" s="61">
        <f t="shared" si="12"/>
        <v>667.95399999999995</v>
      </c>
      <c r="I386" s="61">
        <v>667.95399999999995</v>
      </c>
      <c r="J386" s="55">
        <f t="shared" si="13"/>
        <v>1</v>
      </c>
    </row>
    <row r="387" outlineLevel="2">
      <c r="A387" s="64" t="s">
        <v>188</v>
      </c>
      <c r="B387" s="65" t="s">
        <v>190</v>
      </c>
      <c r="C387" s="66" t="s">
        <v>140</v>
      </c>
      <c r="D387" s="65" t="s">
        <v>141</v>
      </c>
      <c r="E387" s="67">
        <v>0</v>
      </c>
      <c r="F387" s="67">
        <v>0</v>
      </c>
      <c r="G387" s="67">
        <v>667.95399999999995</v>
      </c>
      <c r="H387" s="68">
        <f t="shared" si="12"/>
        <v>667.95399999999995</v>
      </c>
      <c r="I387" s="68">
        <v>667.95399999999995</v>
      </c>
      <c r="J387" s="69">
        <f t="shared" si="13"/>
        <v>1</v>
      </c>
    </row>
    <row r="388" s="88" customFormat="1" ht="17.25" customHeight="1">
      <c r="A388" s="89" t="s">
        <v>188</v>
      </c>
      <c r="B388" s="89"/>
      <c r="C388" s="90" t="s">
        <v>183</v>
      </c>
      <c r="D388" s="96"/>
      <c r="E388" s="92"/>
      <c r="F388" s="92"/>
      <c r="G388" s="93"/>
      <c r="H388" s="97">
        <f>H389+H390+H391</f>
        <v>667.95399999999995</v>
      </c>
      <c r="I388" s="97">
        <f>I389+I390+I391</f>
        <v>667.95399999999995</v>
      </c>
      <c r="J388" s="98">
        <f>J389</f>
        <v>1</v>
      </c>
    </row>
    <row r="389" outlineLevel="4" collapsed="1">
      <c r="A389" s="29" t="s">
        <v>188</v>
      </c>
      <c r="B389" s="71" t="s">
        <v>190</v>
      </c>
      <c r="C389" s="30" t="s">
        <v>197</v>
      </c>
      <c r="D389" s="71" t="s">
        <v>198</v>
      </c>
      <c r="E389" s="72">
        <v>0</v>
      </c>
      <c r="F389" s="72">
        <v>0</v>
      </c>
      <c r="G389" s="72">
        <v>314.48500000000001</v>
      </c>
      <c r="H389" s="32">
        <f t="shared" si="12"/>
        <v>314.48500000000001</v>
      </c>
      <c r="I389" s="32">
        <v>314.48500000000001</v>
      </c>
      <c r="J389" s="73">
        <f t="shared" si="13"/>
        <v>1</v>
      </c>
    </row>
    <row r="390" outlineLevel="4" collapsed="1">
      <c r="A390" s="29" t="s">
        <v>188</v>
      </c>
      <c r="B390" s="71"/>
      <c r="C390" s="30" t="s">
        <v>199</v>
      </c>
      <c r="D390" s="71" t="s">
        <v>200</v>
      </c>
      <c r="E390" s="72"/>
      <c r="F390" s="72"/>
      <c r="G390" s="72"/>
      <c r="H390" s="32">
        <v>38.984000000000002</v>
      </c>
      <c r="I390" s="32">
        <f>F390+G390+H390</f>
        <v>38.984000000000002</v>
      </c>
      <c r="J390" s="73">
        <f t="shared" si="13"/>
        <v>1</v>
      </c>
    </row>
    <row r="391" outlineLevel="4" collapsed="1">
      <c r="A391" s="29" t="s">
        <v>188</v>
      </c>
      <c r="B391" s="71"/>
      <c r="C391" s="30" t="s">
        <v>201</v>
      </c>
      <c r="D391" s="71" t="s">
        <v>202</v>
      </c>
      <c r="E391" s="72"/>
      <c r="F391" s="72"/>
      <c r="G391" s="72"/>
      <c r="H391" s="32">
        <v>314.48500000000001</v>
      </c>
      <c r="I391" s="32">
        <v>314.48500000000001</v>
      </c>
      <c r="J391" s="73">
        <f t="shared" si="13"/>
        <v>1</v>
      </c>
    </row>
    <row r="392" outlineLevel="1">
      <c r="A392" s="70" t="s">
        <v>188</v>
      </c>
      <c r="B392" s="59" t="s">
        <v>190</v>
      </c>
      <c r="C392" s="58" t="s">
        <v>98</v>
      </c>
      <c r="D392" s="59" t="s">
        <v>99</v>
      </c>
      <c r="E392" s="60">
        <v>1659.174</v>
      </c>
      <c r="F392" s="60">
        <v>3872.893</v>
      </c>
      <c r="G392" s="60">
        <v>1285.5060000000001</v>
      </c>
      <c r="H392" s="61">
        <f t="shared" si="12"/>
        <v>6817.5730000000003</v>
      </c>
      <c r="I392" s="61">
        <v>5532.067</v>
      </c>
      <c r="J392" s="55">
        <f t="shared" si="13"/>
        <v>0.81144228305292798</v>
      </c>
    </row>
    <row r="393" outlineLevel="2">
      <c r="A393" s="64" t="s">
        <v>188</v>
      </c>
      <c r="B393" s="65" t="s">
        <v>190</v>
      </c>
      <c r="C393" s="86" t="s">
        <v>100</v>
      </c>
      <c r="D393" s="87" t="s">
        <v>101</v>
      </c>
      <c r="E393" s="67">
        <v>1659.174</v>
      </c>
      <c r="F393" s="67">
        <v>3872.893</v>
      </c>
      <c r="G393" s="67">
        <v>1285.5060000000001</v>
      </c>
      <c r="H393" s="68">
        <f t="shared" si="12"/>
        <v>6817.5730000000003</v>
      </c>
      <c r="I393" s="68">
        <v>5532.067</v>
      </c>
      <c r="J393" s="69">
        <f t="shared" si="13"/>
        <v>0.81144228305292798</v>
      </c>
    </row>
    <row r="394" s="88" customFormat="1" ht="17.25" customHeight="1">
      <c r="A394" s="89" t="s">
        <v>188</v>
      </c>
      <c r="B394" s="89"/>
      <c r="C394" s="90" t="s">
        <v>183</v>
      </c>
      <c r="D394" s="91"/>
      <c r="E394" s="92"/>
      <c r="F394" s="92"/>
      <c r="G394" s="93"/>
      <c r="H394" s="97">
        <f>H395</f>
        <v>6817.5730000000003</v>
      </c>
      <c r="I394" s="97">
        <f>I395</f>
        <v>5532.067</v>
      </c>
      <c r="J394" s="98">
        <f>J395</f>
        <v>0.81144228305292798</v>
      </c>
    </row>
    <row r="395" outlineLevel="4">
      <c r="A395" s="29" t="s">
        <v>188</v>
      </c>
      <c r="B395" s="71" t="s">
        <v>190</v>
      </c>
      <c r="C395" s="30" t="s">
        <v>203</v>
      </c>
      <c r="D395" s="71" t="s">
        <v>204</v>
      </c>
      <c r="E395" s="72">
        <v>1659.174</v>
      </c>
      <c r="F395" s="72">
        <v>3872.893</v>
      </c>
      <c r="G395" s="72">
        <v>1285.5060000000001</v>
      </c>
      <c r="H395" s="32">
        <f t="shared" si="12"/>
        <v>6817.5730000000003</v>
      </c>
      <c r="I395" s="32">
        <v>5532.067</v>
      </c>
      <c r="J395" s="73">
        <f t="shared" si="13"/>
        <v>0.81144228305292798</v>
      </c>
    </row>
    <row r="396" outlineLevel="1">
      <c r="A396" s="70" t="s">
        <v>188</v>
      </c>
      <c r="B396" s="59" t="s">
        <v>190</v>
      </c>
      <c r="C396" s="58" t="s">
        <v>114</v>
      </c>
      <c r="D396" s="59" t="s">
        <v>115</v>
      </c>
      <c r="E396" s="60">
        <v>63261.214999999997</v>
      </c>
      <c r="F396" s="60">
        <v>23824.929</v>
      </c>
      <c r="G396" s="60">
        <v>17552.059000000001</v>
      </c>
      <c r="H396" s="61">
        <f t="shared" si="12"/>
        <v>104638.20300000001</v>
      </c>
      <c r="I396" s="61">
        <v>96947.267000000007</v>
      </c>
      <c r="J396" s="55">
        <f t="shared" si="13"/>
        <v>0.92649973165154609</v>
      </c>
    </row>
    <row r="397" outlineLevel="2">
      <c r="A397" s="64" t="s">
        <v>188</v>
      </c>
      <c r="B397" s="65" t="s">
        <v>190</v>
      </c>
      <c r="C397" s="66" t="s">
        <v>205</v>
      </c>
      <c r="D397" s="65" t="s">
        <v>206</v>
      </c>
      <c r="E397" s="67">
        <v>63261.214999999997</v>
      </c>
      <c r="F397" s="67">
        <v>23824.929</v>
      </c>
      <c r="G397" s="67">
        <v>17552.059000000001</v>
      </c>
      <c r="H397" s="68">
        <f t="shared" si="12"/>
        <v>104638.20300000001</v>
      </c>
      <c r="I397" s="68">
        <v>96947.267000000007</v>
      </c>
      <c r="J397" s="69">
        <f t="shared" si="13"/>
        <v>0.92649973165154609</v>
      </c>
    </row>
    <row r="398" s="88" customFormat="1" ht="17.25" customHeight="1">
      <c r="A398" s="89" t="s">
        <v>188</v>
      </c>
      <c r="B398" s="89"/>
      <c r="C398" s="90" t="s">
        <v>183</v>
      </c>
      <c r="D398" s="91"/>
      <c r="E398" s="92"/>
      <c r="F398" s="92"/>
      <c r="G398" s="93"/>
      <c r="H398" s="97">
        <f>H399+H400</f>
        <v>104638.20300000001</v>
      </c>
      <c r="I398" s="97">
        <f>I399+I400</f>
        <v>96947.266999999993</v>
      </c>
      <c r="J398" s="98">
        <f t="shared" si="13"/>
        <v>0.92649973165154587</v>
      </c>
    </row>
    <row r="399" outlineLevel="4" collapsed="1">
      <c r="A399" s="29" t="s">
        <v>188</v>
      </c>
      <c r="B399" s="71" t="s">
        <v>190</v>
      </c>
      <c r="C399" s="30" t="s">
        <v>207</v>
      </c>
      <c r="D399" s="71" t="s">
        <v>208</v>
      </c>
      <c r="E399" s="72">
        <v>29545.381000000001</v>
      </c>
      <c r="F399" s="72">
        <v>0</v>
      </c>
      <c r="G399" s="72">
        <v>9861.1229999999996</v>
      </c>
      <c r="H399" s="32">
        <f t="shared" si="12"/>
        <v>39406.504000000001</v>
      </c>
      <c r="I399" s="32">
        <v>39406.504000000001</v>
      </c>
      <c r="J399" s="73">
        <f t="shared" si="13"/>
        <v>1</v>
      </c>
    </row>
    <row r="400" outlineLevel="4">
      <c r="A400" s="29" t="s">
        <v>188</v>
      </c>
      <c r="B400" s="71" t="s">
        <v>190</v>
      </c>
      <c r="C400" s="30" t="s">
        <v>209</v>
      </c>
      <c r="D400" s="71" t="s">
        <v>210</v>
      </c>
      <c r="E400" s="72">
        <v>33715.834000000003</v>
      </c>
      <c r="F400" s="72">
        <v>23824.929</v>
      </c>
      <c r="G400" s="72">
        <v>7690.9359999999997</v>
      </c>
      <c r="H400" s="32">
        <f t="shared" si="12"/>
        <v>65231.699000000008</v>
      </c>
      <c r="I400" s="32">
        <v>57540.762999999999</v>
      </c>
      <c r="J400" s="73">
        <f t="shared" si="13"/>
        <v>0.88209818051803301</v>
      </c>
    </row>
    <row r="401" outlineLevel="1">
      <c r="A401" s="70" t="s">
        <v>188</v>
      </c>
      <c r="B401" s="59" t="s">
        <v>190</v>
      </c>
      <c r="C401" s="58" t="s">
        <v>132</v>
      </c>
      <c r="D401" s="59" t="s">
        <v>133</v>
      </c>
      <c r="E401" s="60">
        <v>302381.56400000001</v>
      </c>
      <c r="F401" s="60">
        <v>435626.397</v>
      </c>
      <c r="G401" s="60">
        <v>843558.098</v>
      </c>
      <c r="H401" s="61">
        <f t="shared" si="12"/>
        <v>1581566.0589999999</v>
      </c>
      <c r="I401" s="61">
        <v>1560846.5449999999</v>
      </c>
      <c r="J401" s="55">
        <f t="shared" si="13"/>
        <v>0.98689936858337701</v>
      </c>
    </row>
    <row r="402" outlineLevel="2">
      <c r="A402" s="64" t="s">
        <v>188</v>
      </c>
      <c r="B402" s="65" t="s">
        <v>190</v>
      </c>
      <c r="C402" s="66" t="s">
        <v>211</v>
      </c>
      <c r="D402" s="65" t="s">
        <v>212</v>
      </c>
      <c r="E402" s="67">
        <v>302381.56400000001</v>
      </c>
      <c r="F402" s="67">
        <v>435626.397</v>
      </c>
      <c r="G402" s="67">
        <v>843558.098</v>
      </c>
      <c r="H402" s="68">
        <f t="shared" si="12"/>
        <v>1581566.0589999999</v>
      </c>
      <c r="I402" s="68">
        <v>1560846.5449999999</v>
      </c>
      <c r="J402" s="69">
        <f t="shared" si="13"/>
        <v>0.98689936858337701</v>
      </c>
    </row>
    <row r="403" s="88" customFormat="1" ht="17.25" customHeight="1">
      <c r="A403" s="89" t="s">
        <v>188</v>
      </c>
      <c r="B403" s="89"/>
      <c r="C403" s="90" t="s">
        <v>183</v>
      </c>
      <c r="D403" s="91"/>
      <c r="E403" s="92"/>
      <c r="F403" s="92"/>
      <c r="G403" s="93"/>
      <c r="H403" s="97">
        <f>H404+H405+H406+H407+H408+H409+H410+H411+H412+H413</f>
        <v>1581566.0600000001</v>
      </c>
      <c r="I403" s="97">
        <f>I404+I405+I406+I407+I408+I409+I410+I411+I412+I413</f>
        <v>1560846.5449999999</v>
      </c>
      <c r="J403" s="98">
        <f t="shared" si="13"/>
        <v>0.98689936795937561</v>
      </c>
    </row>
    <row r="404" outlineLevel="4" collapsed="1">
      <c r="A404" s="29" t="s">
        <v>188</v>
      </c>
      <c r="B404" s="71" t="s">
        <v>190</v>
      </c>
      <c r="C404" s="30" t="s">
        <v>213</v>
      </c>
      <c r="D404" s="71" t="s">
        <v>214</v>
      </c>
      <c r="E404" s="72">
        <v>15388.728999999999</v>
      </c>
      <c r="F404" s="72">
        <v>46536.004999999997</v>
      </c>
      <c r="G404" s="72">
        <v>74028.828999999998</v>
      </c>
      <c r="H404" s="32">
        <f t="shared" si="12"/>
        <v>135953.56299999999</v>
      </c>
      <c r="I404" s="32">
        <v>135953.56400000001</v>
      </c>
      <c r="J404" s="73">
        <f t="shared" si="13"/>
        <v>1.0000000073554529</v>
      </c>
    </row>
    <row r="405" outlineLevel="4">
      <c r="A405" s="29" t="s">
        <v>188</v>
      </c>
      <c r="B405" s="71" t="s">
        <v>190</v>
      </c>
      <c r="C405" s="30" t="s">
        <v>215</v>
      </c>
      <c r="D405" s="71" t="s">
        <v>216</v>
      </c>
      <c r="E405" s="72">
        <v>2022.672</v>
      </c>
      <c r="F405" s="72">
        <v>1680.5160000000001</v>
      </c>
      <c r="G405" s="72">
        <v>4765.2910000000002</v>
      </c>
      <c r="H405" s="32">
        <f t="shared" si="12"/>
        <v>8468.4789999999994</v>
      </c>
      <c r="I405" s="32">
        <v>8468.4789999999994</v>
      </c>
      <c r="J405" s="73">
        <f t="shared" si="13"/>
        <v>1</v>
      </c>
    </row>
    <row r="406" outlineLevel="4">
      <c r="A406" s="29" t="s">
        <v>188</v>
      </c>
      <c r="B406" s="71" t="s">
        <v>190</v>
      </c>
      <c r="C406" s="30" t="s">
        <v>217</v>
      </c>
      <c r="D406" s="71" t="s">
        <v>218</v>
      </c>
      <c r="E406" s="72">
        <v>5408.3450000000003</v>
      </c>
      <c r="F406" s="72">
        <v>155264.579</v>
      </c>
      <c r="G406" s="72">
        <v>185105.62</v>
      </c>
      <c r="H406" s="32">
        <f t="shared" si="12"/>
        <v>345778.54399999999</v>
      </c>
      <c r="I406" s="32">
        <v>337665.35399999999</v>
      </c>
      <c r="J406" s="73">
        <f t="shared" si="13"/>
        <v>0.97653645623541063</v>
      </c>
    </row>
    <row r="407" outlineLevel="4">
      <c r="A407" s="29" t="s">
        <v>188</v>
      </c>
      <c r="B407" s="71" t="s">
        <v>190</v>
      </c>
      <c r="C407" s="30" t="s">
        <v>219</v>
      </c>
      <c r="D407" s="71" t="s">
        <v>220</v>
      </c>
      <c r="E407" s="72">
        <v>0</v>
      </c>
      <c r="F407" s="72">
        <v>0</v>
      </c>
      <c r="G407" s="72">
        <v>21045.815999999999</v>
      </c>
      <c r="H407" s="32">
        <f t="shared" si="12"/>
        <v>21045.815999999999</v>
      </c>
      <c r="I407" s="32">
        <v>21045.815999999999</v>
      </c>
      <c r="J407" s="73">
        <f t="shared" si="13"/>
        <v>1</v>
      </c>
    </row>
    <row r="408" outlineLevel="4">
      <c r="A408" s="29" t="s">
        <v>188</v>
      </c>
      <c r="B408" s="71" t="s">
        <v>190</v>
      </c>
      <c r="C408" s="30" t="s">
        <v>221</v>
      </c>
      <c r="D408" s="71" t="s">
        <v>222</v>
      </c>
      <c r="E408" s="72">
        <v>25186.823</v>
      </c>
      <c r="F408" s="72">
        <v>3652.413</v>
      </c>
      <c r="G408" s="72">
        <v>27227.705000000002</v>
      </c>
      <c r="H408" s="32">
        <f t="shared" si="12"/>
        <v>56066.941000000006</v>
      </c>
      <c r="I408" s="32">
        <v>56066.940000000002</v>
      </c>
      <c r="J408" s="73">
        <f t="shared" si="13"/>
        <v>0.99999998216417763</v>
      </c>
    </row>
    <row r="409" outlineLevel="4">
      <c r="A409" s="29" t="s">
        <v>188</v>
      </c>
      <c r="B409" s="71" t="s">
        <v>190</v>
      </c>
      <c r="C409" s="30" t="s">
        <v>223</v>
      </c>
      <c r="D409" s="71" t="s">
        <v>224</v>
      </c>
      <c r="E409" s="72">
        <v>3486.346</v>
      </c>
      <c r="F409" s="72">
        <v>0</v>
      </c>
      <c r="G409" s="72">
        <v>0</v>
      </c>
      <c r="H409" s="32">
        <f t="shared" si="12"/>
        <v>3486.346</v>
      </c>
      <c r="I409" s="32">
        <v>3486.346</v>
      </c>
      <c r="J409" s="73">
        <f t="shared" si="13"/>
        <v>1</v>
      </c>
    </row>
    <row r="410" outlineLevel="4">
      <c r="A410" s="29" t="s">
        <v>188</v>
      </c>
      <c r="B410" s="71" t="s">
        <v>190</v>
      </c>
      <c r="C410" s="30" t="s">
        <v>225</v>
      </c>
      <c r="D410" s="99" t="s">
        <v>226</v>
      </c>
      <c r="E410" s="72">
        <v>0</v>
      </c>
      <c r="F410" s="72">
        <v>147568.323</v>
      </c>
      <c r="G410" s="72">
        <v>419046.75900000002</v>
      </c>
      <c r="H410" s="32">
        <f t="shared" si="12"/>
        <v>566615.08200000005</v>
      </c>
      <c r="I410" s="32">
        <v>566615.08200000005</v>
      </c>
      <c r="J410" s="73">
        <f t="shared" si="13"/>
        <v>1</v>
      </c>
    </row>
    <row r="411" outlineLevel="4" collapsed="1">
      <c r="A411" s="29" t="s">
        <v>188</v>
      </c>
      <c r="B411" s="71" t="s">
        <v>190</v>
      </c>
      <c r="C411" s="30" t="s">
        <v>227</v>
      </c>
      <c r="D411" s="71" t="s">
        <v>228</v>
      </c>
      <c r="E411" s="72">
        <v>31396.752</v>
      </c>
      <c r="F411" s="72">
        <v>24566.689999999999</v>
      </c>
      <c r="G411" s="72">
        <v>37528.161999999997</v>
      </c>
      <c r="H411" s="32">
        <f t="shared" si="12"/>
        <v>93491.603999999992</v>
      </c>
      <c r="I411" s="32">
        <v>80885.278999999995</v>
      </c>
      <c r="J411" s="73">
        <f t="shared" si="13"/>
        <v>0.86516088653265588</v>
      </c>
    </row>
    <row r="412" outlineLevel="4">
      <c r="A412" s="29" t="s">
        <v>188</v>
      </c>
      <c r="B412" s="71" t="s">
        <v>190</v>
      </c>
      <c r="C412" s="30" t="s">
        <v>229</v>
      </c>
      <c r="D412" s="71" t="s">
        <v>230</v>
      </c>
      <c r="E412" s="72">
        <v>18884.645</v>
      </c>
      <c r="F412" s="72">
        <v>1357.8720000000001</v>
      </c>
      <c r="G412" s="72">
        <v>19809.916000000001</v>
      </c>
      <c r="H412" s="32">
        <f t="shared" si="12"/>
        <v>40052.433000000005</v>
      </c>
      <c r="I412" s="32">
        <v>40052.432999999997</v>
      </c>
      <c r="J412" s="73">
        <f t="shared" si="13"/>
        <v>0.99999999999999978</v>
      </c>
    </row>
    <row r="413" outlineLevel="4">
      <c r="A413" s="29" t="s">
        <v>188</v>
      </c>
      <c r="B413" s="71" t="s">
        <v>190</v>
      </c>
      <c r="C413" s="30" t="s">
        <v>231</v>
      </c>
      <c r="D413" s="71" t="s">
        <v>232</v>
      </c>
      <c r="E413" s="72">
        <v>200607.25200000001</v>
      </c>
      <c r="F413" s="72">
        <v>55000</v>
      </c>
      <c r="G413" s="72">
        <v>55000</v>
      </c>
      <c r="H413" s="32">
        <f t="shared" si="12"/>
        <v>310607.25199999998</v>
      </c>
      <c r="I413" s="32">
        <v>310607.25199999998</v>
      </c>
      <c r="J413" s="73">
        <f t="shared" si="13"/>
        <v>1</v>
      </c>
    </row>
    <row r="414" outlineLevel="1">
      <c r="A414" s="70" t="s">
        <v>188</v>
      </c>
      <c r="B414" s="59" t="s">
        <v>190</v>
      </c>
      <c r="C414" s="58" t="s">
        <v>66</v>
      </c>
      <c r="D414" s="59" t="s">
        <v>67</v>
      </c>
      <c r="E414" s="60">
        <v>400.43200000000002</v>
      </c>
      <c r="F414" s="60">
        <v>934.34100000000001</v>
      </c>
      <c r="G414" s="60">
        <v>13960.393</v>
      </c>
      <c r="H414" s="61">
        <f t="shared" si="12"/>
        <v>15295.166000000001</v>
      </c>
      <c r="I414" s="61">
        <v>15295.165000000001</v>
      </c>
      <c r="J414" s="55">
        <f t="shared" si="13"/>
        <v>0.99999993461986614</v>
      </c>
    </row>
    <row r="415" outlineLevel="2">
      <c r="A415" s="64" t="s">
        <v>188</v>
      </c>
      <c r="B415" s="65" t="s">
        <v>190</v>
      </c>
      <c r="C415" s="66" t="s">
        <v>68</v>
      </c>
      <c r="D415" s="65" t="s">
        <v>69</v>
      </c>
      <c r="E415" s="67">
        <v>400.43200000000002</v>
      </c>
      <c r="F415" s="67">
        <v>934.34100000000001</v>
      </c>
      <c r="G415" s="67">
        <v>13960.393</v>
      </c>
      <c r="H415" s="68">
        <f t="shared" si="12"/>
        <v>15295.166000000001</v>
      </c>
      <c r="I415" s="68">
        <v>15295.165000000001</v>
      </c>
      <c r="J415" s="69">
        <f t="shared" si="13"/>
        <v>0.99999993461986614</v>
      </c>
    </row>
    <row r="416" s="88" customFormat="1" ht="17.25" customHeight="1">
      <c r="A416" s="89" t="s">
        <v>188</v>
      </c>
      <c r="B416" s="89"/>
      <c r="C416" s="90" t="s">
        <v>183</v>
      </c>
      <c r="D416" s="91"/>
      <c r="E416" s="92"/>
      <c r="F416" s="92"/>
      <c r="G416" s="93"/>
      <c r="H416" s="97">
        <f>H417</f>
        <v>15295.166000000001</v>
      </c>
      <c r="I416" s="97">
        <f>I417</f>
        <v>15295.165000000001</v>
      </c>
      <c r="J416" s="98">
        <f t="shared" si="13"/>
        <v>0.99999993461986614</v>
      </c>
    </row>
    <row r="417" outlineLevel="4">
      <c r="A417" s="29" t="s">
        <v>188</v>
      </c>
      <c r="B417" s="71" t="s">
        <v>190</v>
      </c>
      <c r="C417" s="30" t="s">
        <v>233</v>
      </c>
      <c r="D417" s="71" t="s">
        <v>234</v>
      </c>
      <c r="E417" s="72">
        <v>400.43200000000002</v>
      </c>
      <c r="F417" s="72">
        <v>934.34100000000001</v>
      </c>
      <c r="G417" s="72">
        <v>13960.393</v>
      </c>
      <c r="H417" s="32">
        <f t="shared" si="12"/>
        <v>15295.166000000001</v>
      </c>
      <c r="I417" s="32">
        <v>15295.165000000001</v>
      </c>
      <c r="J417" s="73">
        <f t="shared" si="13"/>
        <v>0.99999993461986614</v>
      </c>
    </row>
    <row r="418" outlineLevel="1">
      <c r="A418" s="70" t="s">
        <v>188</v>
      </c>
      <c r="B418" s="59" t="s">
        <v>190</v>
      </c>
      <c r="C418" s="58" t="s">
        <v>177</v>
      </c>
      <c r="D418" s="59" t="s">
        <v>178</v>
      </c>
      <c r="E418" s="60">
        <v>44733.269</v>
      </c>
      <c r="F418" s="60">
        <v>249361.57399999999</v>
      </c>
      <c r="G418" s="60">
        <v>443919.00199999998</v>
      </c>
      <c r="H418" s="61">
        <f t="shared" si="12"/>
        <v>738013.84499999997</v>
      </c>
      <c r="I418" s="61">
        <v>616216.58600000001</v>
      </c>
      <c r="J418" s="55">
        <f t="shared" si="13"/>
        <v>0.83496615974731481</v>
      </c>
    </row>
    <row r="419" outlineLevel="2">
      <c r="A419" s="64" t="s">
        <v>188</v>
      </c>
      <c r="B419" s="65" t="s">
        <v>190</v>
      </c>
      <c r="C419" s="66" t="s">
        <v>235</v>
      </c>
      <c r="D419" s="65" t="s">
        <v>236</v>
      </c>
      <c r="E419" s="67">
        <v>44733.269</v>
      </c>
      <c r="F419" s="67">
        <v>249361.57399999999</v>
      </c>
      <c r="G419" s="67">
        <v>443919.00199999998</v>
      </c>
      <c r="H419" s="68">
        <f t="shared" si="12"/>
        <v>738013.84499999997</v>
      </c>
      <c r="I419" s="68">
        <v>616216.58600000001</v>
      </c>
      <c r="J419" s="69">
        <f t="shared" si="13"/>
        <v>0.83496615974731481</v>
      </c>
    </row>
    <row r="420" s="88" customFormat="1" ht="17.25" customHeight="1">
      <c r="A420" s="89" t="s">
        <v>188</v>
      </c>
      <c r="B420" s="89"/>
      <c r="C420" s="90" t="s">
        <v>183</v>
      </c>
      <c r="D420" s="91"/>
      <c r="E420" s="92"/>
      <c r="F420" s="92"/>
      <c r="G420" s="93"/>
      <c r="H420" s="97">
        <f>H421+H422</f>
        <v>738013.84499999997</v>
      </c>
      <c r="I420" s="97">
        <f>I421+I422</f>
        <v>616216.58600000001</v>
      </c>
      <c r="J420" s="98">
        <f t="shared" si="13"/>
        <v>0.83496615974731481</v>
      </c>
    </row>
    <row r="421" outlineLevel="4" collapsed="1">
      <c r="A421" s="29" t="s">
        <v>188</v>
      </c>
      <c r="B421" s="71" t="s">
        <v>190</v>
      </c>
      <c r="C421" s="30" t="s">
        <v>237</v>
      </c>
      <c r="D421" s="71" t="s">
        <v>238</v>
      </c>
      <c r="E421" s="72">
        <v>0</v>
      </c>
      <c r="F421" s="72">
        <v>46665.457999999999</v>
      </c>
      <c r="G421" s="72">
        <v>53710.991000000002</v>
      </c>
      <c r="H421" s="32">
        <f t="shared" ref="H421:H484" si="14">F421+E421+G421</f>
        <v>100376.44899999999</v>
      </c>
      <c r="I421" s="32">
        <v>100183.247</v>
      </c>
      <c r="J421" s="73">
        <f t="shared" ref="J421:J484" si="15">I421/H421</f>
        <v>0.9980752257932537</v>
      </c>
    </row>
    <row r="422" outlineLevel="4">
      <c r="A422" s="29" t="s">
        <v>188</v>
      </c>
      <c r="B422" s="71" t="s">
        <v>190</v>
      </c>
      <c r="C422" s="30" t="s">
        <v>239</v>
      </c>
      <c r="D422" s="71" t="s">
        <v>240</v>
      </c>
      <c r="E422" s="72">
        <v>44733.269</v>
      </c>
      <c r="F422" s="72">
        <v>202696.11600000001</v>
      </c>
      <c r="G422" s="72">
        <v>390208.011</v>
      </c>
      <c r="H422" s="32">
        <f t="shared" si="14"/>
        <v>637637.39599999995</v>
      </c>
      <c r="I422" s="32">
        <v>516033.33899999998</v>
      </c>
      <c r="J422" s="73">
        <f t="shared" si="15"/>
        <v>0.80928964053419483</v>
      </c>
    </row>
    <row r="423" outlineLevel="1">
      <c r="A423" s="70" t="s">
        <v>188</v>
      </c>
      <c r="B423" s="59" t="s">
        <v>190</v>
      </c>
      <c r="C423" s="58" t="s">
        <v>144</v>
      </c>
      <c r="D423" s="59" t="s">
        <v>145</v>
      </c>
      <c r="E423" s="60">
        <v>885.74599999999998</v>
      </c>
      <c r="F423" s="60">
        <v>1328.6189999999999</v>
      </c>
      <c r="G423" s="60">
        <v>442.87299999999999</v>
      </c>
      <c r="H423" s="61">
        <f t="shared" si="14"/>
        <v>2657.2379999999998</v>
      </c>
      <c r="I423" s="61">
        <v>2657.2379999999998</v>
      </c>
      <c r="J423" s="55">
        <f t="shared" si="15"/>
        <v>1</v>
      </c>
    </row>
    <row r="424" outlineLevel="2">
      <c r="A424" s="64" t="s">
        <v>188</v>
      </c>
      <c r="B424" s="65" t="s">
        <v>190</v>
      </c>
      <c r="C424" s="66" t="s">
        <v>181</v>
      </c>
      <c r="D424" s="65" t="s">
        <v>182</v>
      </c>
      <c r="E424" s="67">
        <v>885.74599999999998</v>
      </c>
      <c r="F424" s="67">
        <v>1328.6189999999999</v>
      </c>
      <c r="G424" s="67">
        <v>442.87299999999999</v>
      </c>
      <c r="H424" s="68">
        <f t="shared" si="14"/>
        <v>2657.2379999999998</v>
      </c>
      <c r="I424" s="68">
        <v>2657.2379999999998</v>
      </c>
      <c r="J424" s="69">
        <f t="shared" si="15"/>
        <v>1</v>
      </c>
    </row>
    <row r="425" s="88" customFormat="1" ht="17.25" customHeight="1">
      <c r="A425" s="89" t="s">
        <v>188</v>
      </c>
      <c r="B425" s="89"/>
      <c r="C425" s="90" t="s">
        <v>183</v>
      </c>
      <c r="D425" s="91"/>
      <c r="E425" s="92"/>
      <c r="F425" s="92"/>
      <c r="G425" s="93"/>
      <c r="H425" s="97">
        <f>H426</f>
        <v>2657.2379999999998</v>
      </c>
      <c r="I425" s="97">
        <f>I426</f>
        <v>2657.2379999999998</v>
      </c>
      <c r="J425" s="69">
        <f t="shared" si="15"/>
        <v>1</v>
      </c>
    </row>
    <row r="426" outlineLevel="4">
      <c r="A426" s="29" t="s">
        <v>188</v>
      </c>
      <c r="B426" s="71" t="s">
        <v>190</v>
      </c>
      <c r="C426" s="30" t="s">
        <v>241</v>
      </c>
      <c r="D426" s="71" t="s">
        <v>242</v>
      </c>
      <c r="E426" s="72">
        <v>885.74599999999998</v>
      </c>
      <c r="F426" s="72">
        <v>1328.6189999999999</v>
      </c>
      <c r="G426" s="72">
        <v>442.87299999999999</v>
      </c>
      <c r="H426" s="32">
        <f t="shared" si="14"/>
        <v>2657.2379999999998</v>
      </c>
      <c r="I426" s="32">
        <v>2657.2379999999998</v>
      </c>
      <c r="J426" s="73">
        <f t="shared" si="15"/>
        <v>1</v>
      </c>
    </row>
    <row r="427" outlineLevel="1">
      <c r="A427" s="70" t="s">
        <v>188</v>
      </c>
      <c r="B427" s="59" t="s">
        <v>190</v>
      </c>
      <c r="C427" s="58" t="s">
        <v>243</v>
      </c>
      <c r="D427" s="59" t="s">
        <v>244</v>
      </c>
      <c r="E427" s="60">
        <v>0</v>
      </c>
      <c r="F427" s="60">
        <v>28.166</v>
      </c>
      <c r="G427" s="60">
        <v>0</v>
      </c>
      <c r="H427" s="61">
        <f t="shared" si="14"/>
        <v>28.166</v>
      </c>
      <c r="I427" s="61">
        <v>28.166</v>
      </c>
      <c r="J427" s="55">
        <f t="shared" si="15"/>
        <v>1</v>
      </c>
    </row>
    <row r="428" outlineLevel="2">
      <c r="A428" s="64" t="s">
        <v>188</v>
      </c>
      <c r="B428" s="65" t="s">
        <v>190</v>
      </c>
      <c r="C428" s="66" t="s">
        <v>245</v>
      </c>
      <c r="D428" s="65" t="s">
        <v>246</v>
      </c>
      <c r="E428" s="67">
        <v>0</v>
      </c>
      <c r="F428" s="67">
        <v>28.166</v>
      </c>
      <c r="G428" s="67">
        <v>0</v>
      </c>
      <c r="H428" s="68">
        <f t="shared" si="14"/>
        <v>28.166</v>
      </c>
      <c r="I428" s="68">
        <v>28.166</v>
      </c>
      <c r="J428" s="69">
        <f t="shared" si="15"/>
        <v>1</v>
      </c>
    </row>
    <row r="429" s="88" customFormat="1" ht="17.25" customHeight="1">
      <c r="A429" s="89" t="s">
        <v>188</v>
      </c>
      <c r="B429" s="89"/>
      <c r="C429" s="90" t="s">
        <v>183</v>
      </c>
      <c r="D429" s="91"/>
      <c r="E429" s="92"/>
      <c r="F429" s="92"/>
      <c r="G429" s="93"/>
      <c r="H429" s="97">
        <f>H430</f>
        <v>28.166</v>
      </c>
      <c r="I429" s="97">
        <f>I430</f>
        <v>28.166</v>
      </c>
      <c r="J429" s="69">
        <f>J430</f>
        <v>1</v>
      </c>
    </row>
    <row r="430" outlineLevel="4">
      <c r="A430" s="29" t="s">
        <v>188</v>
      </c>
      <c r="B430" s="71" t="s">
        <v>190</v>
      </c>
      <c r="C430" s="30" t="s">
        <v>247</v>
      </c>
      <c r="D430" s="71" t="s">
        <v>248</v>
      </c>
      <c r="E430" s="72">
        <v>0</v>
      </c>
      <c r="F430" s="72">
        <v>28.166</v>
      </c>
      <c r="G430" s="72">
        <v>0</v>
      </c>
      <c r="H430" s="32">
        <f t="shared" si="14"/>
        <v>28.166</v>
      </c>
      <c r="I430" s="32">
        <v>28.166</v>
      </c>
      <c r="J430" s="73">
        <f t="shared" si="15"/>
        <v>1</v>
      </c>
    </row>
    <row r="431" ht="17.25" customHeight="1">
      <c r="A431" s="48"/>
      <c r="B431" s="48"/>
      <c r="C431" s="49" t="s">
        <v>36</v>
      </c>
      <c r="D431" s="50"/>
      <c r="E431" s="51"/>
      <c r="F431" s="52"/>
      <c r="G431" s="53"/>
      <c r="H431" s="54">
        <f>H432+H433+H434+H435</f>
        <v>54187.389999999999</v>
      </c>
      <c r="I431" s="54">
        <f>I432+I433+I434+I435</f>
        <v>54131.888999999996</v>
      </c>
      <c r="J431" s="55">
        <f t="shared" si="15"/>
        <v>0.9989757580130727</v>
      </c>
    </row>
    <row r="432" outlineLevel="1">
      <c r="A432" s="29" t="s">
        <v>188</v>
      </c>
      <c r="B432" s="71" t="s">
        <v>190</v>
      </c>
      <c r="C432" s="30" t="s">
        <v>37</v>
      </c>
      <c r="D432" s="71" t="s">
        <v>38</v>
      </c>
      <c r="E432" s="72">
        <v>0</v>
      </c>
      <c r="F432" s="72">
        <v>0</v>
      </c>
      <c r="G432" s="72">
        <v>144.375</v>
      </c>
      <c r="H432" s="32">
        <f t="shared" si="14"/>
        <v>144.375</v>
      </c>
      <c r="I432" s="32">
        <v>144.375</v>
      </c>
      <c r="J432" s="73">
        <f t="shared" si="15"/>
        <v>1</v>
      </c>
    </row>
    <row r="433" outlineLevel="1">
      <c r="A433" s="29" t="s">
        <v>188</v>
      </c>
      <c r="B433" s="71" t="s">
        <v>190</v>
      </c>
      <c r="C433" s="30" t="s">
        <v>39</v>
      </c>
      <c r="D433" s="71" t="s">
        <v>40</v>
      </c>
      <c r="E433" s="72">
        <v>3506.6500000000001</v>
      </c>
      <c r="F433" s="72">
        <v>4613.0829999999996</v>
      </c>
      <c r="G433" s="72">
        <v>4649.7619999999997</v>
      </c>
      <c r="H433" s="32">
        <f t="shared" si="14"/>
        <v>12769.494999999999</v>
      </c>
      <c r="I433" s="32">
        <v>12769.472</v>
      </c>
      <c r="J433" s="73">
        <f t="shared" si="15"/>
        <v>0.99999819883245189</v>
      </c>
    </row>
    <row r="434" outlineLevel="1">
      <c r="A434" s="29" t="s">
        <v>188</v>
      </c>
      <c r="B434" s="71" t="s">
        <v>190</v>
      </c>
      <c r="C434" s="30" t="s">
        <v>41</v>
      </c>
      <c r="D434" s="71" t="s">
        <v>42</v>
      </c>
      <c r="E434" s="72">
        <v>0</v>
      </c>
      <c r="F434" s="72">
        <v>404.38900000000001</v>
      </c>
      <c r="G434" s="72">
        <v>2248.8969999999999</v>
      </c>
      <c r="H434" s="32">
        <f t="shared" si="14"/>
        <v>2653.2860000000001</v>
      </c>
      <c r="I434" s="32">
        <v>2653.2849999999999</v>
      </c>
      <c r="J434" s="73">
        <f t="shared" si="15"/>
        <v>0.99999962310885437</v>
      </c>
    </row>
    <row r="435" outlineLevel="1">
      <c r="A435" s="29" t="s">
        <v>188</v>
      </c>
      <c r="B435" s="71" t="s">
        <v>190</v>
      </c>
      <c r="C435" s="30" t="s">
        <v>249</v>
      </c>
      <c r="D435" s="71" t="s">
        <v>250</v>
      </c>
      <c r="E435" s="72">
        <v>10682.868</v>
      </c>
      <c r="F435" s="72">
        <v>13639.319</v>
      </c>
      <c r="G435" s="72">
        <v>14298.047</v>
      </c>
      <c r="H435" s="32">
        <f t="shared" si="14"/>
        <v>38620.233999999997</v>
      </c>
      <c r="I435" s="32">
        <v>38564.756999999998</v>
      </c>
      <c r="J435" s="73">
        <f t="shared" si="15"/>
        <v>0.99856352501644607</v>
      </c>
    </row>
    <row r="436" ht="27" customHeight="1">
      <c r="A436" s="74" t="s">
        <v>251</v>
      </c>
      <c r="B436" s="75" t="s">
        <v>252</v>
      </c>
      <c r="C436" s="76"/>
      <c r="D436" s="77"/>
      <c r="E436" s="78">
        <v>1825008.828</v>
      </c>
      <c r="F436" s="78">
        <v>1581333.9110000001</v>
      </c>
      <c r="G436" s="78">
        <v>1811993.2690000001</v>
      </c>
      <c r="H436" s="79">
        <f t="shared" si="14"/>
        <v>5218336.0080000004</v>
      </c>
      <c r="I436" s="79">
        <v>5209077.3849999998</v>
      </c>
      <c r="J436" s="80">
        <f t="shared" si="15"/>
        <v>0.99822575185158513</v>
      </c>
    </row>
    <row r="437" ht="17.25" customHeight="1">
      <c r="A437" s="41"/>
      <c r="B437" s="41"/>
      <c r="C437" s="42" t="s">
        <v>24</v>
      </c>
      <c r="D437" s="43"/>
      <c r="E437" s="44"/>
      <c r="F437" s="44"/>
      <c r="G437" s="45"/>
      <c r="H437" s="46"/>
      <c r="I437" s="46"/>
      <c r="J437" s="47"/>
    </row>
    <row r="438" ht="17.25" customHeight="1">
      <c r="A438" s="48"/>
      <c r="B438" s="48"/>
      <c r="C438" s="49" t="s">
        <v>25</v>
      </c>
      <c r="D438" s="50"/>
      <c r="E438" s="51"/>
      <c r="F438" s="52"/>
      <c r="G438" s="53"/>
      <c r="H438" s="54">
        <f>H439+H441+H445+H448+H450+H452</f>
        <v>5170063.8460000008</v>
      </c>
      <c r="I438" s="54">
        <f>I439+I441+I445+I448+I450+I452</f>
        <v>5162479.3899999997</v>
      </c>
      <c r="J438" s="55">
        <f t="shared" si="15"/>
        <v>0.9985330053504331</v>
      </c>
    </row>
    <row r="439" outlineLevel="1">
      <c r="A439" s="70" t="s">
        <v>251</v>
      </c>
      <c r="B439" s="59" t="s">
        <v>252</v>
      </c>
      <c r="C439" s="58" t="s">
        <v>76</v>
      </c>
      <c r="D439" s="59" t="s">
        <v>77</v>
      </c>
      <c r="E439" s="60">
        <v>0</v>
      </c>
      <c r="F439" s="60">
        <v>0</v>
      </c>
      <c r="G439" s="60">
        <v>3454.6999999999998</v>
      </c>
      <c r="H439" s="61">
        <f t="shared" si="14"/>
        <v>3454.6999999999998</v>
      </c>
      <c r="I439" s="61">
        <v>3454.6999999999998</v>
      </c>
      <c r="J439" s="55">
        <f t="shared" si="15"/>
        <v>1</v>
      </c>
    </row>
    <row r="440" outlineLevel="2">
      <c r="A440" s="64" t="s">
        <v>251</v>
      </c>
      <c r="B440" s="65" t="s">
        <v>252</v>
      </c>
      <c r="C440" s="66" t="s">
        <v>78</v>
      </c>
      <c r="D440" s="65" t="s">
        <v>79</v>
      </c>
      <c r="E440" s="67">
        <v>0</v>
      </c>
      <c r="F440" s="67">
        <v>0</v>
      </c>
      <c r="G440" s="67">
        <v>3454.6999999999998</v>
      </c>
      <c r="H440" s="68">
        <f t="shared" si="14"/>
        <v>3454.6999999999998</v>
      </c>
      <c r="I440" s="68">
        <v>3454.6999999999998</v>
      </c>
      <c r="J440" s="69">
        <f t="shared" si="15"/>
        <v>1</v>
      </c>
    </row>
    <row r="441" outlineLevel="1" collapsed="1">
      <c r="A441" s="70" t="s">
        <v>251</v>
      </c>
      <c r="B441" s="59" t="s">
        <v>252</v>
      </c>
      <c r="C441" s="58" t="s">
        <v>164</v>
      </c>
      <c r="D441" s="59" t="s">
        <v>165</v>
      </c>
      <c r="E441" s="60">
        <v>1122926.2279999999</v>
      </c>
      <c r="F441" s="60">
        <v>1009959.208</v>
      </c>
      <c r="G441" s="60">
        <v>1172809.794</v>
      </c>
      <c r="H441" s="61">
        <f t="shared" si="14"/>
        <v>3305695.2299999995</v>
      </c>
      <c r="I441" s="61">
        <v>3301865.6490000002</v>
      </c>
      <c r="J441" s="55">
        <f t="shared" si="15"/>
        <v>0.99884152024504713</v>
      </c>
    </row>
    <row r="442" outlineLevel="2">
      <c r="A442" s="64" t="s">
        <v>251</v>
      </c>
      <c r="B442" s="65" t="s">
        <v>252</v>
      </c>
      <c r="C442" s="66" t="s">
        <v>166</v>
      </c>
      <c r="D442" s="65" t="s">
        <v>167</v>
      </c>
      <c r="E442" s="67">
        <v>953286.59499999997</v>
      </c>
      <c r="F442" s="67">
        <v>764218.98199999996</v>
      </c>
      <c r="G442" s="67">
        <v>853129.67000000004</v>
      </c>
      <c r="H442" s="68">
        <f t="shared" si="14"/>
        <v>2570635.247</v>
      </c>
      <c r="I442" s="68">
        <v>2570326.9309999999</v>
      </c>
      <c r="J442" s="69">
        <f t="shared" si="15"/>
        <v>0.99988006233075655</v>
      </c>
    </row>
    <row r="443" outlineLevel="2" collapsed="1">
      <c r="A443" s="64" t="s">
        <v>251</v>
      </c>
      <c r="B443" s="65" t="s">
        <v>252</v>
      </c>
      <c r="C443" s="66" t="s">
        <v>253</v>
      </c>
      <c r="D443" s="65" t="s">
        <v>254</v>
      </c>
      <c r="E443" s="67">
        <v>155104.492</v>
      </c>
      <c r="F443" s="67">
        <v>200734.65299999999</v>
      </c>
      <c r="G443" s="67">
        <v>205636.095</v>
      </c>
      <c r="H443" s="68">
        <f t="shared" si="14"/>
        <v>561475.23999999999</v>
      </c>
      <c r="I443" s="68">
        <v>557995.42099999997</v>
      </c>
      <c r="J443" s="69">
        <f t="shared" si="15"/>
        <v>0.99380236428591218</v>
      </c>
    </row>
    <row r="444" outlineLevel="2">
      <c r="A444" s="64" t="s">
        <v>251</v>
      </c>
      <c r="B444" s="65" t="s">
        <v>252</v>
      </c>
      <c r="C444" s="66" t="s">
        <v>255</v>
      </c>
      <c r="D444" s="65" t="s">
        <v>256</v>
      </c>
      <c r="E444" s="67">
        <v>14535.141</v>
      </c>
      <c r="F444" s="67">
        <v>45005.572</v>
      </c>
      <c r="G444" s="67">
        <v>114044.03</v>
      </c>
      <c r="H444" s="68">
        <f t="shared" si="14"/>
        <v>173584.74300000002</v>
      </c>
      <c r="I444" s="68">
        <v>173543.29699999999</v>
      </c>
      <c r="J444" s="69">
        <f t="shared" si="15"/>
        <v>0.99976123477626122</v>
      </c>
    </row>
    <row r="445" outlineLevel="1" collapsed="1">
      <c r="A445" s="70" t="s">
        <v>251</v>
      </c>
      <c r="B445" s="59" t="s">
        <v>252</v>
      </c>
      <c r="C445" s="58" t="s">
        <v>26</v>
      </c>
      <c r="D445" s="59" t="s">
        <v>27</v>
      </c>
      <c r="E445" s="60">
        <v>642624.66299999994</v>
      </c>
      <c r="F445" s="60">
        <v>438020.20000000001</v>
      </c>
      <c r="G445" s="60">
        <v>433198.571</v>
      </c>
      <c r="H445" s="61">
        <f t="shared" si="14"/>
        <v>1513843.4339999999</v>
      </c>
      <c r="I445" s="61">
        <v>1510088.5589999999</v>
      </c>
      <c r="J445" s="55">
        <f t="shared" si="15"/>
        <v>0.99751964112294056</v>
      </c>
    </row>
    <row r="446" outlineLevel="2">
      <c r="A446" s="64" t="s">
        <v>251</v>
      </c>
      <c r="B446" s="65" t="s">
        <v>252</v>
      </c>
      <c r="C446" s="66" t="s">
        <v>160</v>
      </c>
      <c r="D446" s="65" t="s">
        <v>161</v>
      </c>
      <c r="E446" s="67">
        <v>642101.62199999997</v>
      </c>
      <c r="F446" s="67">
        <v>411219.02299999999</v>
      </c>
      <c r="G446" s="67">
        <v>415300.51299999998</v>
      </c>
      <c r="H446" s="68">
        <f t="shared" si="14"/>
        <v>1468621.1580000001</v>
      </c>
      <c r="I446" s="68">
        <v>1464866.2830000001</v>
      </c>
      <c r="J446" s="69">
        <f t="shared" si="15"/>
        <v>0.9974432650792574</v>
      </c>
    </row>
    <row r="447" outlineLevel="2" collapsed="1">
      <c r="A447" s="64" t="s">
        <v>251</v>
      </c>
      <c r="B447" s="65" t="s">
        <v>252</v>
      </c>
      <c r="C447" s="66" t="s">
        <v>257</v>
      </c>
      <c r="D447" s="65" t="s">
        <v>258</v>
      </c>
      <c r="E447" s="67">
        <v>523.04100000000005</v>
      </c>
      <c r="F447" s="67">
        <v>26801.177</v>
      </c>
      <c r="G447" s="67">
        <v>17898.058000000001</v>
      </c>
      <c r="H447" s="68">
        <f t="shared" si="14"/>
        <v>45222.275999999998</v>
      </c>
      <c r="I447" s="68">
        <v>45222.275999999998</v>
      </c>
      <c r="J447" s="69">
        <f t="shared" si="15"/>
        <v>1</v>
      </c>
    </row>
    <row r="448" outlineLevel="1" collapsed="1">
      <c r="A448" s="70" t="s">
        <v>251</v>
      </c>
      <c r="B448" s="59" t="s">
        <v>252</v>
      </c>
      <c r="C448" s="58" t="s">
        <v>259</v>
      </c>
      <c r="D448" s="59" t="s">
        <v>260</v>
      </c>
      <c r="E448" s="60">
        <v>6088.0540000000001</v>
      </c>
      <c r="F448" s="60">
        <v>5580.192</v>
      </c>
      <c r="G448" s="60">
        <v>886.947</v>
      </c>
      <c r="H448" s="61">
        <f t="shared" si="14"/>
        <v>12555.192999999999</v>
      </c>
      <c r="I448" s="61">
        <v>12555.192999999999</v>
      </c>
      <c r="J448" s="55">
        <f t="shared" si="15"/>
        <v>1</v>
      </c>
    </row>
    <row r="449" ht="30" outlineLevel="2">
      <c r="A449" s="64" t="s">
        <v>251</v>
      </c>
      <c r="B449" s="65" t="s">
        <v>252</v>
      </c>
      <c r="C449" s="66" t="s">
        <v>261</v>
      </c>
      <c r="D449" s="65" t="s">
        <v>262</v>
      </c>
      <c r="E449" s="67">
        <v>6088.0540000000001</v>
      </c>
      <c r="F449" s="67">
        <v>5580.192</v>
      </c>
      <c r="G449" s="67">
        <v>886.947</v>
      </c>
      <c r="H449" s="68">
        <f t="shared" si="14"/>
        <v>12555.192999999999</v>
      </c>
      <c r="I449" s="68">
        <v>12555.192999999999</v>
      </c>
      <c r="J449" s="69">
        <f t="shared" si="15"/>
        <v>1</v>
      </c>
    </row>
    <row r="450" ht="30" outlineLevel="1">
      <c r="A450" s="70" t="s">
        <v>251</v>
      </c>
      <c r="B450" s="59" t="s">
        <v>252</v>
      </c>
      <c r="C450" s="58" t="s">
        <v>62</v>
      </c>
      <c r="D450" s="59" t="s">
        <v>63</v>
      </c>
      <c r="E450" s="60">
        <v>0</v>
      </c>
      <c r="F450" s="60">
        <v>40109.936999999998</v>
      </c>
      <c r="G450" s="60">
        <v>25962.371999999999</v>
      </c>
      <c r="H450" s="61">
        <f t="shared" si="14"/>
        <v>66072.308999999994</v>
      </c>
      <c r="I450" s="61">
        <v>66072.308000000005</v>
      </c>
      <c r="J450" s="55">
        <f t="shared" si="15"/>
        <v>0.99999998486506669</v>
      </c>
    </row>
    <row r="451" ht="30" outlineLevel="2">
      <c r="A451" s="64" t="s">
        <v>251</v>
      </c>
      <c r="B451" s="65" t="s">
        <v>252</v>
      </c>
      <c r="C451" s="66" t="s">
        <v>64</v>
      </c>
      <c r="D451" s="65" t="s">
        <v>65</v>
      </c>
      <c r="E451" s="67">
        <v>0</v>
      </c>
      <c r="F451" s="67">
        <v>40109.936999999998</v>
      </c>
      <c r="G451" s="67">
        <v>25962.371999999999</v>
      </c>
      <c r="H451" s="68">
        <f t="shared" si="14"/>
        <v>66072.308999999994</v>
      </c>
      <c r="I451" s="68">
        <v>66072.308000000005</v>
      </c>
      <c r="J451" s="69">
        <f t="shared" si="15"/>
        <v>0.99999998486506669</v>
      </c>
    </row>
    <row r="452" ht="30" outlineLevel="1">
      <c r="A452" s="70" t="s">
        <v>251</v>
      </c>
      <c r="B452" s="59" t="s">
        <v>252</v>
      </c>
      <c r="C452" s="58" t="s">
        <v>243</v>
      </c>
      <c r="D452" s="59" t="s">
        <v>244</v>
      </c>
      <c r="E452" s="60">
        <v>39582.529000000002</v>
      </c>
      <c r="F452" s="60">
        <v>72079.567999999999</v>
      </c>
      <c r="G452" s="60">
        <v>156780.883</v>
      </c>
      <c r="H452" s="61">
        <f t="shared" si="14"/>
        <v>268442.97999999998</v>
      </c>
      <c r="I452" s="61">
        <v>268442.98100000003</v>
      </c>
      <c r="J452" s="55">
        <f t="shared" si="15"/>
        <v>1.0000000037251862</v>
      </c>
    </row>
    <row r="453" ht="45" outlineLevel="2">
      <c r="A453" s="64" t="s">
        <v>251</v>
      </c>
      <c r="B453" s="65" t="s">
        <v>252</v>
      </c>
      <c r="C453" s="66" t="s">
        <v>245</v>
      </c>
      <c r="D453" s="65" t="s">
        <v>246</v>
      </c>
      <c r="E453" s="67">
        <v>39466.372000000003</v>
      </c>
      <c r="F453" s="67">
        <v>23363.123</v>
      </c>
      <c r="G453" s="67">
        <v>114012.069</v>
      </c>
      <c r="H453" s="68">
        <f t="shared" si="14"/>
        <v>176841.56400000001</v>
      </c>
      <c r="I453" s="68">
        <v>176841.56400000001</v>
      </c>
      <c r="J453" s="69">
        <f t="shared" si="15"/>
        <v>1</v>
      </c>
    </row>
    <row r="454" s="88" customFormat="1" ht="17.25" customHeight="1">
      <c r="A454" s="89" t="s">
        <v>251</v>
      </c>
      <c r="B454" s="89"/>
      <c r="C454" s="90" t="s">
        <v>183</v>
      </c>
      <c r="D454" s="96"/>
      <c r="E454" s="92"/>
      <c r="F454" s="92"/>
      <c r="G454" s="93"/>
      <c r="H454" s="94">
        <f>H455+H456+H457+H458+H459+H460</f>
        <v>4186.7929999999997</v>
      </c>
      <c r="I454" s="94">
        <f>I455+I456+I457+I458+I459+I460</f>
        <v>4186.7929999999997</v>
      </c>
      <c r="J454" s="98">
        <f t="shared" si="15"/>
        <v>1</v>
      </c>
      <c r="K454" s="88"/>
    </row>
    <row r="455" ht="45" outlineLevel="4" collapsed="1">
      <c r="A455" s="29" t="s">
        <v>251</v>
      </c>
      <c r="B455" s="71" t="s">
        <v>252</v>
      </c>
      <c r="C455" s="30" t="s">
        <v>263</v>
      </c>
      <c r="D455" s="71" t="s">
        <v>264</v>
      </c>
      <c r="E455" s="72">
        <v>0</v>
      </c>
      <c r="F455" s="72">
        <v>341.92399999999998</v>
      </c>
      <c r="G455" s="72">
        <v>0</v>
      </c>
      <c r="H455" s="32">
        <f t="shared" si="14"/>
        <v>341.92399999999998</v>
      </c>
      <c r="I455" s="32">
        <v>341.92399999999998</v>
      </c>
      <c r="J455" s="73">
        <f t="shared" si="15"/>
        <v>1</v>
      </c>
    </row>
    <row r="456" ht="30" outlineLevel="4">
      <c r="A456" s="29" t="s">
        <v>251</v>
      </c>
      <c r="B456" s="71" t="s">
        <v>252</v>
      </c>
      <c r="C456" s="30" t="s">
        <v>265</v>
      </c>
      <c r="D456" s="71" t="s">
        <v>266</v>
      </c>
      <c r="E456" s="72">
        <v>0</v>
      </c>
      <c r="F456" s="72">
        <v>2638.498</v>
      </c>
      <c r="G456" s="72">
        <v>0</v>
      </c>
      <c r="H456" s="32">
        <f t="shared" si="14"/>
        <v>2638.498</v>
      </c>
      <c r="I456" s="32">
        <v>2638.498</v>
      </c>
      <c r="J456" s="73">
        <f t="shared" si="15"/>
        <v>1</v>
      </c>
    </row>
    <row r="457" ht="45" outlineLevel="4">
      <c r="A457" s="29" t="s">
        <v>251</v>
      </c>
      <c r="B457" s="71" t="s">
        <v>252</v>
      </c>
      <c r="C457" s="30" t="s">
        <v>267</v>
      </c>
      <c r="D457" s="71" t="s">
        <v>268</v>
      </c>
      <c r="E457" s="72">
        <v>0</v>
      </c>
      <c r="F457" s="72">
        <v>0</v>
      </c>
      <c r="G457" s="72">
        <v>353.089</v>
      </c>
      <c r="H457" s="32">
        <f t="shared" si="14"/>
        <v>353.089</v>
      </c>
      <c r="I457" s="32">
        <v>353.089</v>
      </c>
      <c r="J457" s="73">
        <f t="shared" si="15"/>
        <v>1</v>
      </c>
    </row>
    <row r="458" ht="45" outlineLevel="4">
      <c r="A458" s="29" t="s">
        <v>251</v>
      </c>
      <c r="B458" s="71" t="s">
        <v>252</v>
      </c>
      <c r="C458" s="30" t="s">
        <v>269</v>
      </c>
      <c r="D458" s="71" t="s">
        <v>270</v>
      </c>
      <c r="E458" s="72">
        <v>0</v>
      </c>
      <c r="F458" s="72">
        <v>448.38600000000002</v>
      </c>
      <c r="G458" s="72">
        <v>0</v>
      </c>
      <c r="H458" s="32">
        <f t="shared" si="14"/>
        <v>448.38600000000002</v>
      </c>
      <c r="I458" s="32">
        <v>448.38600000000002</v>
      </c>
      <c r="J458" s="73">
        <f t="shared" si="15"/>
        <v>1</v>
      </c>
    </row>
    <row r="459" ht="30" outlineLevel="4">
      <c r="A459" s="29" t="s">
        <v>251</v>
      </c>
      <c r="B459" s="71" t="s">
        <v>252</v>
      </c>
      <c r="C459" s="30" t="s">
        <v>271</v>
      </c>
      <c r="D459" s="71" t="s">
        <v>272</v>
      </c>
      <c r="E459" s="72">
        <v>0</v>
      </c>
      <c r="F459" s="72">
        <v>347.98500000000001</v>
      </c>
      <c r="G459" s="72">
        <v>0</v>
      </c>
      <c r="H459" s="32">
        <f t="shared" si="14"/>
        <v>347.98500000000001</v>
      </c>
      <c r="I459" s="32">
        <v>347.98500000000001</v>
      </c>
      <c r="J459" s="73">
        <f t="shared" si="15"/>
        <v>1</v>
      </c>
    </row>
    <row r="460" ht="60" outlineLevel="4">
      <c r="A460" s="29" t="s">
        <v>251</v>
      </c>
      <c r="B460" s="71" t="s">
        <v>252</v>
      </c>
      <c r="C460" s="30" t="s">
        <v>273</v>
      </c>
      <c r="D460" s="71" t="s">
        <v>274</v>
      </c>
      <c r="E460" s="72">
        <v>0</v>
      </c>
      <c r="F460" s="72">
        <v>0</v>
      </c>
      <c r="G460" s="72">
        <v>56.911000000000001</v>
      </c>
      <c r="H460" s="32">
        <f t="shared" si="14"/>
        <v>56.911000000000001</v>
      </c>
      <c r="I460" s="32">
        <v>56.911000000000001</v>
      </c>
      <c r="J460" s="73">
        <f t="shared" si="15"/>
        <v>1</v>
      </c>
    </row>
    <row r="461" ht="45" outlineLevel="2" collapsed="1">
      <c r="A461" s="64" t="s">
        <v>251</v>
      </c>
      <c r="B461" s="65" t="s">
        <v>252</v>
      </c>
      <c r="C461" s="66" t="s">
        <v>275</v>
      </c>
      <c r="D461" s="65" t="s">
        <v>276</v>
      </c>
      <c r="E461" s="67">
        <v>116.157</v>
      </c>
      <c r="F461" s="67">
        <v>48716.446000000004</v>
      </c>
      <c r="G461" s="67">
        <v>42768.815000000002</v>
      </c>
      <c r="H461" s="68">
        <f t="shared" si="14"/>
        <v>91601.418000000005</v>
      </c>
      <c r="I461" s="68">
        <v>91601.417000000001</v>
      </c>
      <c r="J461" s="69">
        <f t="shared" si="15"/>
        <v>0.99999998908313836</v>
      </c>
    </row>
    <row r="462" ht="30" outlineLevel="4" collapsed="1">
      <c r="A462" s="29" t="s">
        <v>251</v>
      </c>
      <c r="B462" s="71" t="s">
        <v>252</v>
      </c>
      <c r="C462" s="30" t="s">
        <v>277</v>
      </c>
      <c r="D462" s="71" t="s">
        <v>278</v>
      </c>
      <c r="E462" s="72">
        <v>116.157</v>
      </c>
      <c r="F462" s="72">
        <v>4997.0730000000003</v>
      </c>
      <c r="G462" s="72">
        <v>80.704999999999998</v>
      </c>
      <c r="H462" s="32">
        <f t="shared" si="14"/>
        <v>5193.9350000000004</v>
      </c>
      <c r="I462" s="32">
        <v>5193.9350000000004</v>
      </c>
      <c r="J462" s="73">
        <f t="shared" si="15"/>
        <v>1</v>
      </c>
    </row>
    <row r="463" ht="17.25" customHeight="1">
      <c r="A463" s="48"/>
      <c r="B463" s="48"/>
      <c r="C463" s="49" t="s">
        <v>36</v>
      </c>
      <c r="D463" s="50"/>
      <c r="E463" s="51"/>
      <c r="F463" s="52"/>
      <c r="G463" s="53"/>
      <c r="H463" s="54">
        <f>H464+H465+H466</f>
        <v>48272.161</v>
      </c>
      <c r="I463" s="54">
        <f>I464+I465+I466</f>
        <v>46597.994999999995</v>
      </c>
      <c r="J463" s="55">
        <f t="shared" si="15"/>
        <v>0.96531818826176008</v>
      </c>
    </row>
    <row r="464" ht="30" outlineLevel="1">
      <c r="A464" s="29" t="s">
        <v>251</v>
      </c>
      <c r="B464" s="71" t="s">
        <v>252</v>
      </c>
      <c r="C464" s="30" t="s">
        <v>37</v>
      </c>
      <c r="D464" s="71" t="s">
        <v>38</v>
      </c>
      <c r="E464" s="72">
        <v>2286.6799999999998</v>
      </c>
      <c r="F464" s="72">
        <v>2286.6799999999998</v>
      </c>
      <c r="G464" s="72">
        <v>2786.6700000000001</v>
      </c>
      <c r="H464" s="32">
        <f t="shared" si="14"/>
        <v>7360.0299999999997</v>
      </c>
      <c r="I464" s="32">
        <v>6566.6109999999999</v>
      </c>
      <c r="J464" s="73">
        <f t="shared" si="15"/>
        <v>0.8921989448412575</v>
      </c>
    </row>
    <row r="465" ht="30" outlineLevel="1">
      <c r="A465" s="29" t="s">
        <v>251</v>
      </c>
      <c r="B465" s="71" t="s">
        <v>252</v>
      </c>
      <c r="C465" s="30" t="s">
        <v>39</v>
      </c>
      <c r="D465" s="71" t="s">
        <v>40</v>
      </c>
      <c r="E465" s="72">
        <v>9835.4400000000005</v>
      </c>
      <c r="F465" s="72">
        <v>12522.18</v>
      </c>
      <c r="G465" s="72">
        <v>12337.079</v>
      </c>
      <c r="H465" s="32">
        <f t="shared" si="14"/>
        <v>34694.699000000001</v>
      </c>
      <c r="I465" s="32">
        <v>33813.951999999997</v>
      </c>
      <c r="J465" s="73">
        <f t="shared" si="15"/>
        <v>0.97461436399837331</v>
      </c>
    </row>
    <row r="466" ht="45" outlineLevel="1">
      <c r="A466" s="29" t="s">
        <v>251</v>
      </c>
      <c r="B466" s="71" t="s">
        <v>252</v>
      </c>
      <c r="C466" s="30" t="s">
        <v>41</v>
      </c>
      <c r="D466" s="71" t="s">
        <v>42</v>
      </c>
      <c r="E466" s="72">
        <v>1665.2329999999999</v>
      </c>
      <c r="F466" s="72">
        <v>775.947</v>
      </c>
      <c r="G466" s="72">
        <v>3776.252</v>
      </c>
      <c r="H466" s="32">
        <f t="shared" si="14"/>
        <v>6217.4319999999998</v>
      </c>
      <c r="I466" s="32">
        <v>6217.4319999999998</v>
      </c>
      <c r="J466" s="73">
        <f t="shared" si="15"/>
        <v>1</v>
      </c>
    </row>
    <row r="467" ht="27" customHeight="1">
      <c r="A467" s="74" t="s">
        <v>279</v>
      </c>
      <c r="B467" s="75" t="s">
        <v>280</v>
      </c>
      <c r="C467" s="76"/>
      <c r="D467" s="77"/>
      <c r="E467" s="78">
        <v>2288381.264</v>
      </c>
      <c r="F467" s="78">
        <v>2406486.4730000002</v>
      </c>
      <c r="G467" s="78">
        <v>2309266.7990000001</v>
      </c>
      <c r="H467" s="79">
        <f t="shared" si="14"/>
        <v>7004134.5360000003</v>
      </c>
      <c r="I467" s="79">
        <v>6650560.2070000004</v>
      </c>
      <c r="J467" s="80">
        <f t="shared" si="15"/>
        <v>0.94951919795619411</v>
      </c>
    </row>
    <row r="468" ht="17.25" customHeight="1">
      <c r="A468" s="41"/>
      <c r="B468" s="41"/>
      <c r="C468" s="42" t="s">
        <v>24</v>
      </c>
      <c r="D468" s="43"/>
      <c r="E468" s="44"/>
      <c r="F468" s="44"/>
      <c r="G468" s="45"/>
      <c r="H468" s="46"/>
      <c r="I468" s="46"/>
      <c r="J468" s="47"/>
    </row>
    <row r="469" ht="17.25" customHeight="1">
      <c r="A469" s="48"/>
      <c r="B469" s="48"/>
      <c r="C469" s="49" t="s">
        <v>25</v>
      </c>
      <c r="D469" s="50"/>
      <c r="E469" s="51"/>
      <c r="F469" s="52"/>
      <c r="G469" s="53"/>
      <c r="H469" s="54">
        <f>H470</f>
        <v>6984247.3100000005</v>
      </c>
      <c r="I469" s="54">
        <f>I470</f>
        <v>6631141.7400000002</v>
      </c>
      <c r="J469" s="55">
        <f t="shared" si="15"/>
        <v>0.94944257350474603</v>
      </c>
    </row>
    <row r="470" ht="45" outlineLevel="1">
      <c r="A470" s="70" t="s">
        <v>279</v>
      </c>
      <c r="B470" s="59" t="s">
        <v>280</v>
      </c>
      <c r="C470" s="58" t="s">
        <v>259</v>
      </c>
      <c r="D470" s="59" t="s">
        <v>260</v>
      </c>
      <c r="E470" s="60">
        <v>2284408.6839999999</v>
      </c>
      <c r="F470" s="60">
        <v>2396609.8990000002</v>
      </c>
      <c r="G470" s="60">
        <v>2303228.727</v>
      </c>
      <c r="H470" s="61">
        <f t="shared" si="14"/>
        <v>6984247.3100000005</v>
      </c>
      <c r="I470" s="61">
        <v>6631141.7400000002</v>
      </c>
      <c r="J470" s="55">
        <f t="shared" si="15"/>
        <v>0.94944257350474603</v>
      </c>
    </row>
    <row r="471" ht="30" outlineLevel="2">
      <c r="A471" s="64" t="s">
        <v>279</v>
      </c>
      <c r="B471" s="65" t="s">
        <v>280</v>
      </c>
      <c r="C471" s="66" t="s">
        <v>261</v>
      </c>
      <c r="D471" s="65" t="s">
        <v>262</v>
      </c>
      <c r="E471" s="67">
        <v>2284408.6839999999</v>
      </c>
      <c r="F471" s="67">
        <v>2396609.8990000002</v>
      </c>
      <c r="G471" s="67">
        <v>2303228.727</v>
      </c>
      <c r="H471" s="68">
        <f t="shared" si="14"/>
        <v>6984247.3100000005</v>
      </c>
      <c r="I471" s="68">
        <v>6631141.7400000002</v>
      </c>
      <c r="J471" s="69">
        <f t="shared" si="15"/>
        <v>0.94944257350474603</v>
      </c>
    </row>
    <row r="472" ht="17.25" customHeight="1" collapsed="1">
      <c r="A472" s="48"/>
      <c r="B472" s="48"/>
      <c r="C472" s="49" t="s">
        <v>36</v>
      </c>
      <c r="D472" s="50"/>
      <c r="E472" s="51"/>
      <c r="F472" s="52"/>
      <c r="G472" s="53"/>
      <c r="H472" s="54">
        <f>H473+H474+H475</f>
        <v>19887.226000000002</v>
      </c>
      <c r="I472" s="54">
        <f>I473+I474+I475</f>
        <v>19418.467000000001</v>
      </c>
      <c r="J472" s="55">
        <f t="shared" si="15"/>
        <v>0.97642914099734157</v>
      </c>
    </row>
    <row r="473" ht="30" outlineLevel="1">
      <c r="A473" s="29" t="s">
        <v>279</v>
      </c>
      <c r="B473" s="71" t="s">
        <v>280</v>
      </c>
      <c r="C473" s="30" t="s">
        <v>37</v>
      </c>
      <c r="D473" s="71" t="s">
        <v>38</v>
      </c>
      <c r="E473" s="72">
        <v>370.07999999999998</v>
      </c>
      <c r="F473" s="72">
        <v>419.27999999999997</v>
      </c>
      <c r="G473" s="72">
        <v>370.06999999999999</v>
      </c>
      <c r="H473" s="32">
        <f t="shared" si="14"/>
        <v>1159.4299999999998</v>
      </c>
      <c r="I473" s="32">
        <v>939.46199999999999</v>
      </c>
      <c r="J473" s="73">
        <f t="shared" si="15"/>
        <v>0.81027918891179296</v>
      </c>
    </row>
    <row r="474" ht="30" outlineLevel="1">
      <c r="A474" s="29" t="s">
        <v>279</v>
      </c>
      <c r="B474" s="71" t="s">
        <v>280</v>
      </c>
      <c r="C474" s="30" t="s">
        <v>39</v>
      </c>
      <c r="D474" s="71" t="s">
        <v>40</v>
      </c>
      <c r="E474" s="72">
        <v>3587.5</v>
      </c>
      <c r="F474" s="72">
        <v>5811.1000000000004</v>
      </c>
      <c r="G474" s="72">
        <v>5068.4530000000004</v>
      </c>
      <c r="H474" s="32">
        <f t="shared" si="14"/>
        <v>14467.053</v>
      </c>
      <c r="I474" s="32">
        <v>14218.262000000001</v>
      </c>
      <c r="J474" s="73">
        <f t="shared" si="15"/>
        <v>0.98280292468687303</v>
      </c>
    </row>
    <row r="475" ht="45" outlineLevel="1">
      <c r="A475" s="29" t="s">
        <v>279</v>
      </c>
      <c r="B475" s="71" t="s">
        <v>280</v>
      </c>
      <c r="C475" s="30" t="s">
        <v>41</v>
      </c>
      <c r="D475" s="71" t="s">
        <v>42</v>
      </c>
      <c r="E475" s="72">
        <v>15</v>
      </c>
      <c r="F475" s="72">
        <v>3646.194</v>
      </c>
      <c r="G475" s="72">
        <v>599.54899999999998</v>
      </c>
      <c r="H475" s="32">
        <f t="shared" si="14"/>
        <v>4260.7430000000004</v>
      </c>
      <c r="I475" s="32">
        <v>4260.7430000000004</v>
      </c>
      <c r="J475" s="73">
        <f t="shared" si="15"/>
        <v>1</v>
      </c>
    </row>
    <row r="476" ht="27" customHeight="1">
      <c r="A476" s="74" t="s">
        <v>281</v>
      </c>
      <c r="B476" s="75" t="s">
        <v>282</v>
      </c>
      <c r="C476" s="76"/>
      <c r="D476" s="77"/>
      <c r="E476" s="78">
        <v>21209.947</v>
      </c>
      <c r="F476" s="78">
        <v>29537.720000000001</v>
      </c>
      <c r="G476" s="78">
        <v>32048.099999999999</v>
      </c>
      <c r="H476" s="79">
        <f t="shared" si="14"/>
        <v>82795.766999999993</v>
      </c>
      <c r="I476" s="79">
        <v>80451.006999999998</v>
      </c>
      <c r="J476" s="80">
        <f t="shared" si="15"/>
        <v>0.97168019471333611</v>
      </c>
    </row>
    <row r="477" ht="17.25" customHeight="1">
      <c r="A477" s="41"/>
      <c r="B477" s="41"/>
      <c r="C477" s="42" t="s">
        <v>24</v>
      </c>
      <c r="D477" s="43"/>
      <c r="E477" s="44"/>
      <c r="F477" s="44"/>
      <c r="G477" s="45"/>
      <c r="H477" s="46"/>
      <c r="I477" s="46"/>
      <c r="J477" s="47"/>
    </row>
    <row r="478" ht="17.25" customHeight="1">
      <c r="A478" s="48"/>
      <c r="B478" s="48"/>
      <c r="C478" s="49" t="s">
        <v>36</v>
      </c>
      <c r="D478" s="50"/>
      <c r="E478" s="51"/>
      <c r="F478" s="52"/>
      <c r="G478" s="53"/>
      <c r="H478" s="54">
        <f>H479+H480</f>
        <v>82795.766999999993</v>
      </c>
      <c r="I478" s="54">
        <f>I479+I480</f>
        <v>80451.006999999998</v>
      </c>
      <c r="J478" s="55">
        <f t="shared" si="15"/>
        <v>0.97168019471333611</v>
      </c>
    </row>
    <row r="479" ht="30" outlineLevel="1">
      <c r="A479" s="29" t="s">
        <v>281</v>
      </c>
      <c r="B479" s="71" t="s">
        <v>282</v>
      </c>
      <c r="C479" s="30" t="s">
        <v>37</v>
      </c>
      <c r="D479" s="71" t="s">
        <v>38</v>
      </c>
      <c r="E479" s="72">
        <v>17209.029999999999</v>
      </c>
      <c r="F479" s="72">
        <v>23688.220000000001</v>
      </c>
      <c r="G479" s="72">
        <v>23727.724999999999</v>
      </c>
      <c r="H479" s="32">
        <f t="shared" si="14"/>
        <v>64624.974999999999</v>
      </c>
      <c r="I479" s="32">
        <v>62971.457999999999</v>
      </c>
      <c r="J479" s="73">
        <f t="shared" si="15"/>
        <v>0.9744136535449337</v>
      </c>
    </row>
    <row r="480" ht="30" outlineLevel="1">
      <c r="A480" s="29" t="s">
        <v>281</v>
      </c>
      <c r="B480" s="71" t="s">
        <v>282</v>
      </c>
      <c r="C480" s="30" t="s">
        <v>39</v>
      </c>
      <c r="D480" s="71" t="s">
        <v>40</v>
      </c>
      <c r="E480" s="72">
        <v>4000.9169999999999</v>
      </c>
      <c r="F480" s="72">
        <v>5849.5</v>
      </c>
      <c r="G480" s="72">
        <v>8320.375</v>
      </c>
      <c r="H480" s="32">
        <f t="shared" si="14"/>
        <v>18170.792000000001</v>
      </c>
      <c r="I480" s="32">
        <v>17479.548999999999</v>
      </c>
      <c r="J480" s="73">
        <f t="shared" si="15"/>
        <v>0.96195856515225087</v>
      </c>
    </row>
    <row r="481" ht="27" customHeight="1">
      <c r="A481" s="74" t="s">
        <v>283</v>
      </c>
      <c r="B481" s="75" t="s">
        <v>284</v>
      </c>
      <c r="C481" s="76"/>
      <c r="D481" s="77"/>
      <c r="E481" s="78">
        <v>13471.003000000001</v>
      </c>
      <c r="F481" s="78">
        <v>28414.784</v>
      </c>
      <c r="G481" s="78">
        <v>19020.279999999999</v>
      </c>
      <c r="H481" s="79">
        <f t="shared" si="14"/>
        <v>60906.066999999995</v>
      </c>
      <c r="I481" s="79">
        <v>58929.881999999998</v>
      </c>
      <c r="J481" s="80">
        <f t="shared" si="15"/>
        <v>0.96755356079715349</v>
      </c>
    </row>
    <row r="482" ht="17.25" customHeight="1">
      <c r="A482" s="41"/>
      <c r="B482" s="41"/>
      <c r="C482" s="42" t="s">
        <v>24</v>
      </c>
      <c r="D482" s="43"/>
      <c r="E482" s="44"/>
      <c r="F482" s="44"/>
      <c r="G482" s="45"/>
      <c r="H482" s="46"/>
      <c r="I482" s="46"/>
      <c r="J482" s="47"/>
    </row>
    <row r="483" ht="17.25" customHeight="1">
      <c r="A483" s="48"/>
      <c r="B483" s="48"/>
      <c r="C483" s="49" t="s">
        <v>25</v>
      </c>
      <c r="D483" s="50"/>
      <c r="E483" s="51"/>
      <c r="F483" s="52"/>
      <c r="G483" s="53"/>
      <c r="H483" s="54">
        <f>H484+H486</f>
        <v>28695.252</v>
      </c>
      <c r="I483" s="54">
        <f>I484+I486</f>
        <v>27151.466</v>
      </c>
      <c r="J483" s="55">
        <f t="shared" si="15"/>
        <v>0.9462006467132611</v>
      </c>
    </row>
    <row r="484" ht="30" outlineLevel="1">
      <c r="A484" s="70" t="s">
        <v>283</v>
      </c>
      <c r="B484" s="59" t="s">
        <v>285</v>
      </c>
      <c r="C484" s="58" t="s">
        <v>82</v>
      </c>
      <c r="D484" s="59" t="s">
        <v>83</v>
      </c>
      <c r="E484" s="60">
        <v>458.13099999999997</v>
      </c>
      <c r="F484" s="60">
        <v>5365.0720000000001</v>
      </c>
      <c r="G484" s="60">
        <v>1471.942</v>
      </c>
      <c r="H484" s="61">
        <f t="shared" si="14"/>
        <v>7295.1450000000004</v>
      </c>
      <c r="I484" s="61">
        <v>7295.1450000000004</v>
      </c>
      <c r="J484" s="55">
        <f t="shared" si="15"/>
        <v>1</v>
      </c>
    </row>
    <row r="485" ht="60" outlineLevel="2">
      <c r="A485" s="64" t="s">
        <v>283</v>
      </c>
      <c r="B485" s="65" t="s">
        <v>285</v>
      </c>
      <c r="C485" s="66" t="s">
        <v>138</v>
      </c>
      <c r="D485" s="65" t="s">
        <v>139</v>
      </c>
      <c r="E485" s="67">
        <v>458.13099999999997</v>
      </c>
      <c r="F485" s="67">
        <v>5365.0720000000001</v>
      </c>
      <c r="G485" s="67">
        <v>1471.942</v>
      </c>
      <c r="H485" s="68">
        <f t="shared" ref="H485:H546" si="16">F485+E485+G485</f>
        <v>7295.1450000000004</v>
      </c>
      <c r="I485" s="68">
        <v>7295.1450000000004</v>
      </c>
      <c r="J485" s="69">
        <f t="shared" ref="J485:J548" si="17">I485/H485</f>
        <v>1</v>
      </c>
    </row>
    <row r="486" ht="30" outlineLevel="1">
      <c r="A486" s="70" t="s">
        <v>283</v>
      </c>
      <c r="B486" s="59" t="s">
        <v>285</v>
      </c>
      <c r="C486" s="58" t="s">
        <v>286</v>
      </c>
      <c r="D486" s="59" t="s">
        <v>287</v>
      </c>
      <c r="E486" s="60">
        <v>4383.8140000000003</v>
      </c>
      <c r="F486" s="60">
        <v>10737.540999999999</v>
      </c>
      <c r="G486" s="60">
        <v>6278.7520000000004</v>
      </c>
      <c r="H486" s="61">
        <f t="shared" si="16"/>
        <v>21400.107</v>
      </c>
      <c r="I486" s="61">
        <v>19856.321</v>
      </c>
      <c r="J486" s="55">
        <f t="shared" si="17"/>
        <v>0.92786082798557967</v>
      </c>
    </row>
    <row r="487" ht="30" outlineLevel="2">
      <c r="A487" s="64" t="s">
        <v>283</v>
      </c>
      <c r="B487" s="65" t="s">
        <v>285</v>
      </c>
      <c r="C487" s="66" t="s">
        <v>288</v>
      </c>
      <c r="D487" s="65" t="s">
        <v>289</v>
      </c>
      <c r="E487" s="67">
        <v>0.80200000000000005</v>
      </c>
      <c r="F487" s="67">
        <v>255.15000000000001</v>
      </c>
      <c r="G487" s="67">
        <v>127.096</v>
      </c>
      <c r="H487" s="68">
        <f t="shared" si="16"/>
        <v>383.048</v>
      </c>
      <c r="I487" s="68">
        <v>383.048</v>
      </c>
      <c r="J487" s="69">
        <f t="shared" si="17"/>
        <v>1</v>
      </c>
    </row>
    <row r="488" ht="30" outlineLevel="2" collapsed="1">
      <c r="A488" s="64" t="s">
        <v>283</v>
      </c>
      <c r="B488" s="65" t="s">
        <v>285</v>
      </c>
      <c r="C488" s="66" t="s">
        <v>290</v>
      </c>
      <c r="D488" s="65" t="s">
        <v>291</v>
      </c>
      <c r="E488" s="67">
        <v>1760.751</v>
      </c>
      <c r="F488" s="67">
        <v>4194.6009999999997</v>
      </c>
      <c r="G488" s="67">
        <v>3458.123</v>
      </c>
      <c r="H488" s="68">
        <f t="shared" si="16"/>
        <v>9413.4750000000004</v>
      </c>
      <c r="I488" s="68">
        <v>8669.8199999999997</v>
      </c>
      <c r="J488" s="69">
        <f t="shared" si="17"/>
        <v>0.92100101184737826</v>
      </c>
    </row>
    <row r="489" ht="30" outlineLevel="2" collapsed="1">
      <c r="A489" s="64" t="s">
        <v>283</v>
      </c>
      <c r="B489" s="65" t="s">
        <v>285</v>
      </c>
      <c r="C489" s="66" t="s">
        <v>292</v>
      </c>
      <c r="D489" s="65" t="s">
        <v>293</v>
      </c>
      <c r="E489" s="67">
        <v>2221.2620000000002</v>
      </c>
      <c r="F489" s="67">
        <v>4303.7340000000004</v>
      </c>
      <c r="G489" s="67">
        <v>2656.0329999999999</v>
      </c>
      <c r="H489" s="68">
        <f t="shared" si="16"/>
        <v>9181.0290000000005</v>
      </c>
      <c r="I489" s="68">
        <v>8380.8970000000008</v>
      </c>
      <c r="J489" s="69">
        <f t="shared" si="17"/>
        <v>0.91284942025561633</v>
      </c>
    </row>
    <row r="490" ht="30" outlineLevel="2" collapsed="1">
      <c r="A490" s="64" t="s">
        <v>283</v>
      </c>
      <c r="B490" s="65" t="s">
        <v>285</v>
      </c>
      <c r="C490" s="66" t="s">
        <v>294</v>
      </c>
      <c r="D490" s="65" t="s">
        <v>295</v>
      </c>
      <c r="E490" s="67">
        <v>401</v>
      </c>
      <c r="F490" s="67">
        <v>1984.056</v>
      </c>
      <c r="G490" s="67">
        <v>37.5</v>
      </c>
      <c r="H490" s="68">
        <f t="shared" si="16"/>
        <v>2422.556</v>
      </c>
      <c r="I490" s="68">
        <v>2422.556</v>
      </c>
      <c r="J490" s="69">
        <f t="shared" si="17"/>
        <v>1</v>
      </c>
    </row>
    <row r="491" ht="17.25" customHeight="1">
      <c r="A491" s="48"/>
      <c r="B491" s="48"/>
      <c r="C491" s="49" t="s">
        <v>36</v>
      </c>
      <c r="D491" s="50"/>
      <c r="E491" s="51"/>
      <c r="F491" s="52"/>
      <c r="G491" s="53"/>
      <c r="H491" s="54">
        <f>H492+H493+H494</f>
        <v>32210.814999999999</v>
      </c>
      <c r="I491" s="54">
        <f>I492+I493+I494</f>
        <v>31778.416000000001</v>
      </c>
      <c r="J491" s="55">
        <f t="shared" si="17"/>
        <v>0.9865759683510027</v>
      </c>
    </row>
    <row r="492" ht="30" outlineLevel="1">
      <c r="A492" s="29" t="s">
        <v>283</v>
      </c>
      <c r="B492" s="71" t="s">
        <v>285</v>
      </c>
      <c r="C492" s="30" t="s">
        <v>37</v>
      </c>
      <c r="D492" s="71" t="s">
        <v>38</v>
      </c>
      <c r="E492" s="72">
        <v>20</v>
      </c>
      <c r="F492" s="72">
        <v>12.32</v>
      </c>
      <c r="G492" s="72">
        <v>26.100000000000001</v>
      </c>
      <c r="H492" s="32">
        <f t="shared" si="16"/>
        <v>58.420000000000002</v>
      </c>
      <c r="I492" s="32">
        <v>47.719999999999999</v>
      </c>
      <c r="J492" s="73">
        <f t="shared" si="17"/>
        <v>0.81684354673057169</v>
      </c>
    </row>
    <row r="493" ht="30" outlineLevel="1">
      <c r="A493" s="29" t="s">
        <v>283</v>
      </c>
      <c r="B493" s="71" t="s">
        <v>285</v>
      </c>
      <c r="C493" s="30" t="s">
        <v>39</v>
      </c>
      <c r="D493" s="71" t="s">
        <v>40</v>
      </c>
      <c r="E493" s="72">
        <v>8247.5580000000009</v>
      </c>
      <c r="F493" s="72">
        <v>12190.549999999999</v>
      </c>
      <c r="G493" s="72">
        <v>10662.486999999999</v>
      </c>
      <c r="H493" s="32">
        <f t="shared" si="16"/>
        <v>31100.595000000001</v>
      </c>
      <c r="I493" s="32">
        <v>30678.896000000001</v>
      </c>
      <c r="J493" s="73">
        <f t="shared" si="17"/>
        <v>0.98644080603602602</v>
      </c>
    </row>
    <row r="494" ht="45" outlineLevel="1">
      <c r="A494" s="29" t="s">
        <v>283</v>
      </c>
      <c r="B494" s="71" t="s">
        <v>285</v>
      </c>
      <c r="C494" s="30" t="s">
        <v>41</v>
      </c>
      <c r="D494" s="71" t="s">
        <v>42</v>
      </c>
      <c r="E494" s="72">
        <v>361.5</v>
      </c>
      <c r="F494" s="72">
        <v>109.3</v>
      </c>
      <c r="G494" s="72">
        <v>581</v>
      </c>
      <c r="H494" s="32">
        <f t="shared" si="16"/>
        <v>1051.8</v>
      </c>
      <c r="I494" s="32">
        <v>1051.8</v>
      </c>
      <c r="J494" s="73">
        <f t="shared" si="17"/>
        <v>1</v>
      </c>
    </row>
    <row r="495" ht="27" customHeight="1">
      <c r="A495" s="74" t="s">
        <v>296</v>
      </c>
      <c r="B495" s="75" t="s">
        <v>297</v>
      </c>
      <c r="C495" s="76"/>
      <c r="D495" s="77"/>
      <c r="E495" s="78">
        <v>102549.537</v>
      </c>
      <c r="F495" s="78">
        <v>182315.913</v>
      </c>
      <c r="G495" s="78">
        <v>344866.54200000002</v>
      </c>
      <c r="H495" s="79">
        <f t="shared" si="16"/>
        <v>629731.99200000009</v>
      </c>
      <c r="I495" s="79">
        <v>620777.61899999995</v>
      </c>
      <c r="J495" s="80">
        <f t="shared" si="17"/>
        <v>0.98578066048135582</v>
      </c>
    </row>
    <row r="496" ht="17.25" customHeight="1">
      <c r="A496" s="41"/>
      <c r="B496" s="41"/>
      <c r="C496" s="42" t="s">
        <v>24</v>
      </c>
      <c r="D496" s="43"/>
      <c r="E496" s="44"/>
      <c r="F496" s="44"/>
      <c r="G496" s="45"/>
      <c r="H496" s="46"/>
      <c r="I496" s="46"/>
      <c r="J496" s="47"/>
    </row>
    <row r="497" ht="17.25" customHeight="1">
      <c r="A497" s="48"/>
      <c r="B497" s="48"/>
      <c r="C497" s="49" t="s">
        <v>25</v>
      </c>
      <c r="D497" s="50"/>
      <c r="E497" s="51"/>
      <c r="F497" s="52"/>
      <c r="G497" s="53"/>
      <c r="H497" s="54">
        <f>H498+H502</f>
        <v>346760.83799999999</v>
      </c>
      <c r="I497" s="54">
        <f>I498+I502</f>
        <v>338662.27899999998</v>
      </c>
      <c r="J497" s="55">
        <f t="shared" si="17"/>
        <v>0.97664511642459462</v>
      </c>
    </row>
    <row r="498" ht="45" outlineLevel="1">
      <c r="A498" s="70" t="s">
        <v>296</v>
      </c>
      <c r="B498" s="59" t="s">
        <v>298</v>
      </c>
      <c r="C498" s="58" t="s">
        <v>104</v>
      </c>
      <c r="D498" s="59" t="s">
        <v>105</v>
      </c>
      <c r="E498" s="60">
        <v>6639.3630000000003</v>
      </c>
      <c r="F498" s="60">
        <v>21424.754000000001</v>
      </c>
      <c r="G498" s="60">
        <v>164047.546</v>
      </c>
      <c r="H498" s="61">
        <f t="shared" si="16"/>
        <v>192111.663</v>
      </c>
      <c r="I498" s="61">
        <v>184013.10500000001</v>
      </c>
      <c r="J498" s="55">
        <f t="shared" si="17"/>
        <v>0.9578445271175442</v>
      </c>
    </row>
    <row r="499" ht="45" outlineLevel="2">
      <c r="A499" s="64" t="s">
        <v>296</v>
      </c>
      <c r="B499" s="65" t="s">
        <v>298</v>
      </c>
      <c r="C499" s="66" t="s">
        <v>106</v>
      </c>
      <c r="D499" s="65" t="s">
        <v>107</v>
      </c>
      <c r="E499" s="67">
        <v>5588.8620000000001</v>
      </c>
      <c r="F499" s="67">
        <v>19094.235000000001</v>
      </c>
      <c r="G499" s="67">
        <v>33246.423000000003</v>
      </c>
      <c r="H499" s="68">
        <f t="shared" si="16"/>
        <v>57929.520000000004</v>
      </c>
      <c r="I499" s="68">
        <v>57923.288</v>
      </c>
      <c r="J499" s="69">
        <f t="shared" si="17"/>
        <v>0.99989242099710129</v>
      </c>
    </row>
    <row r="500" ht="30" outlineLevel="2" collapsed="1">
      <c r="A500" s="64" t="s">
        <v>296</v>
      </c>
      <c r="B500" s="65" t="s">
        <v>298</v>
      </c>
      <c r="C500" s="66" t="s">
        <v>118</v>
      </c>
      <c r="D500" s="65" t="s">
        <v>119</v>
      </c>
      <c r="E500" s="67">
        <v>138.702</v>
      </c>
      <c r="F500" s="67">
        <v>157.80500000000001</v>
      </c>
      <c r="G500" s="67">
        <v>149.25</v>
      </c>
      <c r="H500" s="68">
        <f t="shared" si="16"/>
        <v>445.75700000000001</v>
      </c>
      <c r="I500" s="68">
        <v>440.387</v>
      </c>
      <c r="J500" s="69">
        <f t="shared" si="17"/>
        <v>0.98795307757365558</v>
      </c>
    </row>
    <row r="501" ht="30" outlineLevel="2">
      <c r="A501" s="64" t="s">
        <v>296</v>
      </c>
      <c r="B501" s="65" t="s">
        <v>298</v>
      </c>
      <c r="C501" s="66" t="s">
        <v>110</v>
      </c>
      <c r="D501" s="65" t="s">
        <v>111</v>
      </c>
      <c r="E501" s="67">
        <v>911.79899999999998</v>
      </c>
      <c r="F501" s="67">
        <v>2172.7139999999999</v>
      </c>
      <c r="G501" s="67">
        <v>130651.87300000001</v>
      </c>
      <c r="H501" s="68">
        <f t="shared" si="16"/>
        <v>133736.386</v>
      </c>
      <c r="I501" s="68">
        <v>125649.42999999999</v>
      </c>
      <c r="J501" s="69">
        <f t="shared" si="17"/>
        <v>0.93953062257866005</v>
      </c>
    </row>
    <row r="502" ht="30" outlineLevel="1" collapsed="1">
      <c r="A502" s="70" t="s">
        <v>296</v>
      </c>
      <c r="B502" s="59" t="s">
        <v>298</v>
      </c>
      <c r="C502" s="58" t="s">
        <v>177</v>
      </c>
      <c r="D502" s="59" t="s">
        <v>178</v>
      </c>
      <c r="E502" s="60">
        <v>11328.498</v>
      </c>
      <c r="F502" s="60">
        <v>64858.665999999997</v>
      </c>
      <c r="G502" s="60">
        <v>78462.010999999999</v>
      </c>
      <c r="H502" s="61">
        <f t="shared" si="16"/>
        <v>154649.17499999999</v>
      </c>
      <c r="I502" s="61">
        <v>154649.174</v>
      </c>
      <c r="J502" s="55">
        <f t="shared" si="17"/>
        <v>0.99999999353375157</v>
      </c>
    </row>
    <row r="503" ht="30" outlineLevel="2">
      <c r="A503" s="64" t="s">
        <v>296</v>
      </c>
      <c r="B503" s="65" t="s">
        <v>298</v>
      </c>
      <c r="C503" s="66" t="s">
        <v>179</v>
      </c>
      <c r="D503" s="65" t="s">
        <v>180</v>
      </c>
      <c r="E503" s="67">
        <v>11328.498</v>
      </c>
      <c r="F503" s="67">
        <v>64858.665999999997</v>
      </c>
      <c r="G503" s="67">
        <v>78462.010999999999</v>
      </c>
      <c r="H503" s="68">
        <f t="shared" si="16"/>
        <v>154649.17499999999</v>
      </c>
      <c r="I503" s="68">
        <v>154649.174</v>
      </c>
      <c r="J503" s="69">
        <f t="shared" si="17"/>
        <v>0.99999999353375157</v>
      </c>
    </row>
    <row r="504" ht="17.25" customHeight="1" collapsed="1">
      <c r="A504" s="48"/>
      <c r="B504" s="48"/>
      <c r="C504" s="49" t="s">
        <v>36</v>
      </c>
      <c r="D504" s="50"/>
      <c r="E504" s="51"/>
      <c r="F504" s="52"/>
      <c r="G504" s="53"/>
      <c r="H504" s="54">
        <f>H505+H506+H507</f>
        <v>282971.15500000003</v>
      </c>
      <c r="I504" s="54">
        <f>I505+I506+I507</f>
        <v>282115.34000000003</v>
      </c>
      <c r="J504" s="55">
        <f t="shared" si="17"/>
        <v>0.99697561046460725</v>
      </c>
    </row>
    <row r="505" ht="30" outlineLevel="1">
      <c r="A505" s="29" t="s">
        <v>296</v>
      </c>
      <c r="B505" s="71" t="s">
        <v>298</v>
      </c>
      <c r="C505" s="30" t="s">
        <v>37</v>
      </c>
      <c r="D505" s="71" t="s">
        <v>38</v>
      </c>
      <c r="E505" s="72">
        <v>34868.724000000002</v>
      </c>
      <c r="F505" s="72">
        <v>35207.230000000003</v>
      </c>
      <c r="G505" s="72">
        <v>35401.406000000003</v>
      </c>
      <c r="H505" s="32">
        <f t="shared" si="16"/>
        <v>105477.36</v>
      </c>
      <c r="I505" s="32">
        <v>105250.254</v>
      </c>
      <c r="J505" s="73">
        <f t="shared" si="17"/>
        <v>0.99784687443826803</v>
      </c>
    </row>
    <row r="506" ht="30" outlineLevel="1">
      <c r="A506" s="29" t="s">
        <v>296</v>
      </c>
      <c r="B506" s="71" t="s">
        <v>298</v>
      </c>
      <c r="C506" s="30" t="s">
        <v>39</v>
      </c>
      <c r="D506" s="71" t="s">
        <v>40</v>
      </c>
      <c r="E506" s="72">
        <v>6400.9840000000004</v>
      </c>
      <c r="F506" s="72">
        <v>7989.8530000000001</v>
      </c>
      <c r="G506" s="72">
        <v>8855.5969999999998</v>
      </c>
      <c r="H506" s="32">
        <f t="shared" si="16"/>
        <v>23246.434000000001</v>
      </c>
      <c r="I506" s="32">
        <v>22618.708999999999</v>
      </c>
      <c r="J506" s="73">
        <f t="shared" si="17"/>
        <v>0.97299693363721929</v>
      </c>
    </row>
    <row r="507" ht="45" outlineLevel="1">
      <c r="A507" s="29" t="s">
        <v>296</v>
      </c>
      <c r="B507" s="71" t="s">
        <v>298</v>
      </c>
      <c r="C507" s="30" t="s">
        <v>41</v>
      </c>
      <c r="D507" s="71" t="s">
        <v>42</v>
      </c>
      <c r="E507" s="72">
        <v>43311.968000000001</v>
      </c>
      <c r="F507" s="72">
        <v>52835.410000000003</v>
      </c>
      <c r="G507" s="72">
        <v>58099.983</v>
      </c>
      <c r="H507" s="32">
        <f t="shared" si="16"/>
        <v>154247.361</v>
      </c>
      <c r="I507" s="32">
        <v>154246.37700000001</v>
      </c>
      <c r="J507" s="73">
        <f t="shared" si="17"/>
        <v>0.99999362063640107</v>
      </c>
    </row>
    <row r="508" ht="27" customHeight="1">
      <c r="A508" s="74" t="s">
        <v>299</v>
      </c>
      <c r="B508" s="75" t="s">
        <v>300</v>
      </c>
      <c r="C508" s="76"/>
      <c r="D508" s="77"/>
      <c r="E508" s="78">
        <v>47296.436000000002</v>
      </c>
      <c r="F508" s="78">
        <v>56817.57</v>
      </c>
      <c r="G508" s="78">
        <v>64857.718999999997</v>
      </c>
      <c r="H508" s="79">
        <f t="shared" si="16"/>
        <v>168971.72499999998</v>
      </c>
      <c r="I508" s="79">
        <v>164363.95999999999</v>
      </c>
      <c r="J508" s="80">
        <f t="shared" si="17"/>
        <v>0.97273055595544178</v>
      </c>
    </row>
    <row r="509" ht="17.25" customHeight="1">
      <c r="A509" s="41"/>
      <c r="B509" s="41"/>
      <c r="C509" s="42" t="s">
        <v>24</v>
      </c>
      <c r="D509" s="43"/>
      <c r="E509" s="44"/>
      <c r="F509" s="44"/>
      <c r="G509" s="45"/>
      <c r="H509" s="46"/>
      <c r="I509" s="46"/>
      <c r="J509" s="47"/>
    </row>
    <row r="510" ht="17.25" customHeight="1">
      <c r="A510" s="48"/>
      <c r="B510" s="48"/>
      <c r="C510" s="49" t="s">
        <v>25</v>
      </c>
      <c r="D510" s="50"/>
      <c r="E510" s="51"/>
      <c r="F510" s="52"/>
      <c r="G510" s="53"/>
      <c r="H510" s="54">
        <f>H511</f>
        <v>154858.55299999999</v>
      </c>
      <c r="I510" s="54">
        <f>I511</f>
        <v>150762.016</v>
      </c>
      <c r="J510" s="55">
        <f t="shared" si="17"/>
        <v>0.9735465886730843</v>
      </c>
    </row>
    <row r="511" ht="30" outlineLevel="1">
      <c r="A511" s="70" t="s">
        <v>299</v>
      </c>
      <c r="B511" s="59" t="s">
        <v>300</v>
      </c>
      <c r="C511" s="58" t="s">
        <v>82</v>
      </c>
      <c r="D511" s="59" t="s">
        <v>83</v>
      </c>
      <c r="E511" s="60">
        <v>42963.495999999999</v>
      </c>
      <c r="F511" s="60">
        <v>51724.154000000002</v>
      </c>
      <c r="G511" s="60">
        <v>60170.902999999998</v>
      </c>
      <c r="H511" s="61">
        <f t="shared" si="16"/>
        <v>154858.55299999999</v>
      </c>
      <c r="I511" s="61">
        <v>150762.016</v>
      </c>
      <c r="J511" s="55">
        <f t="shared" si="17"/>
        <v>0.9735465886730843</v>
      </c>
    </row>
    <row r="512" ht="30" outlineLevel="2">
      <c r="A512" s="64" t="s">
        <v>299</v>
      </c>
      <c r="B512" s="65" t="s">
        <v>300</v>
      </c>
      <c r="C512" s="66" t="s">
        <v>84</v>
      </c>
      <c r="D512" s="65" t="s">
        <v>85</v>
      </c>
      <c r="E512" s="67">
        <v>1080.71</v>
      </c>
      <c r="F512" s="67">
        <v>1572.404</v>
      </c>
      <c r="G512" s="67">
        <v>1472.4059999999999</v>
      </c>
      <c r="H512" s="68">
        <f t="shared" si="16"/>
        <v>4125.5200000000004</v>
      </c>
      <c r="I512" s="68">
        <v>4122.098</v>
      </c>
      <c r="J512" s="69">
        <f t="shared" si="17"/>
        <v>0.99917052880606549</v>
      </c>
    </row>
    <row r="513" outlineLevel="2" collapsed="1">
      <c r="A513" s="64" t="s">
        <v>299</v>
      </c>
      <c r="B513" s="65" t="s">
        <v>300</v>
      </c>
      <c r="C513" s="66" t="s">
        <v>138</v>
      </c>
      <c r="D513" s="65" t="s">
        <v>139</v>
      </c>
      <c r="E513" s="67">
        <v>41795.402999999998</v>
      </c>
      <c r="F513" s="67">
        <v>49824.586000000003</v>
      </c>
      <c r="G513" s="67">
        <v>57772.178</v>
      </c>
      <c r="H513" s="68">
        <f t="shared" si="16"/>
        <v>149392.16700000002</v>
      </c>
      <c r="I513" s="68">
        <v>145326.38</v>
      </c>
      <c r="J513" s="69">
        <f t="shared" si="17"/>
        <v>0.97278447001843138</v>
      </c>
    </row>
    <row r="514" outlineLevel="2" collapsed="1">
      <c r="A514" s="64" t="s">
        <v>299</v>
      </c>
      <c r="B514" s="65" t="s">
        <v>300</v>
      </c>
      <c r="C514" s="66" t="s">
        <v>140</v>
      </c>
      <c r="D514" s="65" t="s">
        <v>141</v>
      </c>
      <c r="E514" s="67">
        <v>87.382000000000005</v>
      </c>
      <c r="F514" s="67">
        <v>327.16399999999999</v>
      </c>
      <c r="G514" s="67">
        <v>926.31899999999996</v>
      </c>
      <c r="H514" s="68">
        <f t="shared" si="16"/>
        <v>1340.865</v>
      </c>
      <c r="I514" s="68">
        <v>1313.538</v>
      </c>
      <c r="J514" s="69">
        <f t="shared" si="17"/>
        <v>0.97961987224664671</v>
      </c>
    </row>
    <row r="515" ht="17.25" customHeight="1" collapsed="1">
      <c r="A515" s="48"/>
      <c r="B515" s="48"/>
      <c r="C515" s="49" t="s">
        <v>36</v>
      </c>
      <c r="D515" s="50"/>
      <c r="E515" s="51"/>
      <c r="F515" s="52"/>
      <c r="G515" s="53"/>
      <c r="H515" s="54">
        <f>H516+H517+H518</f>
        <v>14113.173999999999</v>
      </c>
      <c r="I515" s="54">
        <f>I516+I517+I518</f>
        <v>13601.944</v>
      </c>
      <c r="J515" s="55">
        <f t="shared" si="17"/>
        <v>0.96377639785352331</v>
      </c>
    </row>
    <row r="516" outlineLevel="1">
      <c r="A516" s="29" t="s">
        <v>299</v>
      </c>
      <c r="B516" s="71" t="s">
        <v>300</v>
      </c>
      <c r="C516" s="30" t="s">
        <v>37</v>
      </c>
      <c r="D516" s="71" t="s">
        <v>38</v>
      </c>
      <c r="E516" s="72">
        <v>1027.6279999999999</v>
      </c>
      <c r="F516" s="72">
        <v>1028.097</v>
      </c>
      <c r="G516" s="72">
        <v>493.88299999999998</v>
      </c>
      <c r="H516" s="32">
        <f t="shared" si="16"/>
        <v>2549.6079999999997</v>
      </c>
      <c r="I516" s="32">
        <v>2359.873</v>
      </c>
      <c r="J516" s="73">
        <f t="shared" si="17"/>
        <v>0.92558267780772585</v>
      </c>
    </row>
    <row r="517" outlineLevel="1">
      <c r="A517" s="29" t="s">
        <v>299</v>
      </c>
      <c r="B517" s="71" t="s">
        <v>300</v>
      </c>
      <c r="C517" s="30" t="s">
        <v>39</v>
      </c>
      <c r="D517" s="71" t="s">
        <v>40</v>
      </c>
      <c r="E517" s="72">
        <v>3305.3130000000001</v>
      </c>
      <c r="F517" s="72">
        <v>4065.319</v>
      </c>
      <c r="G517" s="72">
        <v>4122.9340000000002</v>
      </c>
      <c r="H517" s="32">
        <f t="shared" si="16"/>
        <v>11493.565999999999</v>
      </c>
      <c r="I517" s="32">
        <v>11172.071</v>
      </c>
      <c r="J517" s="73">
        <f t="shared" si="17"/>
        <v>0.97202826346496818</v>
      </c>
    </row>
    <row r="518" outlineLevel="1">
      <c r="A518" s="29" t="s">
        <v>299</v>
      </c>
      <c r="B518" s="71" t="s">
        <v>300</v>
      </c>
      <c r="C518" s="30" t="s">
        <v>41</v>
      </c>
      <c r="D518" s="71" t="s">
        <v>42</v>
      </c>
      <c r="E518" s="72">
        <v>0</v>
      </c>
      <c r="F518" s="72">
        <v>0</v>
      </c>
      <c r="G518" s="72">
        <v>70</v>
      </c>
      <c r="H518" s="32">
        <f t="shared" si="16"/>
        <v>70</v>
      </c>
      <c r="I518" s="32">
        <v>70</v>
      </c>
      <c r="J518" s="73">
        <f t="shared" si="17"/>
        <v>1</v>
      </c>
    </row>
    <row r="519" ht="27" customHeight="1">
      <c r="A519" s="74" t="s">
        <v>301</v>
      </c>
      <c r="B519" s="75" t="s">
        <v>302</v>
      </c>
      <c r="C519" s="76"/>
      <c r="D519" s="77"/>
      <c r="E519" s="78">
        <v>150207.03</v>
      </c>
      <c r="F519" s="78">
        <v>233591.53599999999</v>
      </c>
      <c r="G519" s="78">
        <v>201009.981</v>
      </c>
      <c r="H519" s="79">
        <f t="shared" si="16"/>
        <v>584808.54700000002</v>
      </c>
      <c r="I519" s="79">
        <v>582411.93000000005</v>
      </c>
      <c r="J519" s="80">
        <f t="shared" si="17"/>
        <v>0.99590187761055415</v>
      </c>
    </row>
    <row r="520" ht="17.25" customHeight="1">
      <c r="A520" s="41"/>
      <c r="B520" s="41"/>
      <c r="C520" s="42" t="s">
        <v>24</v>
      </c>
      <c r="D520" s="43"/>
      <c r="E520" s="44"/>
      <c r="F520" s="44"/>
      <c r="G520" s="45"/>
      <c r="H520" s="46"/>
      <c r="I520" s="46"/>
      <c r="J520" s="47"/>
    </row>
    <row r="521" ht="17.25" customHeight="1">
      <c r="A521" s="48"/>
      <c r="B521" s="48"/>
      <c r="C521" s="49" t="s">
        <v>25</v>
      </c>
      <c r="D521" s="50"/>
      <c r="E521" s="51"/>
      <c r="F521" s="52"/>
      <c r="G521" s="53"/>
      <c r="H521" s="54">
        <f>H522+H525+H527</f>
        <v>36490.601999999999</v>
      </c>
      <c r="I521" s="54">
        <f>I522+I525+I527</f>
        <v>36477.294999999998</v>
      </c>
      <c r="J521" s="55">
        <f t="shared" si="17"/>
        <v>0.99963533076269884</v>
      </c>
    </row>
    <row r="522" outlineLevel="1">
      <c r="A522" s="70" t="s">
        <v>301</v>
      </c>
      <c r="B522" s="59" t="s">
        <v>302</v>
      </c>
      <c r="C522" s="58" t="s">
        <v>76</v>
      </c>
      <c r="D522" s="59" t="s">
        <v>77</v>
      </c>
      <c r="E522" s="60">
        <v>1046.99</v>
      </c>
      <c r="F522" s="60">
        <v>20848.099999999999</v>
      </c>
      <c r="G522" s="60">
        <v>12943.803</v>
      </c>
      <c r="H522" s="61">
        <f t="shared" si="16"/>
        <v>34838.892999999996</v>
      </c>
      <c r="I522" s="61">
        <v>34825.587</v>
      </c>
      <c r="J522" s="55">
        <f t="shared" si="17"/>
        <v>0.99961807052824558</v>
      </c>
    </row>
    <row r="523" outlineLevel="2">
      <c r="A523" s="64" t="s">
        <v>301</v>
      </c>
      <c r="B523" s="65" t="s">
        <v>302</v>
      </c>
      <c r="C523" s="66" t="s">
        <v>78</v>
      </c>
      <c r="D523" s="65" t="s">
        <v>79</v>
      </c>
      <c r="E523" s="67">
        <v>878.99000000000001</v>
      </c>
      <c r="F523" s="67">
        <v>17868.099999999999</v>
      </c>
      <c r="G523" s="67">
        <v>11790.803</v>
      </c>
      <c r="H523" s="68">
        <f t="shared" si="16"/>
        <v>30537.893</v>
      </c>
      <c r="I523" s="68">
        <v>30524.587</v>
      </c>
      <c r="J523" s="69">
        <f t="shared" si="17"/>
        <v>0.99956427904177936</v>
      </c>
    </row>
    <row r="524" outlineLevel="2" collapsed="1">
      <c r="A524" s="64" t="s">
        <v>301</v>
      </c>
      <c r="B524" s="65" t="s">
        <v>302</v>
      </c>
      <c r="C524" s="66" t="s">
        <v>80</v>
      </c>
      <c r="D524" s="65" t="s">
        <v>81</v>
      </c>
      <c r="E524" s="67">
        <v>168</v>
      </c>
      <c r="F524" s="67">
        <v>2980</v>
      </c>
      <c r="G524" s="67">
        <v>1153</v>
      </c>
      <c r="H524" s="68">
        <f t="shared" si="16"/>
        <v>4301</v>
      </c>
      <c r="I524" s="68">
        <v>4301</v>
      </c>
      <c r="J524" s="69">
        <f t="shared" si="17"/>
        <v>1</v>
      </c>
    </row>
    <row r="525" outlineLevel="1" collapsed="1">
      <c r="A525" s="70" t="s">
        <v>301</v>
      </c>
      <c r="B525" s="59" t="s">
        <v>302</v>
      </c>
      <c r="C525" s="58" t="s">
        <v>286</v>
      </c>
      <c r="D525" s="59" t="s">
        <v>287</v>
      </c>
      <c r="E525" s="60">
        <v>318.375</v>
      </c>
      <c r="F525" s="60">
        <v>258.33300000000003</v>
      </c>
      <c r="G525" s="60">
        <v>387.50099999999998</v>
      </c>
      <c r="H525" s="61">
        <f t="shared" si="16"/>
        <v>964.20900000000006</v>
      </c>
      <c r="I525" s="61">
        <v>964.20799999999997</v>
      </c>
      <c r="J525" s="55">
        <f t="shared" si="17"/>
        <v>0.9999989628804542</v>
      </c>
    </row>
    <row r="526" outlineLevel="2">
      <c r="A526" s="64" t="s">
        <v>301</v>
      </c>
      <c r="B526" s="65" t="s">
        <v>302</v>
      </c>
      <c r="C526" s="66" t="s">
        <v>292</v>
      </c>
      <c r="D526" s="65" t="s">
        <v>293</v>
      </c>
      <c r="E526" s="67">
        <v>318.375</v>
      </c>
      <c r="F526" s="67">
        <v>258.33300000000003</v>
      </c>
      <c r="G526" s="67">
        <v>387.50099999999998</v>
      </c>
      <c r="H526" s="68">
        <f t="shared" si="16"/>
        <v>964.20900000000006</v>
      </c>
      <c r="I526" s="68">
        <v>964.20799999999997</v>
      </c>
      <c r="J526" s="69">
        <f t="shared" si="17"/>
        <v>0.9999989628804542</v>
      </c>
    </row>
    <row r="527" outlineLevel="1">
      <c r="A527" s="70" t="s">
        <v>301</v>
      </c>
      <c r="B527" s="59" t="s">
        <v>302</v>
      </c>
      <c r="C527" s="58" t="s">
        <v>177</v>
      </c>
      <c r="D527" s="59" t="s">
        <v>178</v>
      </c>
      <c r="E527" s="60">
        <v>0</v>
      </c>
      <c r="F527" s="60">
        <v>275</v>
      </c>
      <c r="G527" s="60">
        <v>412.5</v>
      </c>
      <c r="H527" s="61">
        <f t="shared" si="16"/>
        <v>687.5</v>
      </c>
      <c r="I527" s="61">
        <v>687.5</v>
      </c>
      <c r="J527" s="55">
        <f t="shared" si="17"/>
        <v>1</v>
      </c>
    </row>
    <row r="528" outlineLevel="2">
      <c r="A528" s="64" t="s">
        <v>301</v>
      </c>
      <c r="B528" s="65" t="s">
        <v>302</v>
      </c>
      <c r="C528" s="66" t="s">
        <v>303</v>
      </c>
      <c r="D528" s="65" t="s">
        <v>304</v>
      </c>
      <c r="E528" s="67">
        <v>0</v>
      </c>
      <c r="F528" s="67">
        <v>275</v>
      </c>
      <c r="G528" s="67">
        <v>412.5</v>
      </c>
      <c r="H528" s="68">
        <f t="shared" si="16"/>
        <v>687.5</v>
      </c>
      <c r="I528" s="68">
        <v>687.5</v>
      </c>
      <c r="J528" s="69">
        <f t="shared" si="17"/>
        <v>1</v>
      </c>
    </row>
    <row r="529" ht="17.25" customHeight="1">
      <c r="A529" s="48"/>
      <c r="B529" s="48"/>
      <c r="C529" s="49" t="s">
        <v>36</v>
      </c>
      <c r="D529" s="50"/>
      <c r="E529" s="51"/>
      <c r="F529" s="52"/>
      <c r="G529" s="53"/>
      <c r="H529" s="54">
        <f>H530+H531</f>
        <v>548317.94499999995</v>
      </c>
      <c r="I529" s="54">
        <f>I530+I531</f>
        <v>545934.63500000001</v>
      </c>
      <c r="J529" s="55">
        <f t="shared" si="17"/>
        <v>0.99565341601212787</v>
      </c>
    </row>
    <row r="530" outlineLevel="1">
      <c r="A530" s="29" t="s">
        <v>301</v>
      </c>
      <c r="B530" s="71" t="s">
        <v>302</v>
      </c>
      <c r="C530" s="30" t="s">
        <v>37</v>
      </c>
      <c r="D530" s="71" t="s">
        <v>38</v>
      </c>
      <c r="E530" s="72">
        <v>73387.705000000002</v>
      </c>
      <c r="F530" s="72">
        <v>106783.44100000001</v>
      </c>
      <c r="G530" s="72">
        <v>91212.175000000003</v>
      </c>
      <c r="H530" s="32">
        <f t="shared" si="16"/>
        <v>271383.321</v>
      </c>
      <c r="I530" s="32">
        <v>269612.14500000002</v>
      </c>
      <c r="J530" s="73">
        <f t="shared" si="17"/>
        <v>0.99347352669473754</v>
      </c>
    </row>
    <row r="531" outlineLevel="1">
      <c r="A531" s="29" t="s">
        <v>301</v>
      </c>
      <c r="B531" s="71" t="s">
        <v>302</v>
      </c>
      <c r="C531" s="30" t="s">
        <v>39</v>
      </c>
      <c r="D531" s="71" t="s">
        <v>40</v>
      </c>
      <c r="E531" s="72">
        <v>75453.960000000006</v>
      </c>
      <c r="F531" s="72">
        <v>105426.66099999999</v>
      </c>
      <c r="G531" s="72">
        <v>96054.002999999997</v>
      </c>
      <c r="H531" s="32">
        <f t="shared" si="16"/>
        <v>276934.62399999995</v>
      </c>
      <c r="I531" s="32">
        <v>276322.48999999999</v>
      </c>
      <c r="J531" s="73">
        <f t="shared" si="17"/>
        <v>0.997789608279534</v>
      </c>
    </row>
    <row r="532" ht="27" customHeight="1">
      <c r="A532" s="74" t="s">
        <v>305</v>
      </c>
      <c r="B532" s="75" t="s">
        <v>306</v>
      </c>
      <c r="C532" s="76"/>
      <c r="D532" s="77"/>
      <c r="E532" s="78">
        <v>280693.54200000002</v>
      </c>
      <c r="F532" s="78">
        <v>329023.092</v>
      </c>
      <c r="G532" s="78">
        <v>282220.14299999998</v>
      </c>
      <c r="H532" s="79">
        <f t="shared" si="16"/>
        <v>891936.777</v>
      </c>
      <c r="I532" s="79">
        <v>874926.03099999996</v>
      </c>
      <c r="J532" s="80">
        <f t="shared" si="17"/>
        <v>0.98092830519085095</v>
      </c>
    </row>
    <row r="533" ht="17.25" customHeight="1">
      <c r="A533" s="41"/>
      <c r="B533" s="41"/>
      <c r="C533" s="42" t="s">
        <v>24</v>
      </c>
      <c r="D533" s="43"/>
      <c r="E533" s="44"/>
      <c r="F533" s="44"/>
      <c r="G533" s="45"/>
      <c r="H533" s="46"/>
      <c r="I533" s="46"/>
      <c r="J533" s="47"/>
    </row>
    <row r="534" ht="17.25" customHeight="1">
      <c r="A534" s="48"/>
      <c r="B534" s="48"/>
      <c r="C534" s="49" t="s">
        <v>25</v>
      </c>
      <c r="D534" s="50"/>
      <c r="E534" s="51"/>
      <c r="F534" s="52"/>
      <c r="G534" s="53"/>
      <c r="H534" s="54">
        <f>H535+H538</f>
        <v>840798.71699999995</v>
      </c>
      <c r="I534" s="54">
        <f>I535+I538</f>
        <v>825014.15000000002</v>
      </c>
      <c r="J534" s="55">
        <f t="shared" si="17"/>
        <v>0.9812266994693809</v>
      </c>
    </row>
    <row r="535" outlineLevel="1">
      <c r="A535" s="70" t="s">
        <v>305</v>
      </c>
      <c r="B535" s="59" t="s">
        <v>306</v>
      </c>
      <c r="C535" s="58" t="s">
        <v>114</v>
      </c>
      <c r="D535" s="59" t="s">
        <v>115</v>
      </c>
      <c r="E535" s="60">
        <v>266530.25</v>
      </c>
      <c r="F535" s="60">
        <v>308639.00799999997</v>
      </c>
      <c r="G535" s="60">
        <v>261719.47200000001</v>
      </c>
      <c r="H535" s="61">
        <f t="shared" si="16"/>
        <v>836888.72999999998</v>
      </c>
      <c r="I535" s="61">
        <v>821141.72900000005</v>
      </c>
      <c r="J535" s="55">
        <f t="shared" si="17"/>
        <v>0.98118387733576007</v>
      </c>
    </row>
    <row r="536" outlineLevel="2">
      <c r="A536" s="64" t="s">
        <v>305</v>
      </c>
      <c r="B536" s="65" t="s">
        <v>306</v>
      </c>
      <c r="C536" s="66" t="s">
        <v>205</v>
      </c>
      <c r="D536" s="65" t="s">
        <v>206</v>
      </c>
      <c r="E536" s="67">
        <v>92.236000000000004</v>
      </c>
      <c r="F536" s="67">
        <v>22480.413</v>
      </c>
      <c r="G536" s="67">
        <v>28348.98</v>
      </c>
      <c r="H536" s="68">
        <f t="shared" si="16"/>
        <v>50921.629000000001</v>
      </c>
      <c r="I536" s="68">
        <v>45975.114000000001</v>
      </c>
      <c r="J536" s="69">
        <f t="shared" si="17"/>
        <v>0.90286023646258451</v>
      </c>
    </row>
    <row r="537" outlineLevel="2" collapsed="1">
      <c r="A537" s="64" t="s">
        <v>305</v>
      </c>
      <c r="B537" s="65" t="s">
        <v>306</v>
      </c>
      <c r="C537" s="66" t="s">
        <v>116</v>
      </c>
      <c r="D537" s="65" t="s">
        <v>117</v>
      </c>
      <c r="E537" s="67">
        <v>266438.01400000002</v>
      </c>
      <c r="F537" s="67">
        <v>286158.59499999997</v>
      </c>
      <c r="G537" s="67">
        <v>233370.49299999999</v>
      </c>
      <c r="H537" s="68">
        <f t="shared" si="16"/>
        <v>785967.10199999996</v>
      </c>
      <c r="I537" s="68">
        <v>775166.61499999999</v>
      </c>
      <c r="J537" s="69">
        <f t="shared" si="17"/>
        <v>0.98625834723550554</v>
      </c>
    </row>
    <row r="538" outlineLevel="1" collapsed="1">
      <c r="A538" s="70" t="s">
        <v>305</v>
      </c>
      <c r="B538" s="59" t="s">
        <v>306</v>
      </c>
      <c r="C538" s="58" t="s">
        <v>104</v>
      </c>
      <c r="D538" s="59" t="s">
        <v>105</v>
      </c>
      <c r="E538" s="60">
        <v>0</v>
      </c>
      <c r="F538" s="60">
        <v>3411.5</v>
      </c>
      <c r="G538" s="60">
        <v>498.48700000000002</v>
      </c>
      <c r="H538" s="61">
        <f t="shared" si="16"/>
        <v>3909.9870000000001</v>
      </c>
      <c r="I538" s="61">
        <v>3872.4209999999998</v>
      </c>
      <c r="J538" s="55">
        <f t="shared" si="17"/>
        <v>0.99039229542195406</v>
      </c>
    </row>
    <row r="539" outlineLevel="2">
      <c r="A539" s="64" t="s">
        <v>305</v>
      </c>
      <c r="B539" s="65" t="s">
        <v>306</v>
      </c>
      <c r="C539" s="66" t="s">
        <v>106</v>
      </c>
      <c r="D539" s="65" t="s">
        <v>107</v>
      </c>
      <c r="E539" s="67">
        <v>0</v>
      </c>
      <c r="F539" s="67">
        <v>0</v>
      </c>
      <c r="G539" s="67">
        <v>23.475999999999999</v>
      </c>
      <c r="H539" s="68">
        <f t="shared" si="16"/>
        <v>23.475999999999999</v>
      </c>
      <c r="I539" s="68">
        <v>23.475999999999999</v>
      </c>
      <c r="J539" s="69">
        <f t="shared" si="17"/>
        <v>1</v>
      </c>
    </row>
    <row r="540" outlineLevel="2">
      <c r="A540" s="64" t="s">
        <v>305</v>
      </c>
      <c r="B540" s="65" t="s">
        <v>306</v>
      </c>
      <c r="C540" s="66" t="s">
        <v>118</v>
      </c>
      <c r="D540" s="65" t="s">
        <v>119</v>
      </c>
      <c r="E540" s="67">
        <v>0</v>
      </c>
      <c r="F540" s="67">
        <v>87.5</v>
      </c>
      <c r="G540" s="67">
        <v>437.5</v>
      </c>
      <c r="H540" s="68">
        <f t="shared" si="16"/>
        <v>525</v>
      </c>
      <c r="I540" s="68">
        <v>525</v>
      </c>
      <c r="J540" s="69">
        <f t="shared" si="17"/>
        <v>1</v>
      </c>
    </row>
    <row r="541" outlineLevel="2">
      <c r="A541" s="64" t="s">
        <v>305</v>
      </c>
      <c r="B541" s="65" t="s">
        <v>306</v>
      </c>
      <c r="C541" s="66" t="s">
        <v>110</v>
      </c>
      <c r="D541" s="65" t="s">
        <v>111</v>
      </c>
      <c r="E541" s="67">
        <v>0</v>
      </c>
      <c r="F541" s="67">
        <v>3324</v>
      </c>
      <c r="G541" s="67">
        <v>37.511000000000003</v>
      </c>
      <c r="H541" s="68">
        <f t="shared" si="16"/>
        <v>3361.511</v>
      </c>
      <c r="I541" s="68">
        <v>3323.9450000000002</v>
      </c>
      <c r="J541" s="69">
        <f t="shared" si="17"/>
        <v>0.98882466843035777</v>
      </c>
    </row>
    <row r="542" ht="17.25" customHeight="1" collapsed="1">
      <c r="A542" s="48"/>
      <c r="B542" s="48"/>
      <c r="C542" s="49" t="s">
        <v>36</v>
      </c>
      <c r="D542" s="50"/>
      <c r="E542" s="51"/>
      <c r="F542" s="52"/>
      <c r="G542" s="53"/>
      <c r="H542" s="54">
        <f>H543+H544+H545</f>
        <v>51138.061000000002</v>
      </c>
      <c r="I542" s="54">
        <f>I543+I544+I545</f>
        <v>49911.881999999998</v>
      </c>
      <c r="J542" s="55">
        <f t="shared" si="17"/>
        <v>0.9760221843374155</v>
      </c>
    </row>
    <row r="543" outlineLevel="1">
      <c r="A543" s="29" t="s">
        <v>305</v>
      </c>
      <c r="B543" s="71" t="s">
        <v>306</v>
      </c>
      <c r="C543" s="30" t="s">
        <v>37</v>
      </c>
      <c r="D543" s="71" t="s">
        <v>38</v>
      </c>
      <c r="E543" s="72">
        <v>10990.137000000001</v>
      </c>
      <c r="F543" s="72">
        <v>13909.74</v>
      </c>
      <c r="G543" s="72">
        <v>14733.07</v>
      </c>
      <c r="H543" s="32">
        <f t="shared" si="16"/>
        <v>39632.947</v>
      </c>
      <c r="I543" s="32">
        <v>38914.428999999996</v>
      </c>
      <c r="J543" s="73">
        <f t="shared" si="17"/>
        <v>0.98187068955533374</v>
      </c>
    </row>
    <row r="544" outlineLevel="1">
      <c r="A544" s="29" t="s">
        <v>305</v>
      </c>
      <c r="B544" s="71" t="s">
        <v>306</v>
      </c>
      <c r="C544" s="30" t="s">
        <v>39</v>
      </c>
      <c r="D544" s="71" t="s">
        <v>40</v>
      </c>
      <c r="E544" s="72">
        <v>3173.1550000000002</v>
      </c>
      <c r="F544" s="72">
        <v>3062.8449999999998</v>
      </c>
      <c r="G544" s="72">
        <v>3702.2890000000002</v>
      </c>
      <c r="H544" s="32">
        <f t="shared" si="16"/>
        <v>9938.2890000000007</v>
      </c>
      <c r="I544" s="32">
        <v>9430.6280000000006</v>
      </c>
      <c r="J544" s="73">
        <f t="shared" si="17"/>
        <v>0.9489186720168834</v>
      </c>
    </row>
    <row r="545" outlineLevel="1">
      <c r="A545" s="29" t="s">
        <v>305</v>
      </c>
      <c r="B545" s="71" t="s">
        <v>306</v>
      </c>
      <c r="C545" s="30" t="s">
        <v>41</v>
      </c>
      <c r="D545" s="71" t="s">
        <v>42</v>
      </c>
      <c r="E545" s="72">
        <v>0</v>
      </c>
      <c r="F545" s="72">
        <v>0</v>
      </c>
      <c r="G545" s="72">
        <v>1566.825</v>
      </c>
      <c r="H545" s="32">
        <f t="shared" si="16"/>
        <v>1566.825</v>
      </c>
      <c r="I545" s="32">
        <v>1566.825</v>
      </c>
      <c r="J545" s="73">
        <f t="shared" si="17"/>
        <v>1</v>
      </c>
    </row>
    <row r="546" ht="27" customHeight="1">
      <c r="A546" s="74" t="s">
        <v>307</v>
      </c>
      <c r="B546" s="75" t="s">
        <v>308</v>
      </c>
      <c r="C546" s="76"/>
      <c r="D546" s="77"/>
      <c r="E546" s="78">
        <v>9758</v>
      </c>
      <c r="F546" s="78">
        <v>15328</v>
      </c>
      <c r="G546" s="78">
        <v>15011</v>
      </c>
      <c r="H546" s="79">
        <f t="shared" si="16"/>
        <v>40097</v>
      </c>
      <c r="I546" s="79">
        <v>38511.184000000001</v>
      </c>
      <c r="J546" s="80">
        <f t="shared" si="17"/>
        <v>0.96045050751926586</v>
      </c>
    </row>
    <row r="547" ht="17.25" customHeight="1">
      <c r="A547" s="41"/>
      <c r="B547" s="41"/>
      <c r="C547" s="42" t="s">
        <v>24</v>
      </c>
      <c r="D547" s="43"/>
      <c r="E547" s="44"/>
      <c r="F547" s="44"/>
      <c r="G547" s="45"/>
      <c r="H547" s="46"/>
      <c r="I547" s="46"/>
      <c r="J547" s="47"/>
    </row>
    <row r="548" ht="17.25" customHeight="1">
      <c r="A548" s="48"/>
      <c r="B548" s="48"/>
      <c r="C548" s="49" t="s">
        <v>36</v>
      </c>
      <c r="D548" s="50"/>
      <c r="E548" s="51"/>
      <c r="F548" s="52"/>
      <c r="G548" s="53"/>
      <c r="H548" s="54">
        <f>H549</f>
        <v>40097</v>
      </c>
      <c r="I548" s="54">
        <f>I549</f>
        <v>38511.184000000001</v>
      </c>
      <c r="J548" s="55">
        <f t="shared" si="17"/>
        <v>0.96045050751926586</v>
      </c>
    </row>
    <row r="549" outlineLevel="1">
      <c r="A549" s="29" t="s">
        <v>307</v>
      </c>
      <c r="B549" s="71" t="s">
        <v>308</v>
      </c>
      <c r="C549" s="30" t="s">
        <v>309</v>
      </c>
      <c r="D549" s="71" t="s">
        <v>310</v>
      </c>
      <c r="E549" s="72">
        <v>9758</v>
      </c>
      <c r="F549" s="72">
        <v>15328</v>
      </c>
      <c r="G549" s="72">
        <v>15011</v>
      </c>
      <c r="H549" s="32">
        <f t="shared" ref="H549:H590" si="18">F549+E549+G549</f>
        <v>40097</v>
      </c>
      <c r="I549" s="32">
        <v>38511.184000000001</v>
      </c>
      <c r="J549" s="73">
        <f t="shared" ref="J549:J593" si="19">I549/H549</f>
        <v>0.96045050751926586</v>
      </c>
    </row>
    <row r="550" ht="27" customHeight="1">
      <c r="A550" s="74" t="s">
        <v>311</v>
      </c>
      <c r="B550" s="75" t="s">
        <v>312</v>
      </c>
      <c r="C550" s="76"/>
      <c r="D550" s="77"/>
      <c r="E550" s="78">
        <v>41730.57</v>
      </c>
      <c r="F550" s="78">
        <v>62786.099999999999</v>
      </c>
      <c r="G550" s="78">
        <v>52780.699999999997</v>
      </c>
      <c r="H550" s="79">
        <f t="shared" si="18"/>
        <v>157297.37</v>
      </c>
      <c r="I550" s="79">
        <v>136844.815</v>
      </c>
      <c r="J550" s="80">
        <f t="shared" si="19"/>
        <v>0.86997522590492138</v>
      </c>
    </row>
    <row r="551" ht="17.25" customHeight="1">
      <c r="A551" s="41"/>
      <c r="B551" s="41"/>
      <c r="C551" s="42" t="s">
        <v>24</v>
      </c>
      <c r="D551" s="43"/>
      <c r="E551" s="44"/>
      <c r="F551" s="44"/>
      <c r="G551" s="45"/>
      <c r="H551" s="46"/>
      <c r="I551" s="46"/>
      <c r="J551" s="47"/>
    </row>
    <row r="552" ht="17.25" customHeight="1">
      <c r="A552" s="48"/>
      <c r="B552" s="48"/>
      <c r="C552" s="49" t="s">
        <v>36</v>
      </c>
      <c r="D552" s="50"/>
      <c r="E552" s="51"/>
      <c r="F552" s="52"/>
      <c r="G552" s="53"/>
      <c r="H552" s="54">
        <f>H554+H555+H553</f>
        <v>157297.37</v>
      </c>
      <c r="I552" s="54">
        <f>I554+I555+I553</f>
        <v>136844.815</v>
      </c>
      <c r="J552" s="55">
        <f t="shared" si="19"/>
        <v>0.86997522590492138</v>
      </c>
    </row>
    <row r="553" ht="30" outlineLevel="1">
      <c r="A553" s="29" t="s">
        <v>311</v>
      </c>
      <c r="B553" s="71" t="s">
        <v>312</v>
      </c>
      <c r="C553" s="30" t="s">
        <v>37</v>
      </c>
      <c r="D553" s="71" t="s">
        <v>38</v>
      </c>
      <c r="E553" s="72"/>
      <c r="F553" s="72"/>
      <c r="G553" s="72"/>
      <c r="H553" s="32">
        <v>30344.900000000001</v>
      </c>
      <c r="I553" s="32">
        <v>22239.483</v>
      </c>
      <c r="J553" s="73">
        <f t="shared" si="19"/>
        <v>0.73289030446631886</v>
      </c>
    </row>
    <row r="554" outlineLevel="1">
      <c r="A554" s="29" t="s">
        <v>311</v>
      </c>
      <c r="B554" s="71" t="s">
        <v>312</v>
      </c>
      <c r="C554" s="30" t="s">
        <v>313</v>
      </c>
      <c r="D554" s="71" t="s">
        <v>314</v>
      </c>
      <c r="E554" s="72">
        <v>33477.269999999997</v>
      </c>
      <c r="F554" s="72">
        <v>49412.400000000001</v>
      </c>
      <c r="G554" s="72">
        <v>44057</v>
      </c>
      <c r="H554" s="32">
        <f t="shared" si="18"/>
        <v>126946.67</v>
      </c>
      <c r="I554" s="32">
        <v>114599.53200000001</v>
      </c>
      <c r="J554" s="73">
        <f t="shared" si="19"/>
        <v>0.9027375983946645</v>
      </c>
    </row>
    <row r="555" outlineLevel="1">
      <c r="A555" s="29" t="s">
        <v>311</v>
      </c>
      <c r="B555" s="71" t="s">
        <v>312</v>
      </c>
      <c r="C555" s="30" t="s">
        <v>41</v>
      </c>
      <c r="D555" s="71" t="s">
        <v>42</v>
      </c>
      <c r="E555" s="72">
        <v>5.7999999999999998</v>
      </c>
      <c r="F555" s="72">
        <v>0</v>
      </c>
      <c r="G555" s="72">
        <v>0</v>
      </c>
      <c r="H555" s="32">
        <f t="shared" si="18"/>
        <v>5.7999999999999998</v>
      </c>
      <c r="I555" s="32">
        <v>5.7999999999999998</v>
      </c>
      <c r="J555" s="73">
        <f t="shared" si="19"/>
        <v>1</v>
      </c>
    </row>
    <row r="556" ht="27" customHeight="1">
      <c r="A556" s="74" t="s">
        <v>315</v>
      </c>
      <c r="B556" s="75" t="s">
        <v>316</v>
      </c>
      <c r="C556" s="76"/>
      <c r="D556" s="77"/>
      <c r="E556" s="78">
        <v>357661.38299999997</v>
      </c>
      <c r="F556" s="78">
        <v>750583.554</v>
      </c>
      <c r="G556" s="78">
        <v>848309.95999999996</v>
      </c>
      <c r="H556" s="79">
        <f t="shared" si="18"/>
        <v>1956554.8969999999</v>
      </c>
      <c r="I556" s="79">
        <v>1895018.9199999999</v>
      </c>
      <c r="J556" s="80">
        <f t="shared" si="19"/>
        <v>0.96854881143669747</v>
      </c>
    </row>
    <row r="557" ht="17.25" customHeight="1">
      <c r="A557" s="41"/>
      <c r="B557" s="41"/>
      <c r="C557" s="42" t="s">
        <v>24</v>
      </c>
      <c r="D557" s="43"/>
      <c r="E557" s="44"/>
      <c r="F557" s="44"/>
      <c r="G557" s="45"/>
      <c r="H557" s="46"/>
      <c r="I557" s="46"/>
      <c r="J557" s="47"/>
    </row>
    <row r="558" ht="17.25" customHeight="1">
      <c r="A558" s="48"/>
      <c r="B558" s="48"/>
      <c r="C558" s="49" t="s">
        <v>25</v>
      </c>
      <c r="D558" s="50"/>
      <c r="E558" s="51"/>
      <c r="F558" s="52"/>
      <c r="G558" s="53"/>
      <c r="H558" s="54">
        <f>H559+H573</f>
        <v>1846258.8150000002</v>
      </c>
      <c r="I558" s="54">
        <f>I559+I573</f>
        <v>1788677.851</v>
      </c>
      <c r="J558" s="55">
        <f t="shared" si="19"/>
        <v>0.96881208445306721</v>
      </c>
    </row>
    <row r="559" outlineLevel="1">
      <c r="A559" s="70" t="s">
        <v>315</v>
      </c>
      <c r="B559" s="59" t="s">
        <v>316</v>
      </c>
      <c r="C559" s="58" t="s">
        <v>177</v>
      </c>
      <c r="D559" s="59" t="s">
        <v>178</v>
      </c>
      <c r="E559" s="60">
        <v>324723.51199999999</v>
      </c>
      <c r="F559" s="60">
        <v>720549.40300000005</v>
      </c>
      <c r="G559" s="60">
        <v>768361.04599999997</v>
      </c>
      <c r="H559" s="61">
        <f t="shared" si="18"/>
        <v>1813633.9610000001</v>
      </c>
      <c r="I559" s="61">
        <v>1756301.412</v>
      </c>
      <c r="J559" s="55">
        <f t="shared" si="19"/>
        <v>0.96838802634221288</v>
      </c>
    </row>
    <row r="560" outlineLevel="2">
      <c r="A560" s="64" t="s">
        <v>315</v>
      </c>
      <c r="B560" s="65" t="s">
        <v>316</v>
      </c>
      <c r="C560" s="66" t="s">
        <v>235</v>
      </c>
      <c r="D560" s="65" t="s">
        <v>236</v>
      </c>
      <c r="E560" s="67">
        <v>41250.682999999997</v>
      </c>
      <c r="F560" s="67">
        <v>301851.364</v>
      </c>
      <c r="G560" s="67">
        <v>153947.52299999999</v>
      </c>
      <c r="H560" s="68">
        <f t="shared" si="18"/>
        <v>497049.57000000001</v>
      </c>
      <c r="I560" s="68">
        <v>496630.34499999997</v>
      </c>
      <c r="J560" s="69">
        <f t="shared" si="19"/>
        <v>0.99915657305568129</v>
      </c>
    </row>
    <row r="561" s="88" customFormat="1" ht="17.25" customHeight="1">
      <c r="A561" s="89" t="s">
        <v>315</v>
      </c>
      <c r="B561" s="89"/>
      <c r="C561" s="90" t="s">
        <v>183</v>
      </c>
      <c r="D561" s="96"/>
      <c r="E561" s="92"/>
      <c r="F561" s="92"/>
      <c r="G561" s="93"/>
      <c r="H561" s="94">
        <f>H562+H563+H564+H565</f>
        <v>478970.94299999997</v>
      </c>
      <c r="I561" s="94">
        <f>I562+I563+I564+I565</f>
        <v>478943.61300000001</v>
      </c>
      <c r="J561" s="98">
        <f t="shared" si="19"/>
        <v>0.99994294017121632</v>
      </c>
      <c r="K561" s="88"/>
    </row>
    <row r="562" outlineLevel="4" collapsed="1">
      <c r="A562" s="29" t="s">
        <v>315</v>
      </c>
      <c r="B562" s="71" t="s">
        <v>316</v>
      </c>
      <c r="C562" s="30" t="s">
        <v>317</v>
      </c>
      <c r="D562" s="71" t="s">
        <v>318</v>
      </c>
      <c r="E562" s="72">
        <v>26425.760999999999</v>
      </c>
      <c r="F562" s="72">
        <v>106031.455</v>
      </c>
      <c r="G562" s="72">
        <v>39904.32</v>
      </c>
      <c r="H562" s="32">
        <v>165736.20499999999</v>
      </c>
      <c r="I562" s="32">
        <v>165708.875</v>
      </c>
      <c r="J562" s="73">
        <f t="shared" si="19"/>
        <v>0.99983509939786552</v>
      </c>
    </row>
    <row r="563" outlineLevel="4">
      <c r="A563" s="29" t="s">
        <v>315</v>
      </c>
      <c r="B563" s="71" t="s">
        <v>316</v>
      </c>
      <c r="C563" s="30" t="s">
        <v>319</v>
      </c>
      <c r="D563" s="71" t="s">
        <v>320</v>
      </c>
      <c r="E563" s="72">
        <v>0</v>
      </c>
      <c r="F563" s="72">
        <v>135838.48000000001</v>
      </c>
      <c r="G563" s="72">
        <v>100733.355</v>
      </c>
      <c r="H563" s="32">
        <v>229085.97500000001</v>
      </c>
      <c r="I563" s="32">
        <v>229085.97500000001</v>
      </c>
      <c r="J563" s="73">
        <f t="shared" si="19"/>
        <v>1</v>
      </c>
    </row>
    <row r="564" outlineLevel="4" collapsed="1">
      <c r="A564" s="29" t="s">
        <v>315</v>
      </c>
      <c r="B564" s="71" t="s">
        <v>316</v>
      </c>
      <c r="C564" s="30" t="s">
        <v>237</v>
      </c>
      <c r="D564" s="71" t="s">
        <v>238</v>
      </c>
      <c r="E564" s="72">
        <v>2000</v>
      </c>
      <c r="F564" s="72">
        <v>26039.530999999999</v>
      </c>
      <c r="G564" s="72">
        <v>8523.1560000000009</v>
      </c>
      <c r="H564" s="32">
        <v>35305.531999999999</v>
      </c>
      <c r="I564" s="32">
        <v>35305.531999999999</v>
      </c>
      <c r="J564" s="73">
        <f t="shared" si="19"/>
        <v>1</v>
      </c>
    </row>
    <row r="565" outlineLevel="4">
      <c r="A565" s="29" t="s">
        <v>315</v>
      </c>
      <c r="B565" s="71" t="s">
        <v>316</v>
      </c>
      <c r="C565" s="30" t="s">
        <v>239</v>
      </c>
      <c r="D565" s="71" t="s">
        <v>240</v>
      </c>
      <c r="E565" s="72">
        <v>12824.922</v>
      </c>
      <c r="F565" s="72">
        <v>33941.896999999997</v>
      </c>
      <c r="G565" s="72">
        <v>4786.692</v>
      </c>
      <c r="H565" s="32">
        <v>48843.231</v>
      </c>
      <c r="I565" s="32">
        <v>48843.231</v>
      </c>
      <c r="J565" s="73">
        <f t="shared" si="19"/>
        <v>1</v>
      </c>
    </row>
    <row r="566" outlineLevel="2">
      <c r="A566" s="64" t="s">
        <v>315</v>
      </c>
      <c r="B566" s="65" t="s">
        <v>316</v>
      </c>
      <c r="C566" s="66" t="s">
        <v>321</v>
      </c>
      <c r="D566" s="65" t="s">
        <v>322</v>
      </c>
      <c r="E566" s="67">
        <v>47338.709999999999</v>
      </c>
      <c r="F566" s="67">
        <v>38559.101000000002</v>
      </c>
      <c r="G566" s="67">
        <v>72116.394</v>
      </c>
      <c r="H566" s="68">
        <f t="shared" si="18"/>
        <v>158014.20500000002</v>
      </c>
      <c r="I566" s="68">
        <v>154572.93100000001</v>
      </c>
      <c r="J566" s="69">
        <f t="shared" si="19"/>
        <v>0.97822174278571983</v>
      </c>
    </row>
    <row r="567" outlineLevel="2" collapsed="1">
      <c r="A567" s="64" t="s">
        <v>315</v>
      </c>
      <c r="B567" s="65" t="s">
        <v>316</v>
      </c>
      <c r="C567" s="66" t="s">
        <v>179</v>
      </c>
      <c r="D567" s="65" t="s">
        <v>180</v>
      </c>
      <c r="E567" s="67">
        <v>234214.12700000001</v>
      </c>
      <c r="F567" s="67">
        <v>380025.07199999999</v>
      </c>
      <c r="G567" s="67">
        <v>540491.82799999998</v>
      </c>
      <c r="H567" s="68">
        <f t="shared" si="18"/>
        <v>1154731.027</v>
      </c>
      <c r="I567" s="68">
        <v>1101355.7220000001</v>
      </c>
      <c r="J567" s="69">
        <f t="shared" si="19"/>
        <v>0.95377685040760585</v>
      </c>
    </row>
    <row r="568" s="88" customFormat="1" ht="17.25" customHeight="1" collapsed="1">
      <c r="A568" s="89" t="s">
        <v>315</v>
      </c>
      <c r="B568" s="89"/>
      <c r="C568" s="90" t="s">
        <v>183</v>
      </c>
      <c r="D568" s="96"/>
      <c r="E568" s="92"/>
      <c r="F568" s="92"/>
      <c r="G568" s="93"/>
      <c r="H568" s="94">
        <f>H569+H570+H571</f>
        <v>1089058.4669999999</v>
      </c>
      <c r="I568" s="94">
        <f>I569+I570+I571</f>
        <v>1035916.202</v>
      </c>
      <c r="J568" s="69">
        <f t="shared" si="19"/>
        <v>0.95120347840792285</v>
      </c>
    </row>
    <row r="569" outlineLevel="4" collapsed="1">
      <c r="A569" s="29" t="s">
        <v>315</v>
      </c>
      <c r="B569" s="71" t="s">
        <v>316</v>
      </c>
      <c r="C569" s="30" t="s">
        <v>323</v>
      </c>
      <c r="D569" s="99" t="s">
        <v>324</v>
      </c>
      <c r="E569" s="72">
        <v>28440.833999999999</v>
      </c>
      <c r="F569" s="72">
        <v>94509.760999999999</v>
      </c>
      <c r="G569" s="72">
        <v>98972.760999999999</v>
      </c>
      <c r="H569" s="32">
        <v>221923.35699999999</v>
      </c>
      <c r="I569" s="32">
        <v>168781.092</v>
      </c>
      <c r="J569" s="73">
        <f t="shared" si="19"/>
        <v>0.76053775628493225</v>
      </c>
    </row>
    <row r="570" outlineLevel="4">
      <c r="A570" s="29" t="s">
        <v>315</v>
      </c>
      <c r="B570" s="71" t="s">
        <v>316</v>
      </c>
      <c r="C570" s="30" t="s">
        <v>325</v>
      </c>
      <c r="D570" s="71" t="s">
        <v>326</v>
      </c>
      <c r="E570" s="72">
        <v>34041.548000000003</v>
      </c>
      <c r="F570" s="72">
        <v>123624.568</v>
      </c>
      <c r="G570" s="72">
        <v>120041.247</v>
      </c>
      <c r="H570" s="32">
        <f t="shared" si="18"/>
        <v>277707.36300000001</v>
      </c>
      <c r="I570" s="32">
        <v>277707.36300000001</v>
      </c>
      <c r="J570" s="73">
        <f t="shared" si="19"/>
        <v>1</v>
      </c>
    </row>
    <row r="571" outlineLevel="4">
      <c r="A571" s="29" t="s">
        <v>315</v>
      </c>
      <c r="B571" s="71" t="s">
        <v>316</v>
      </c>
      <c r="C571" s="30" t="s">
        <v>327</v>
      </c>
      <c r="D571" s="71" t="s">
        <v>328</v>
      </c>
      <c r="E571" s="72">
        <v>171649.745</v>
      </c>
      <c r="F571" s="72">
        <v>161808.74299999999</v>
      </c>
      <c r="G571" s="72">
        <v>321400.63099999999</v>
      </c>
      <c r="H571" s="32">
        <v>589427.74699999997</v>
      </c>
      <c r="I571" s="32">
        <v>589427.74699999997</v>
      </c>
      <c r="J571" s="73">
        <f t="shared" si="19"/>
        <v>1</v>
      </c>
    </row>
    <row r="572" outlineLevel="2">
      <c r="A572" s="64" t="s">
        <v>315</v>
      </c>
      <c r="B572" s="65" t="s">
        <v>316</v>
      </c>
      <c r="C572" s="66" t="s">
        <v>303</v>
      </c>
      <c r="D572" s="65" t="s">
        <v>304</v>
      </c>
      <c r="E572" s="67">
        <v>1919.992</v>
      </c>
      <c r="F572" s="67">
        <v>113.866</v>
      </c>
      <c r="G572" s="67">
        <v>1805.3019999999999</v>
      </c>
      <c r="H572" s="68">
        <f t="shared" si="18"/>
        <v>3839.1599999999999</v>
      </c>
      <c r="I572" s="68">
        <v>3742.4140000000002</v>
      </c>
      <c r="J572" s="69">
        <f t="shared" si="19"/>
        <v>0.97480021671407291</v>
      </c>
    </row>
    <row r="573" outlineLevel="1">
      <c r="A573" s="70" t="s">
        <v>315</v>
      </c>
      <c r="B573" s="59" t="s">
        <v>316</v>
      </c>
      <c r="C573" s="58" t="s">
        <v>144</v>
      </c>
      <c r="D573" s="59" t="s">
        <v>145</v>
      </c>
      <c r="E573" s="60">
        <v>14611.849</v>
      </c>
      <c r="F573" s="60">
        <v>11173.620999999999</v>
      </c>
      <c r="G573" s="60">
        <v>6839.384</v>
      </c>
      <c r="H573" s="61">
        <f t="shared" si="18"/>
        <v>32624.853999999999</v>
      </c>
      <c r="I573" s="61">
        <v>32376.438999999998</v>
      </c>
      <c r="J573" s="55">
        <f t="shared" si="19"/>
        <v>0.99238571305177337</v>
      </c>
    </row>
    <row r="574" outlineLevel="2">
      <c r="A574" s="64" t="s">
        <v>315</v>
      </c>
      <c r="B574" s="65" t="s">
        <v>316</v>
      </c>
      <c r="C574" s="66" t="s">
        <v>152</v>
      </c>
      <c r="D574" s="65" t="s">
        <v>153</v>
      </c>
      <c r="E574" s="67">
        <v>14611.849</v>
      </c>
      <c r="F574" s="67">
        <v>11173.620999999999</v>
      </c>
      <c r="G574" s="67">
        <v>6839.384</v>
      </c>
      <c r="H574" s="68">
        <f t="shared" si="18"/>
        <v>32624.853999999999</v>
      </c>
      <c r="I574" s="68">
        <v>32376.438999999998</v>
      </c>
      <c r="J574" s="69">
        <f t="shared" si="19"/>
        <v>0.99238571305177337</v>
      </c>
    </row>
    <row r="575" ht="17.25" customHeight="1">
      <c r="A575" s="48" t="s">
        <v>315</v>
      </c>
      <c r="B575" s="48"/>
      <c r="C575" s="49" t="s">
        <v>36</v>
      </c>
      <c r="D575" s="50"/>
      <c r="E575" s="51"/>
      <c r="F575" s="52"/>
      <c r="G575" s="53"/>
      <c r="H575" s="54">
        <f>H576+H577+H578</f>
        <v>110296.08199999999</v>
      </c>
      <c r="I575" s="54">
        <f>I576+I577+I578</f>
        <v>106341.069</v>
      </c>
      <c r="J575" s="73">
        <f t="shared" si="19"/>
        <v>0.96414185410502617</v>
      </c>
    </row>
    <row r="576" outlineLevel="1">
      <c r="A576" s="29" t="s">
        <v>315</v>
      </c>
      <c r="B576" s="71" t="s">
        <v>316</v>
      </c>
      <c r="C576" s="30" t="s">
        <v>37</v>
      </c>
      <c r="D576" s="71" t="s">
        <v>38</v>
      </c>
      <c r="E576" s="72">
        <v>807.5</v>
      </c>
      <c r="F576" s="72">
        <v>807.5</v>
      </c>
      <c r="G576" s="72">
        <v>807.5</v>
      </c>
      <c r="H576" s="32">
        <f t="shared" si="18"/>
        <v>2422.5</v>
      </c>
      <c r="I576" s="32">
        <v>1746.3889999999999</v>
      </c>
      <c r="J576" s="73">
        <f t="shared" si="19"/>
        <v>0.7209036119711042</v>
      </c>
    </row>
    <row r="577" outlineLevel="1">
      <c r="A577" s="29" t="s">
        <v>315</v>
      </c>
      <c r="B577" s="71" t="s">
        <v>316</v>
      </c>
      <c r="C577" s="30" t="s">
        <v>39</v>
      </c>
      <c r="D577" s="71" t="s">
        <v>40</v>
      </c>
      <c r="E577" s="72">
        <v>13722.799999999999</v>
      </c>
      <c r="F577" s="72">
        <v>17297.330000000002</v>
      </c>
      <c r="G577" s="72">
        <v>20111.099999999999</v>
      </c>
      <c r="H577" s="32">
        <f t="shared" si="18"/>
        <v>51131.229999999996</v>
      </c>
      <c r="I577" s="32">
        <v>47852.328999999998</v>
      </c>
      <c r="J577" s="73">
        <f t="shared" si="19"/>
        <v>0.93587283153563883</v>
      </c>
    </row>
    <row r="578" outlineLevel="1">
      <c r="A578" s="29" t="s">
        <v>315</v>
      </c>
      <c r="B578" s="71" t="s">
        <v>316</v>
      </c>
      <c r="C578" s="30" t="s">
        <v>41</v>
      </c>
      <c r="D578" s="71" t="s">
        <v>42</v>
      </c>
      <c r="E578" s="72">
        <v>3795.7220000000002</v>
      </c>
      <c r="F578" s="72">
        <v>755.70000000000005</v>
      </c>
      <c r="G578" s="72">
        <v>52190.93</v>
      </c>
      <c r="H578" s="32">
        <f t="shared" si="18"/>
        <v>56742.351999999999</v>
      </c>
      <c r="I578" s="32">
        <v>56742.351000000002</v>
      </c>
      <c r="J578" s="73">
        <f t="shared" si="19"/>
        <v>0.99999998237647958</v>
      </c>
    </row>
    <row r="579" s="88" customFormat="1" ht="17.25" customHeight="1">
      <c r="A579" s="89" t="s">
        <v>315</v>
      </c>
      <c r="B579" s="89"/>
      <c r="C579" s="90" t="s">
        <v>183</v>
      </c>
      <c r="D579" s="96"/>
      <c r="E579" s="92"/>
      <c r="F579" s="92"/>
      <c r="G579" s="93"/>
      <c r="H579" s="94">
        <f>H580</f>
        <v>50000</v>
      </c>
      <c r="I579" s="94">
        <f>I580</f>
        <v>50000</v>
      </c>
      <c r="J579" s="98">
        <f t="shared" si="19"/>
        <v>1</v>
      </c>
    </row>
    <row r="580" outlineLevel="1">
      <c r="A580" s="29" t="s">
        <v>315</v>
      </c>
      <c r="B580" s="100"/>
      <c r="C580" s="30" t="s">
        <v>329</v>
      </c>
      <c r="D580" s="101" t="s">
        <v>330</v>
      </c>
      <c r="E580" s="72"/>
      <c r="F580" s="72"/>
      <c r="G580" s="72"/>
      <c r="H580" s="32">
        <v>50000</v>
      </c>
      <c r="I580" s="32">
        <v>50000</v>
      </c>
      <c r="J580" s="73">
        <f t="shared" si="19"/>
        <v>1</v>
      </c>
    </row>
    <row r="581" ht="27" customHeight="1">
      <c r="A581" s="74" t="s">
        <v>331</v>
      </c>
      <c r="B581" s="75" t="s">
        <v>332</v>
      </c>
      <c r="C581" s="76"/>
      <c r="D581" s="77"/>
      <c r="E581" s="78">
        <v>36071.152000000002</v>
      </c>
      <c r="F581" s="78">
        <v>38353.476000000002</v>
      </c>
      <c r="G581" s="78">
        <v>42002.707999999999</v>
      </c>
      <c r="H581" s="79">
        <f t="shared" si="18"/>
        <v>116427.336</v>
      </c>
      <c r="I581" s="79">
        <v>99535.229000000007</v>
      </c>
      <c r="J581" s="80">
        <f t="shared" si="19"/>
        <v>0.85491287887923517</v>
      </c>
    </row>
    <row r="582" ht="17.25" customHeight="1">
      <c r="A582" s="41"/>
      <c r="B582" s="41"/>
      <c r="C582" s="42" t="s">
        <v>24</v>
      </c>
      <c r="D582" s="43"/>
      <c r="E582" s="44"/>
      <c r="F582" s="44"/>
      <c r="G582" s="45"/>
      <c r="H582" s="46"/>
      <c r="I582" s="46"/>
      <c r="J582" s="47"/>
    </row>
    <row r="583" ht="17.25" customHeight="1">
      <c r="A583" s="48"/>
      <c r="B583" s="48"/>
      <c r="C583" s="49" t="s">
        <v>25</v>
      </c>
      <c r="D583" s="50"/>
      <c r="E583" s="51"/>
      <c r="F583" s="52"/>
      <c r="G583" s="53"/>
      <c r="H583" s="54">
        <f>H584</f>
        <v>27673.256999999998</v>
      </c>
      <c r="I583" s="54">
        <f>I584</f>
        <v>19266.883999999998</v>
      </c>
      <c r="J583" s="55">
        <f t="shared" si="19"/>
        <v>0.69622755283196336</v>
      </c>
    </row>
    <row r="584" outlineLevel="1">
      <c r="A584" s="70" t="s">
        <v>331</v>
      </c>
      <c r="B584" s="59" t="s">
        <v>332</v>
      </c>
      <c r="C584" s="58" t="s">
        <v>333</v>
      </c>
      <c r="D584" s="59" t="s">
        <v>334</v>
      </c>
      <c r="E584" s="60">
        <v>6747.2060000000001</v>
      </c>
      <c r="F584" s="60">
        <v>9868.2739999999994</v>
      </c>
      <c r="G584" s="60">
        <v>11057.777</v>
      </c>
      <c r="H584" s="61">
        <f t="shared" si="18"/>
        <v>27673.256999999998</v>
      </c>
      <c r="I584" s="61">
        <v>19266.883999999998</v>
      </c>
      <c r="J584" s="55">
        <f t="shared" si="19"/>
        <v>0.69622755283196336</v>
      </c>
    </row>
    <row r="585" outlineLevel="2">
      <c r="A585" s="64" t="s">
        <v>331</v>
      </c>
      <c r="B585" s="65" t="s">
        <v>332</v>
      </c>
      <c r="C585" s="66" t="s">
        <v>335</v>
      </c>
      <c r="D585" s="65" t="s">
        <v>336</v>
      </c>
      <c r="E585" s="67">
        <v>3368.2530000000002</v>
      </c>
      <c r="F585" s="67">
        <v>2161.1210000000001</v>
      </c>
      <c r="G585" s="67">
        <v>6076.4430000000002</v>
      </c>
      <c r="H585" s="68">
        <f t="shared" si="18"/>
        <v>11605.816999999999</v>
      </c>
      <c r="I585" s="68">
        <v>5914.8109999999997</v>
      </c>
      <c r="J585" s="69">
        <f t="shared" si="19"/>
        <v>0.50964193214488906</v>
      </c>
    </row>
    <row r="586" outlineLevel="2" collapsed="1">
      <c r="A586" s="64" t="s">
        <v>331</v>
      </c>
      <c r="B586" s="65" t="s">
        <v>332</v>
      </c>
      <c r="C586" s="66" t="s">
        <v>337</v>
      </c>
      <c r="D586" s="65" t="s">
        <v>338</v>
      </c>
      <c r="E586" s="67">
        <v>3378.953</v>
      </c>
      <c r="F586" s="67">
        <v>7707.1530000000002</v>
      </c>
      <c r="G586" s="67">
        <v>4981.3339999999998</v>
      </c>
      <c r="H586" s="68">
        <f t="shared" si="18"/>
        <v>16067.439999999999</v>
      </c>
      <c r="I586" s="68">
        <v>13352.072</v>
      </c>
      <c r="J586" s="69">
        <f t="shared" si="19"/>
        <v>0.83100182729793926</v>
      </c>
    </row>
    <row r="587" ht="17.25" customHeight="1" collapsed="1">
      <c r="A587" s="48"/>
      <c r="B587" s="48"/>
      <c r="C587" s="49" t="s">
        <v>36</v>
      </c>
      <c r="D587" s="50"/>
      <c r="E587" s="51"/>
      <c r="F587" s="52"/>
      <c r="G587" s="53"/>
      <c r="H587" s="54">
        <f>H588+H589</f>
        <v>88754.078000000009</v>
      </c>
      <c r="I587" s="54">
        <f>I588+I589</f>
        <v>80268.345000000001</v>
      </c>
      <c r="J587" s="55">
        <f t="shared" si="19"/>
        <v>0.90439050023143719</v>
      </c>
    </row>
    <row r="588" outlineLevel="1">
      <c r="A588" s="29" t="s">
        <v>331</v>
      </c>
      <c r="B588" s="71" t="s">
        <v>332</v>
      </c>
      <c r="C588" s="30" t="s">
        <v>39</v>
      </c>
      <c r="D588" s="71" t="s">
        <v>40</v>
      </c>
      <c r="E588" s="72">
        <v>28266.139999999999</v>
      </c>
      <c r="F588" s="72">
        <v>27120.529999999999</v>
      </c>
      <c r="G588" s="72">
        <v>29794.862000000001</v>
      </c>
      <c r="H588" s="32">
        <f t="shared" si="18"/>
        <v>85181.532000000007</v>
      </c>
      <c r="I588" s="32">
        <v>76784.798999999999</v>
      </c>
      <c r="J588" s="73">
        <f t="shared" si="19"/>
        <v>0.90142542869503672</v>
      </c>
    </row>
    <row r="589" outlineLevel="1">
      <c r="A589" s="29" t="s">
        <v>331</v>
      </c>
      <c r="B589" s="71" t="s">
        <v>332</v>
      </c>
      <c r="C589" s="30" t="s">
        <v>41</v>
      </c>
      <c r="D589" s="71" t="s">
        <v>42</v>
      </c>
      <c r="E589" s="72">
        <v>1057.806</v>
      </c>
      <c r="F589" s="72">
        <v>1364.671</v>
      </c>
      <c r="G589" s="72">
        <v>1150.069</v>
      </c>
      <c r="H589" s="32">
        <f t="shared" si="18"/>
        <v>3572.5459999999998</v>
      </c>
      <c r="I589" s="32">
        <v>3483.5459999999998</v>
      </c>
      <c r="J589" s="73">
        <f t="shared" si="19"/>
        <v>0.97508779453084715</v>
      </c>
    </row>
    <row r="590" ht="27" customHeight="1" collapsed="1">
      <c r="A590" s="75" t="s">
        <v>339</v>
      </c>
      <c r="B590" s="102"/>
      <c r="C590" s="76"/>
      <c r="D590" s="77"/>
      <c r="E590" s="78">
        <v>10828355.573000001</v>
      </c>
      <c r="F590" s="78">
        <v>14014737.654999999</v>
      </c>
      <c r="G590" s="78">
        <v>12629865.935000001</v>
      </c>
      <c r="H590" s="79">
        <f t="shared" si="18"/>
        <v>37472959.163000003</v>
      </c>
      <c r="I590" s="79">
        <v>36285381.482000001</v>
      </c>
      <c r="J590" s="80">
        <f t="shared" si="19"/>
        <v>0.96830840938303608</v>
      </c>
    </row>
    <row r="591" ht="27" customHeight="1">
      <c r="A591" s="75" t="s">
        <v>25</v>
      </c>
      <c r="B591" s="102"/>
      <c r="C591" s="76"/>
      <c r="D591" s="77" t="s">
        <v>25</v>
      </c>
      <c r="E591" s="78"/>
      <c r="F591" s="78"/>
      <c r="G591" s="78"/>
      <c r="H591" s="79">
        <f>H583+H558+H534+H521+H510+H497+H483+H469+H438+H379+H362+H335+H306+H275+H240+H207+H174+H143+H112+H89+H63+H50+H36+H18</f>
        <v>34686752.787999995</v>
      </c>
      <c r="I591" s="79">
        <f>I583+I558+I534+I521+I510+I497+I483+I469+I438+I379+I362+I335+I306+I275+I240+I207+I174+I143+I112+I89+I63+I50+I36+I18</f>
        <v>33581881.582000002</v>
      </c>
      <c r="J591" s="80">
        <f t="shared" si="19"/>
        <v>0.96814717097467173</v>
      </c>
    </row>
    <row r="592" ht="27" customHeight="1">
      <c r="A592" s="75" t="s">
        <v>36</v>
      </c>
      <c r="B592" s="102"/>
      <c r="C592" s="76"/>
      <c r="D592" s="77" t="s">
        <v>36</v>
      </c>
      <c r="E592" s="78"/>
      <c r="F592" s="78"/>
      <c r="G592" s="78"/>
      <c r="H592" s="79">
        <f>H587+H575+H552+H548+H542+H529+H515+H504+H491+H478+H472+H463+H431+H373+H356+H329+H300+H269+H234+H201+H168+H137+H106+H84+H57+H46+H41+H30+H24</f>
        <v>2786206.3730000001</v>
      </c>
      <c r="I592" s="79">
        <f>I587+I575+I552+I548+I542+I529+I515+I504+I491+I478+I472+I463+I431+I373+I356+I329+I300+I269+I234+I201+I168+I137+I106+I84+I57+I46+I41+I30+I24</f>
        <v>2703499.9049999989</v>
      </c>
      <c r="J592" s="80">
        <f t="shared" si="19"/>
        <v>0.97031574229336481</v>
      </c>
    </row>
    <row r="593" ht="27" customHeight="1">
      <c r="A593" s="75" t="s">
        <v>183</v>
      </c>
      <c r="B593" s="102"/>
      <c r="C593" s="76"/>
      <c r="D593" s="77" t="s">
        <v>183</v>
      </c>
      <c r="E593" s="78"/>
      <c r="F593" s="78"/>
      <c r="G593" s="78"/>
      <c r="H593" s="79">
        <f>H429+H425+H420+H416+H403+H398+H394+H388+H382+H367+H454+H579+H568+H561</f>
        <v>4108591.0499999998</v>
      </c>
      <c r="I593" s="79">
        <f>I429+I425+I420+I416+I403+I398+I394+I388+I382+I367+I454+I579+I568+I561</f>
        <v>3867469.8859999999</v>
      </c>
      <c r="J593" s="80">
        <f t="shared" si="19"/>
        <v>0.94131293159488338</v>
      </c>
    </row>
    <row r="594" ht="12.75" customHeight="1">
      <c r="A594" s="2"/>
      <c r="B594" s="2"/>
      <c r="C594" s="3"/>
      <c r="D594" s="2"/>
      <c r="E594" s="4"/>
      <c r="F594" s="4"/>
      <c r="G594" s="4"/>
      <c r="H594" s="5"/>
      <c r="I594" s="5"/>
      <c r="J594" s="6"/>
    </row>
    <row r="595" ht="12.75" customHeight="1">
      <c r="H595" s="5"/>
      <c r="I595" s="5"/>
      <c r="J595" s="6"/>
    </row>
    <row r="596" ht="12.75" customHeight="1">
      <c r="C596" s="3"/>
      <c r="H596" s="5"/>
      <c r="I596" s="5"/>
      <c r="J596" s="6"/>
    </row>
    <row r="597" ht="12.75" customHeight="1">
      <c r="A597" s="2"/>
      <c r="B597" s="2"/>
      <c r="C597" s="3"/>
      <c r="D597" s="2"/>
      <c r="E597" s="4"/>
      <c r="F597" s="4"/>
      <c r="G597" s="4"/>
      <c r="H597" s="5"/>
      <c r="I597" s="5"/>
      <c r="J597" s="6"/>
    </row>
    <row r="598" ht="12.75" customHeight="1">
      <c r="A598" s="2"/>
      <c r="B598" s="2"/>
      <c r="C598" s="3"/>
      <c r="D598" s="2"/>
      <c r="E598" s="4"/>
      <c r="F598" s="4"/>
      <c r="G598" s="4"/>
      <c r="H598" s="5"/>
      <c r="I598" s="5"/>
      <c r="J598" s="6"/>
    </row>
    <row r="599" ht="12.75" customHeight="1">
      <c r="A599" s="2"/>
      <c r="B599" s="2"/>
      <c r="C599" s="3"/>
      <c r="D599" s="2"/>
      <c r="E599" s="4"/>
      <c r="F599" s="4"/>
      <c r="G599" s="4"/>
      <c r="H599" s="5"/>
      <c r="I599" s="5"/>
      <c r="J599" s="6"/>
    </row>
    <row r="600" ht="12.75" customHeight="1">
      <c r="A600" s="2"/>
      <c r="B600" s="2"/>
      <c r="C600" s="3"/>
      <c r="D600" s="2"/>
      <c r="E600" s="4"/>
      <c r="F600" s="4"/>
      <c r="G600" s="4"/>
      <c r="H600" s="5"/>
      <c r="I600" s="5"/>
      <c r="J600" s="6"/>
    </row>
    <row r="601" ht="12.75" customHeight="1">
      <c r="C601" s="3"/>
      <c r="H601" s="5"/>
      <c r="I601" s="5"/>
      <c r="J601" s="6"/>
    </row>
    <row r="602" ht="12.75" customHeight="1">
      <c r="A602" s="2"/>
      <c r="B602" s="2"/>
      <c r="C602" s="3"/>
      <c r="D602" s="2"/>
      <c r="E602" s="4"/>
      <c r="F602" s="4"/>
      <c r="G602" s="4"/>
      <c r="H602" s="5"/>
      <c r="I602" s="5"/>
      <c r="J602" s="6"/>
    </row>
    <row r="603" ht="12.75" customHeight="1">
      <c r="H603" s="5"/>
      <c r="I603" s="5"/>
      <c r="J603" s="6"/>
    </row>
    <row r="604" ht="12.75" customHeight="1">
      <c r="H604" s="5"/>
      <c r="I604" s="5"/>
      <c r="J604" s="6"/>
    </row>
    <row r="605" ht="12.75" customHeight="1">
      <c r="H605" s="5"/>
      <c r="I605" s="5"/>
      <c r="J605" s="6"/>
    </row>
    <row r="606" ht="12.75" customHeight="1">
      <c r="C606" s="3"/>
      <c r="H606" s="5"/>
      <c r="I606" s="5"/>
      <c r="J606" s="6"/>
    </row>
    <row r="607" ht="12.75" customHeight="1">
      <c r="C607" s="3"/>
      <c r="H607" s="5"/>
      <c r="I607" s="5"/>
      <c r="J607" s="6"/>
    </row>
    <row r="608" ht="12.75" customHeight="1">
      <c r="A608" s="2"/>
      <c r="B608" s="2"/>
      <c r="C608" s="3"/>
      <c r="D608" s="2"/>
      <c r="E608" s="4"/>
      <c r="F608" s="4"/>
      <c r="G608" s="4"/>
      <c r="H608" s="5"/>
      <c r="I608" s="5"/>
      <c r="J608" s="6"/>
    </row>
    <row r="609" ht="12.75" customHeight="1">
      <c r="A609" s="2"/>
      <c r="B609" s="2"/>
      <c r="C609" s="3"/>
      <c r="D609" s="2"/>
      <c r="E609" s="4"/>
      <c r="F609" s="4"/>
      <c r="G609" s="4"/>
      <c r="H609" s="5"/>
      <c r="I609" s="5"/>
      <c r="J609" s="6"/>
    </row>
    <row r="610" ht="12.75" customHeight="1">
      <c r="H610" s="5"/>
      <c r="I610" s="5"/>
      <c r="J610" s="6"/>
    </row>
    <row r="611" ht="12.75" customHeight="1">
      <c r="H611" s="5"/>
      <c r="I611" s="5"/>
      <c r="J611" s="6"/>
    </row>
    <row r="612" ht="12.75" customHeight="1">
      <c r="H612" s="5"/>
      <c r="I612" s="5"/>
      <c r="J612" s="6"/>
    </row>
    <row r="613" ht="12.75" customHeight="1">
      <c r="H613" s="5"/>
      <c r="I613" s="5"/>
      <c r="J613" s="6"/>
    </row>
    <row r="614" ht="12.75" customHeight="1">
      <c r="H614" s="5"/>
      <c r="I614" s="5"/>
      <c r="J614" s="6"/>
    </row>
    <row r="615" ht="12.75" customHeight="1">
      <c r="H615" s="5"/>
      <c r="I615" s="5"/>
      <c r="J615" s="6"/>
    </row>
    <row r="616" ht="12.75" customHeight="1">
      <c r="H616" s="5"/>
      <c r="I616" s="5"/>
      <c r="J616" s="6"/>
    </row>
    <row r="617" ht="12.75" customHeight="1">
      <c r="A617" s="2"/>
      <c r="B617" s="2"/>
      <c r="C617" s="3"/>
      <c r="D617" s="2"/>
      <c r="E617" s="4"/>
      <c r="F617" s="4"/>
      <c r="G617" s="4"/>
      <c r="H617" s="5"/>
      <c r="I617" s="5"/>
      <c r="J617" s="6"/>
    </row>
    <row r="618" ht="12.75" customHeight="1">
      <c r="H618" s="5"/>
      <c r="I618" s="5"/>
      <c r="J618" s="6"/>
    </row>
    <row r="619" ht="12.75" customHeight="1">
      <c r="H619" s="5"/>
      <c r="I619" s="5"/>
      <c r="J619" s="6"/>
    </row>
    <row r="620" ht="12.75" customHeight="1">
      <c r="A620" s="2"/>
      <c r="B620" s="2"/>
      <c r="C620" s="3"/>
      <c r="D620" s="2"/>
      <c r="E620" s="4"/>
      <c r="F620" s="4"/>
      <c r="G620" s="4"/>
      <c r="H620" s="5"/>
      <c r="I620" s="5"/>
      <c r="J620" s="6"/>
    </row>
    <row r="621" ht="12.75" customHeight="1">
      <c r="H621" s="5"/>
      <c r="I621" s="5"/>
      <c r="J621" s="6"/>
    </row>
    <row r="622" ht="12.75" customHeight="1">
      <c r="H622" s="5"/>
      <c r="I622" s="5"/>
      <c r="J622" s="6"/>
    </row>
    <row r="623" ht="12.75" customHeight="1">
      <c r="H623" s="5"/>
      <c r="I623" s="5"/>
      <c r="J623" s="6"/>
    </row>
    <row r="624" ht="12.75" customHeight="1">
      <c r="A624" s="2"/>
      <c r="B624" s="2"/>
      <c r="C624" s="3"/>
      <c r="D624" s="2"/>
      <c r="E624" s="4"/>
      <c r="F624" s="4"/>
      <c r="G624" s="4"/>
      <c r="H624" s="5"/>
      <c r="I624" s="5"/>
      <c r="J624" s="6"/>
    </row>
    <row r="625" ht="12.75" customHeight="1">
      <c r="A625" s="2"/>
      <c r="B625" s="2"/>
      <c r="C625" s="3"/>
      <c r="D625" s="2"/>
      <c r="E625" s="4"/>
      <c r="F625" s="4"/>
      <c r="G625" s="4"/>
      <c r="H625" s="5"/>
      <c r="I625" s="5"/>
      <c r="J625" s="6"/>
    </row>
    <row r="626" ht="12.75" customHeight="1">
      <c r="A626" s="2"/>
      <c r="B626" s="2"/>
      <c r="C626" s="3"/>
      <c r="D626" s="2"/>
      <c r="E626" s="4"/>
      <c r="F626" s="4"/>
      <c r="G626" s="4"/>
      <c r="H626" s="5"/>
      <c r="I626" s="5"/>
      <c r="J626" s="6"/>
    </row>
    <row r="627" ht="12.75" customHeight="1">
      <c r="H627" s="5"/>
      <c r="I627" s="5"/>
      <c r="J627" s="6"/>
    </row>
    <row r="628" ht="12.75" customHeight="1">
      <c r="A628" s="2"/>
      <c r="B628" s="2"/>
      <c r="C628" s="3"/>
      <c r="D628" s="2"/>
      <c r="E628" s="4"/>
      <c r="F628" s="4"/>
      <c r="G628" s="4"/>
      <c r="H628" s="5"/>
      <c r="I628" s="5"/>
      <c r="J628" s="6"/>
    </row>
    <row r="629" ht="12.75" customHeight="1">
      <c r="A629" s="2"/>
      <c r="B629" s="2"/>
      <c r="C629" s="3"/>
      <c r="D629" s="2"/>
      <c r="E629" s="4"/>
      <c r="F629" s="4"/>
      <c r="G629" s="4"/>
      <c r="H629" s="5"/>
      <c r="I629" s="5"/>
      <c r="J629" s="6"/>
    </row>
    <row r="630" ht="12.75" customHeight="1">
      <c r="H630" s="5"/>
      <c r="I630" s="5"/>
      <c r="J630" s="6"/>
    </row>
    <row r="631" ht="12.75" customHeight="1">
      <c r="C631" s="3"/>
      <c r="H631" s="5"/>
      <c r="I631" s="5"/>
      <c r="J631" s="6"/>
    </row>
    <row r="632" ht="12.75" customHeight="1">
      <c r="C632" s="3"/>
      <c r="H632" s="5"/>
      <c r="I632" s="5"/>
      <c r="J632" s="6"/>
    </row>
    <row r="633" ht="12.75" customHeight="1">
      <c r="A633" s="2"/>
      <c r="B633" s="2"/>
      <c r="C633" s="3"/>
      <c r="D633" s="2"/>
      <c r="E633" s="4"/>
      <c r="F633" s="4"/>
      <c r="G633" s="4"/>
      <c r="H633" s="5"/>
      <c r="I633" s="5"/>
      <c r="J633" s="6"/>
    </row>
    <row r="634" ht="12.75" customHeight="1">
      <c r="A634" s="2"/>
      <c r="B634" s="2"/>
      <c r="C634" s="3"/>
      <c r="D634" s="2"/>
      <c r="E634" s="4"/>
      <c r="F634" s="4"/>
      <c r="G634" s="4"/>
      <c r="H634" s="5"/>
      <c r="I634" s="5"/>
      <c r="J634" s="6"/>
    </row>
    <row r="635" ht="12.75" customHeight="1">
      <c r="A635" s="2"/>
      <c r="B635" s="2"/>
      <c r="C635" s="3"/>
      <c r="D635" s="2"/>
      <c r="E635" s="4"/>
      <c r="F635" s="4"/>
      <c r="G635" s="4"/>
      <c r="H635" s="5"/>
      <c r="I635" s="5"/>
      <c r="J635" s="6"/>
    </row>
    <row r="636" ht="12.75" customHeight="1">
      <c r="A636" s="2"/>
      <c r="B636" s="2"/>
      <c r="C636" s="3"/>
      <c r="D636" s="2"/>
      <c r="E636" s="4"/>
      <c r="F636" s="4"/>
      <c r="G636" s="4"/>
      <c r="H636" s="5"/>
      <c r="I636" s="5"/>
      <c r="J636" s="6"/>
    </row>
    <row r="637" ht="12.75" customHeight="1">
      <c r="A637" s="2"/>
      <c r="B637" s="2"/>
      <c r="C637" s="3"/>
      <c r="D637" s="2"/>
      <c r="E637" s="4"/>
      <c r="F637" s="4"/>
      <c r="G637" s="4"/>
      <c r="H637" s="5"/>
      <c r="I637" s="5"/>
      <c r="J637" s="6"/>
    </row>
    <row r="638" ht="12.75" customHeight="1">
      <c r="H638" s="5"/>
      <c r="I638" s="5"/>
      <c r="J638" s="6"/>
    </row>
    <row r="639" ht="12.75" customHeight="1">
      <c r="H639" s="5"/>
      <c r="I639" s="5"/>
      <c r="J639" s="6"/>
    </row>
    <row r="640" ht="12.75" customHeight="1">
      <c r="H640" s="5"/>
      <c r="I640" s="5"/>
      <c r="J640" s="6"/>
    </row>
    <row r="641" ht="12.75" customHeight="1">
      <c r="H641" s="5"/>
      <c r="I641" s="5"/>
      <c r="J641" s="6"/>
    </row>
    <row r="642" ht="12.75" customHeight="1">
      <c r="H642" s="5"/>
      <c r="I642" s="5"/>
      <c r="J642" s="6"/>
    </row>
    <row r="643" ht="12.75" customHeight="1">
      <c r="H643" s="5"/>
      <c r="I643" s="5"/>
      <c r="J643" s="6"/>
    </row>
    <row r="644" ht="12.75" customHeight="1">
      <c r="H644" s="5"/>
      <c r="I644" s="5"/>
      <c r="J644" s="6"/>
    </row>
    <row r="645" ht="12.75" customHeight="1">
      <c r="H645" s="5"/>
      <c r="I645" s="5"/>
      <c r="J645" s="6"/>
    </row>
    <row r="646" ht="12.75" customHeight="1">
      <c r="H646" s="5"/>
      <c r="I646" s="5"/>
      <c r="J646" s="6"/>
    </row>
    <row r="647" ht="12.75" customHeight="1">
      <c r="H647" s="5"/>
      <c r="I647" s="5"/>
      <c r="J647" s="6"/>
    </row>
    <row r="648" ht="12.75" customHeight="1">
      <c r="H648" s="5"/>
      <c r="I648" s="5"/>
      <c r="J648" s="6"/>
    </row>
    <row r="649" ht="12.75" customHeight="1">
      <c r="H649" s="5"/>
      <c r="I649" s="5"/>
      <c r="J649" s="6"/>
    </row>
    <row r="650" ht="12.75" customHeight="1">
      <c r="H650" s="5"/>
      <c r="I650" s="5"/>
      <c r="J650" s="6"/>
    </row>
    <row r="651" ht="12.75" customHeight="1">
      <c r="H651" s="5"/>
      <c r="I651" s="5"/>
      <c r="J651" s="6"/>
    </row>
    <row r="652" ht="12.75" customHeight="1">
      <c r="C652" s="3"/>
      <c r="H652" s="5"/>
      <c r="I652" s="5"/>
      <c r="J652" s="6"/>
    </row>
    <row r="653" ht="12.75" customHeight="1">
      <c r="H653" s="5"/>
      <c r="I653" s="5"/>
      <c r="J653" s="6"/>
    </row>
    <row r="654" ht="12.75" customHeight="1">
      <c r="H654" s="5"/>
      <c r="I654" s="5"/>
      <c r="J654" s="6"/>
    </row>
    <row r="655" ht="12.75" customHeight="1">
      <c r="A655" s="2"/>
      <c r="B655" s="2"/>
      <c r="C655" s="3"/>
      <c r="D655" s="2"/>
      <c r="E655" s="4"/>
      <c r="F655" s="4"/>
      <c r="G655" s="4"/>
      <c r="H655" s="5"/>
      <c r="I655" s="5"/>
      <c r="J655" s="6"/>
    </row>
    <row r="656" ht="12.75" customHeight="1">
      <c r="H656" s="5"/>
      <c r="I656" s="5"/>
      <c r="J656" s="6"/>
    </row>
    <row r="657" ht="12.75" customHeight="1">
      <c r="C657" s="3"/>
      <c r="H657" s="5"/>
      <c r="I657" s="5"/>
      <c r="J657" s="6"/>
    </row>
    <row r="658" ht="12.75" customHeight="1">
      <c r="C658" s="3"/>
      <c r="H658" s="5"/>
      <c r="I658" s="5"/>
      <c r="J658" s="6"/>
    </row>
    <row r="659" ht="12.75" customHeight="1">
      <c r="H659" s="5"/>
      <c r="I659" s="5"/>
      <c r="J659" s="6"/>
    </row>
    <row r="660" ht="12.75" customHeight="1">
      <c r="A660" s="2"/>
      <c r="B660" s="2"/>
      <c r="C660" s="3"/>
      <c r="D660" s="2"/>
      <c r="E660" s="4"/>
      <c r="F660" s="4"/>
      <c r="G660" s="4"/>
      <c r="H660" s="5"/>
      <c r="I660" s="5"/>
      <c r="J660" s="6"/>
    </row>
    <row r="661" ht="12.75" customHeight="1">
      <c r="A661" s="2"/>
      <c r="B661" s="2"/>
      <c r="C661" s="3"/>
      <c r="D661" s="2"/>
      <c r="E661" s="4"/>
      <c r="F661" s="4"/>
      <c r="G661" s="4"/>
      <c r="H661" s="5"/>
      <c r="I661" s="5"/>
      <c r="J661" s="6"/>
    </row>
    <row r="662" ht="12.75" customHeight="1">
      <c r="A662" s="2"/>
      <c r="B662" s="2"/>
      <c r="C662" s="3"/>
      <c r="D662" s="2"/>
      <c r="E662" s="4"/>
      <c r="F662" s="4"/>
      <c r="G662" s="4"/>
      <c r="H662" s="5"/>
      <c r="I662" s="5"/>
      <c r="J662" s="6"/>
    </row>
    <row r="663" ht="12.75" customHeight="1">
      <c r="A663" s="2"/>
      <c r="B663" s="2"/>
      <c r="C663" s="3"/>
      <c r="D663" s="2"/>
      <c r="E663" s="4"/>
      <c r="F663" s="4"/>
      <c r="G663" s="4"/>
      <c r="H663" s="5"/>
      <c r="I663" s="5"/>
      <c r="J663" s="6"/>
    </row>
    <row r="664" ht="12.75" customHeight="1">
      <c r="A664" s="2"/>
      <c r="B664" s="2"/>
      <c r="C664" s="3"/>
      <c r="D664" s="2"/>
      <c r="E664" s="4"/>
      <c r="F664" s="4"/>
      <c r="G664" s="4"/>
      <c r="H664" s="5"/>
      <c r="I664" s="5"/>
      <c r="J664" s="6"/>
    </row>
    <row r="665" ht="12.75" customHeight="1">
      <c r="A665" s="2"/>
      <c r="B665" s="2"/>
      <c r="C665" s="3"/>
      <c r="D665" s="2"/>
      <c r="E665" s="4"/>
      <c r="F665" s="4"/>
      <c r="G665" s="4"/>
      <c r="H665" s="5"/>
      <c r="I665" s="5"/>
      <c r="J665" s="6"/>
    </row>
    <row r="666" ht="12.75" customHeight="1">
      <c r="H666" s="5"/>
      <c r="I666" s="5"/>
      <c r="J666" s="6"/>
    </row>
    <row r="667" ht="12.75" customHeight="1">
      <c r="A667" s="2"/>
      <c r="B667" s="2"/>
      <c r="C667" s="3"/>
      <c r="D667" s="2"/>
      <c r="E667" s="4"/>
      <c r="F667" s="4"/>
      <c r="G667" s="4"/>
      <c r="H667" s="5"/>
      <c r="I667" s="5"/>
      <c r="J667" s="6"/>
    </row>
    <row r="668" ht="12.75" customHeight="1">
      <c r="H668" s="5"/>
      <c r="I668" s="5"/>
      <c r="J668" s="6"/>
    </row>
    <row r="669" ht="12.75" customHeight="1">
      <c r="H669" s="5"/>
      <c r="I669" s="5"/>
      <c r="J669" s="6"/>
    </row>
    <row r="670" ht="12.75" customHeight="1">
      <c r="H670" s="5"/>
      <c r="I670" s="5"/>
      <c r="J670" s="6"/>
    </row>
    <row r="671" ht="12.75" customHeight="1">
      <c r="A671" s="2"/>
      <c r="B671" s="2"/>
      <c r="C671" s="3"/>
      <c r="D671" s="2"/>
      <c r="E671" s="4"/>
      <c r="F671" s="4"/>
      <c r="G671" s="4"/>
      <c r="H671" s="5"/>
      <c r="I671" s="5"/>
      <c r="J671" s="6"/>
    </row>
    <row r="672" ht="12.75" customHeight="1">
      <c r="H672" s="5"/>
      <c r="I672" s="5"/>
      <c r="J672" s="6"/>
    </row>
    <row r="673" ht="12.75" customHeight="1">
      <c r="A673" s="2"/>
      <c r="B673" s="2"/>
      <c r="C673" s="3"/>
      <c r="D673" s="2"/>
      <c r="E673" s="4"/>
      <c r="F673" s="4"/>
      <c r="G673" s="4"/>
      <c r="H673" s="5"/>
      <c r="I673" s="5"/>
      <c r="J673" s="6"/>
    </row>
    <row r="674" ht="12.75" customHeight="1">
      <c r="H674" s="5"/>
      <c r="I674" s="5"/>
      <c r="J674" s="6"/>
    </row>
    <row r="675" ht="12.75" customHeight="1">
      <c r="H675" s="5"/>
      <c r="I675" s="5"/>
      <c r="J675" s="6"/>
    </row>
    <row r="676" ht="12.75" customHeight="1">
      <c r="C676" s="3"/>
      <c r="H676" s="5"/>
      <c r="I676" s="5"/>
      <c r="J676" s="6"/>
    </row>
    <row r="677" ht="12.75" customHeight="1">
      <c r="A677" s="2"/>
      <c r="B677" s="2"/>
      <c r="C677" s="3"/>
      <c r="D677" s="2"/>
      <c r="E677" s="4"/>
      <c r="F677" s="4"/>
      <c r="G677" s="4"/>
      <c r="H677" s="5"/>
      <c r="I677" s="5"/>
      <c r="J677" s="6"/>
    </row>
    <row r="678" ht="12.75" customHeight="1">
      <c r="A678" s="2"/>
      <c r="B678" s="2"/>
      <c r="C678" s="3"/>
      <c r="D678" s="2"/>
      <c r="E678" s="4"/>
      <c r="F678" s="4"/>
      <c r="G678" s="4"/>
      <c r="H678" s="5"/>
      <c r="I678" s="5"/>
      <c r="J678" s="6"/>
    </row>
    <row r="679" ht="12.75" customHeight="1">
      <c r="H679" s="5"/>
      <c r="I679" s="5"/>
      <c r="J679" s="6"/>
    </row>
    <row r="680" ht="12.75" customHeight="1">
      <c r="A680" s="2"/>
      <c r="B680" s="2"/>
      <c r="C680" s="3"/>
      <c r="D680" s="2"/>
      <c r="E680" s="4"/>
      <c r="F680" s="4"/>
      <c r="G680" s="4"/>
      <c r="H680" s="5"/>
      <c r="I680" s="5"/>
      <c r="J680" s="6"/>
    </row>
    <row r="681" ht="12.75" customHeight="1">
      <c r="H681" s="5"/>
      <c r="I681" s="5"/>
      <c r="J681" s="6"/>
    </row>
    <row r="682" ht="12.75" customHeight="1">
      <c r="A682" s="2"/>
      <c r="B682" s="2"/>
      <c r="C682" s="3"/>
      <c r="D682" s="2"/>
      <c r="E682" s="4"/>
      <c r="F682" s="4"/>
      <c r="G682" s="4"/>
      <c r="H682" s="5"/>
      <c r="I682" s="5"/>
      <c r="J682" s="6"/>
    </row>
    <row r="683" ht="12.75" customHeight="1">
      <c r="H683" s="5"/>
      <c r="I683" s="5"/>
      <c r="J683" s="6"/>
    </row>
    <row r="684" ht="12.75" customHeight="1">
      <c r="A684" s="2"/>
      <c r="B684" s="2"/>
      <c r="C684" s="3"/>
      <c r="D684" s="2"/>
      <c r="E684" s="4"/>
      <c r="F684" s="4"/>
      <c r="G684" s="4"/>
      <c r="H684" s="5"/>
      <c r="I684" s="5"/>
      <c r="J684" s="6"/>
    </row>
    <row r="685" ht="12.75" customHeight="1">
      <c r="H685" s="5"/>
      <c r="I685" s="5"/>
      <c r="J685" s="6"/>
    </row>
    <row r="686" ht="12.75" customHeight="1">
      <c r="A686" s="2"/>
      <c r="B686" s="2"/>
      <c r="C686" s="3"/>
      <c r="D686" s="2"/>
      <c r="E686" s="4"/>
      <c r="F686" s="4"/>
      <c r="G686" s="4"/>
      <c r="H686" s="5"/>
      <c r="I686" s="5"/>
      <c r="J686" s="6"/>
    </row>
    <row r="687" ht="12.75" customHeight="1">
      <c r="A687" s="2"/>
      <c r="B687" s="2"/>
      <c r="C687" s="3"/>
      <c r="D687" s="2"/>
      <c r="E687" s="4"/>
      <c r="F687" s="4"/>
      <c r="G687" s="4"/>
      <c r="H687" s="5"/>
      <c r="I687" s="5"/>
      <c r="J687" s="6"/>
    </row>
    <row r="688" ht="12.75" customHeight="1">
      <c r="H688" s="5"/>
      <c r="I688" s="5"/>
      <c r="J688" s="6"/>
    </row>
    <row r="689" ht="12.75" customHeight="1">
      <c r="A689" s="2"/>
      <c r="B689" s="2"/>
      <c r="C689" s="3"/>
      <c r="D689" s="2"/>
      <c r="E689" s="4"/>
      <c r="F689" s="4"/>
      <c r="G689" s="4"/>
      <c r="H689" s="5"/>
      <c r="I689" s="5"/>
      <c r="J689" s="6"/>
    </row>
    <row r="690" ht="12.75" customHeight="1">
      <c r="A690" s="2"/>
      <c r="B690" s="2"/>
      <c r="C690" s="3"/>
      <c r="D690" s="2"/>
      <c r="E690" s="4"/>
      <c r="F690" s="4"/>
      <c r="G690" s="4"/>
      <c r="H690" s="5"/>
      <c r="I690" s="5"/>
      <c r="J690" s="6"/>
    </row>
    <row r="691" ht="12.75" customHeight="1">
      <c r="A691" s="2"/>
      <c r="B691" s="2"/>
      <c r="C691" s="3"/>
      <c r="D691" s="2"/>
      <c r="E691" s="4"/>
      <c r="F691" s="4"/>
      <c r="G691" s="4"/>
      <c r="H691" s="5"/>
      <c r="I691" s="5"/>
      <c r="J691" s="6"/>
    </row>
    <row r="692" ht="12.75" customHeight="1">
      <c r="A692" s="2"/>
      <c r="B692" s="2"/>
      <c r="C692" s="3"/>
      <c r="D692" s="2"/>
      <c r="E692" s="4"/>
      <c r="F692" s="4"/>
      <c r="G692" s="4"/>
      <c r="H692" s="5"/>
      <c r="I692" s="5"/>
      <c r="J692" s="6"/>
    </row>
    <row r="693" ht="12.75" customHeight="1">
      <c r="A693" s="2"/>
      <c r="B693" s="2"/>
      <c r="C693" s="3"/>
      <c r="D693" s="2"/>
      <c r="E693" s="4"/>
      <c r="F693" s="4"/>
      <c r="G693" s="4"/>
      <c r="H693" s="5"/>
      <c r="I693" s="5"/>
      <c r="J693" s="6"/>
    </row>
    <row r="694" ht="12.75" customHeight="1">
      <c r="H694" s="5"/>
      <c r="I694" s="5"/>
      <c r="J694" s="6"/>
    </row>
    <row r="695" ht="12.75" customHeight="1">
      <c r="A695" s="2"/>
      <c r="B695" s="2"/>
      <c r="C695" s="3"/>
      <c r="D695" s="2"/>
      <c r="E695" s="4"/>
      <c r="F695" s="4"/>
      <c r="G695" s="4"/>
      <c r="H695" s="5"/>
      <c r="I695" s="5"/>
      <c r="J695" s="6"/>
    </row>
    <row r="696" ht="12.75" customHeight="1">
      <c r="A696" s="2"/>
      <c r="B696" s="2"/>
      <c r="C696" s="3"/>
      <c r="D696" s="2"/>
      <c r="E696" s="4"/>
      <c r="F696" s="4"/>
      <c r="G696" s="4"/>
      <c r="H696" s="5"/>
      <c r="I696" s="5"/>
      <c r="J696" s="6"/>
    </row>
    <row r="697" ht="12.75" customHeight="1">
      <c r="A697" s="2"/>
      <c r="B697" s="2"/>
      <c r="C697" s="3"/>
      <c r="D697" s="2"/>
      <c r="E697" s="4"/>
      <c r="F697" s="4"/>
      <c r="G697" s="4"/>
      <c r="H697" s="5"/>
      <c r="I697" s="5"/>
      <c r="J697" s="6"/>
    </row>
    <row r="698" ht="12.75" customHeight="1">
      <c r="A698" s="2"/>
      <c r="B698" s="2"/>
      <c r="C698" s="3"/>
      <c r="D698" s="2"/>
      <c r="E698" s="4"/>
      <c r="F698" s="4"/>
      <c r="G698" s="4"/>
      <c r="H698" s="5"/>
      <c r="I698" s="5"/>
      <c r="J698" s="6"/>
    </row>
    <row r="699" ht="12.75" customHeight="1">
      <c r="A699" s="2"/>
      <c r="B699" s="2"/>
      <c r="C699" s="3"/>
      <c r="D699" s="2"/>
      <c r="E699" s="4"/>
      <c r="F699" s="4"/>
      <c r="G699" s="4"/>
      <c r="H699" s="5"/>
      <c r="I699" s="5"/>
      <c r="J699" s="6"/>
    </row>
    <row r="700" ht="12.75" customHeight="1">
      <c r="C700" s="3"/>
      <c r="H700" s="5"/>
      <c r="I700" s="5"/>
      <c r="J700" s="6"/>
    </row>
    <row r="701" ht="12.75" customHeight="1">
      <c r="C701" s="3"/>
      <c r="H701" s="5"/>
      <c r="I701" s="5"/>
      <c r="J701" s="6"/>
    </row>
    <row r="702" ht="12.75" customHeight="1">
      <c r="A702" s="2"/>
      <c r="B702" s="2"/>
      <c r="C702" s="3"/>
      <c r="D702" s="2"/>
      <c r="E702" s="4"/>
      <c r="F702" s="4"/>
      <c r="G702" s="4"/>
      <c r="H702" s="5"/>
      <c r="I702" s="5"/>
      <c r="J702" s="6"/>
    </row>
    <row r="703" ht="12.75" customHeight="1">
      <c r="A703" s="2"/>
      <c r="B703" s="2"/>
      <c r="C703" s="3"/>
      <c r="D703" s="2"/>
      <c r="E703" s="4"/>
      <c r="F703" s="4"/>
      <c r="G703" s="4"/>
      <c r="H703" s="5"/>
      <c r="I703" s="5"/>
      <c r="J703" s="6"/>
    </row>
    <row r="704" ht="12.75" customHeight="1">
      <c r="A704" s="2"/>
      <c r="B704" s="2"/>
      <c r="C704" s="3"/>
      <c r="D704" s="2"/>
      <c r="E704" s="4"/>
      <c r="F704" s="4"/>
      <c r="G704" s="4"/>
      <c r="H704" s="5"/>
      <c r="I704" s="5"/>
      <c r="J704" s="6"/>
    </row>
    <row r="705" ht="12.75" customHeight="1">
      <c r="A705" s="2"/>
      <c r="B705" s="2"/>
      <c r="C705" s="3"/>
      <c r="D705" s="2"/>
      <c r="E705" s="4"/>
      <c r="F705" s="4"/>
      <c r="G705" s="4"/>
      <c r="H705" s="5"/>
      <c r="I705" s="5"/>
      <c r="J705" s="6"/>
    </row>
    <row r="706" ht="12.75" customHeight="1">
      <c r="A706" s="2"/>
      <c r="B706" s="2"/>
      <c r="C706" s="3"/>
      <c r="D706" s="2"/>
      <c r="E706" s="4"/>
      <c r="F706" s="4"/>
      <c r="G706" s="4"/>
      <c r="H706" s="5"/>
      <c r="I706" s="5"/>
      <c r="J706" s="6"/>
    </row>
    <row r="707" ht="12.75" customHeight="1">
      <c r="A707" s="2"/>
      <c r="B707" s="2"/>
      <c r="C707" s="3"/>
      <c r="D707" s="2"/>
      <c r="E707" s="4"/>
      <c r="F707" s="4"/>
      <c r="G707" s="4"/>
      <c r="H707" s="5"/>
      <c r="I707" s="5"/>
      <c r="J707" s="6"/>
    </row>
    <row r="708" ht="12.75" customHeight="1">
      <c r="H708" s="5"/>
      <c r="I708" s="5"/>
      <c r="J708" s="6"/>
    </row>
    <row r="709" ht="12.75" customHeight="1">
      <c r="A709" s="2"/>
      <c r="B709" s="2"/>
      <c r="C709" s="3"/>
      <c r="D709" s="2"/>
      <c r="E709" s="4"/>
      <c r="F709" s="4"/>
      <c r="G709" s="4"/>
      <c r="H709" s="5"/>
      <c r="I709" s="5"/>
      <c r="J709" s="6"/>
    </row>
    <row r="710" ht="12.75" customHeight="1">
      <c r="H710" s="5"/>
      <c r="I710" s="5"/>
      <c r="J710" s="6"/>
    </row>
    <row r="711" ht="12.75" customHeight="1">
      <c r="H711" s="5"/>
      <c r="I711" s="5"/>
      <c r="J711" s="6"/>
    </row>
    <row r="712" ht="12.75" customHeight="1">
      <c r="A712" s="2"/>
      <c r="B712" s="2"/>
      <c r="C712" s="3"/>
      <c r="D712" s="2"/>
      <c r="E712" s="4"/>
      <c r="F712" s="4"/>
      <c r="G712" s="4"/>
      <c r="H712" s="5"/>
      <c r="I712" s="5"/>
      <c r="J712" s="6"/>
    </row>
    <row r="713" ht="12.75" customHeight="1">
      <c r="H713" s="5"/>
      <c r="I713" s="5"/>
      <c r="J713" s="6"/>
    </row>
    <row r="714" ht="12.75" customHeight="1">
      <c r="H714" s="5"/>
      <c r="I714" s="5"/>
      <c r="J714" s="6"/>
    </row>
    <row r="715" ht="12.75" customHeight="1">
      <c r="A715" s="2"/>
      <c r="B715" s="2"/>
      <c r="C715" s="3"/>
      <c r="D715" s="2"/>
      <c r="E715" s="4"/>
      <c r="F715" s="4"/>
      <c r="G715" s="4"/>
      <c r="H715" s="5"/>
      <c r="I715" s="5"/>
      <c r="J715" s="6"/>
    </row>
    <row r="716" ht="12.75" customHeight="1">
      <c r="A716" s="2"/>
      <c r="B716" s="2"/>
      <c r="C716" s="3"/>
      <c r="D716" s="2"/>
      <c r="E716" s="4"/>
      <c r="F716" s="4"/>
      <c r="G716" s="4"/>
      <c r="H716" s="5"/>
      <c r="I716" s="5"/>
      <c r="J716" s="6"/>
    </row>
    <row r="717" ht="12.75" customHeight="1">
      <c r="A717" s="2"/>
      <c r="B717" s="2"/>
      <c r="C717" s="3"/>
      <c r="D717" s="2"/>
      <c r="E717" s="4"/>
      <c r="F717" s="4"/>
      <c r="G717" s="4"/>
      <c r="H717" s="5"/>
      <c r="I717" s="5"/>
      <c r="J717" s="6"/>
    </row>
    <row r="718" ht="12.75" customHeight="1">
      <c r="A718" s="2"/>
      <c r="B718" s="2"/>
      <c r="C718" s="3"/>
      <c r="D718" s="2"/>
      <c r="E718" s="4"/>
      <c r="F718" s="4"/>
      <c r="G718" s="4"/>
      <c r="H718" s="5"/>
      <c r="I718" s="5"/>
      <c r="J718" s="6"/>
    </row>
    <row r="719" ht="12.75" customHeight="1">
      <c r="A719" s="2"/>
      <c r="B719" s="2"/>
      <c r="C719" s="3"/>
      <c r="D719" s="2"/>
      <c r="E719" s="4"/>
      <c r="F719" s="4"/>
      <c r="G719" s="4"/>
      <c r="H719" s="5"/>
      <c r="I719" s="5"/>
      <c r="J719" s="6"/>
    </row>
    <row r="720" ht="12.75" customHeight="1">
      <c r="A720" s="2"/>
      <c r="B720" s="2"/>
      <c r="C720" s="3"/>
      <c r="D720" s="2"/>
      <c r="E720" s="4"/>
      <c r="F720" s="4"/>
      <c r="G720" s="4"/>
      <c r="H720" s="5"/>
      <c r="I720" s="5"/>
      <c r="J720" s="6"/>
    </row>
    <row r="721" ht="12.75" customHeight="1">
      <c r="A721" s="2"/>
      <c r="B721" s="2"/>
      <c r="C721" s="3"/>
      <c r="D721" s="2"/>
      <c r="E721" s="4"/>
      <c r="F721" s="4"/>
      <c r="G721" s="4"/>
      <c r="H721" s="5"/>
      <c r="I721" s="5"/>
      <c r="J721" s="6"/>
    </row>
    <row r="722" ht="12.75" customHeight="1">
      <c r="A722" s="2"/>
      <c r="B722" s="2"/>
      <c r="C722" s="3"/>
      <c r="D722" s="2"/>
      <c r="E722" s="4"/>
      <c r="F722" s="4"/>
      <c r="G722" s="4"/>
      <c r="H722" s="5"/>
      <c r="I722" s="5"/>
      <c r="J722" s="6"/>
    </row>
    <row r="723" ht="12.75" customHeight="1">
      <c r="A723" s="2"/>
      <c r="B723" s="2"/>
      <c r="C723" s="3"/>
      <c r="D723" s="2"/>
      <c r="E723" s="4"/>
      <c r="F723" s="4"/>
      <c r="G723" s="4"/>
      <c r="H723" s="5"/>
      <c r="I723" s="5"/>
      <c r="J723" s="6"/>
    </row>
    <row r="724" ht="12.75" customHeight="1">
      <c r="A724" s="2"/>
      <c r="B724" s="2"/>
      <c r="C724" s="3"/>
      <c r="D724" s="2"/>
      <c r="E724" s="4"/>
      <c r="F724" s="4"/>
      <c r="G724" s="4"/>
      <c r="H724" s="5"/>
      <c r="I724" s="5"/>
      <c r="J724" s="6"/>
    </row>
    <row r="725" ht="12.75" customHeight="1">
      <c r="A725" s="2"/>
      <c r="B725" s="2"/>
      <c r="C725" s="3"/>
      <c r="D725" s="2"/>
      <c r="E725" s="4"/>
      <c r="F725" s="4"/>
      <c r="G725" s="4"/>
      <c r="H725" s="5"/>
      <c r="I725" s="5"/>
      <c r="J725" s="6"/>
    </row>
    <row r="726" ht="12.75" customHeight="1">
      <c r="A726" s="2"/>
      <c r="B726" s="2"/>
      <c r="C726" s="3"/>
      <c r="D726" s="2"/>
      <c r="E726" s="4"/>
      <c r="F726" s="4"/>
      <c r="G726" s="4"/>
      <c r="H726" s="5"/>
      <c r="I726" s="5"/>
      <c r="J726" s="6"/>
    </row>
    <row r="727" ht="12.75" customHeight="1">
      <c r="A727" s="2"/>
      <c r="B727" s="2"/>
      <c r="C727" s="3"/>
      <c r="D727" s="2"/>
      <c r="E727" s="4"/>
      <c r="F727" s="4"/>
      <c r="G727" s="4"/>
      <c r="H727" s="5"/>
      <c r="I727" s="5"/>
      <c r="J727" s="6"/>
    </row>
    <row r="728" ht="12.75" customHeight="1">
      <c r="A728" s="2"/>
      <c r="B728" s="2"/>
      <c r="C728" s="3"/>
      <c r="D728" s="2"/>
      <c r="E728" s="4"/>
      <c r="F728" s="4"/>
      <c r="G728" s="4"/>
      <c r="H728" s="5"/>
      <c r="I728" s="5"/>
      <c r="J728" s="6"/>
    </row>
    <row r="729" ht="12.75" customHeight="1">
      <c r="A729" s="2"/>
      <c r="B729" s="2"/>
      <c r="C729" s="3"/>
      <c r="D729" s="2"/>
      <c r="E729" s="4"/>
      <c r="F729" s="4"/>
      <c r="G729" s="4"/>
      <c r="H729" s="5"/>
      <c r="I729" s="5"/>
      <c r="J729" s="6"/>
    </row>
    <row r="730" ht="12.75" customHeight="1">
      <c r="A730" s="2"/>
      <c r="B730" s="2"/>
      <c r="C730" s="3"/>
      <c r="D730" s="2"/>
      <c r="E730" s="4"/>
      <c r="F730" s="4"/>
      <c r="G730" s="4"/>
      <c r="H730" s="5"/>
      <c r="I730" s="5"/>
      <c r="J730" s="6"/>
    </row>
    <row r="731" ht="12.75" customHeight="1">
      <c r="A731" s="2"/>
      <c r="B731" s="2"/>
      <c r="C731" s="3"/>
      <c r="D731" s="2"/>
      <c r="E731" s="4"/>
      <c r="F731" s="4"/>
      <c r="G731" s="4"/>
      <c r="H731" s="5"/>
      <c r="I731" s="5"/>
      <c r="J731" s="6"/>
    </row>
    <row r="732" ht="12.75" customHeight="1">
      <c r="A732" s="2"/>
      <c r="B732" s="2"/>
      <c r="C732" s="3"/>
      <c r="D732" s="2"/>
      <c r="E732" s="4"/>
      <c r="F732" s="4"/>
      <c r="G732" s="4"/>
      <c r="H732" s="5"/>
      <c r="I732" s="5"/>
      <c r="J732" s="6"/>
    </row>
    <row r="733" ht="12.75" customHeight="1">
      <c r="A733" s="2"/>
      <c r="B733" s="2"/>
      <c r="C733" s="3"/>
      <c r="D733" s="2"/>
      <c r="E733" s="4"/>
      <c r="F733" s="4"/>
      <c r="G733" s="4"/>
      <c r="H733" s="5"/>
      <c r="I733" s="5"/>
      <c r="J733" s="6"/>
    </row>
    <row r="734" ht="12.75" customHeight="1">
      <c r="A734" s="2"/>
      <c r="B734" s="2"/>
      <c r="C734" s="3"/>
      <c r="D734" s="2"/>
      <c r="E734" s="4"/>
      <c r="F734" s="4"/>
      <c r="G734" s="4"/>
      <c r="H734" s="5"/>
      <c r="I734" s="5"/>
      <c r="J734" s="6"/>
    </row>
    <row r="735" ht="12.75" customHeight="1">
      <c r="A735" s="2"/>
      <c r="B735" s="2"/>
      <c r="C735" s="3"/>
      <c r="D735" s="2"/>
      <c r="E735" s="4"/>
      <c r="F735" s="4"/>
      <c r="G735" s="4"/>
      <c r="H735" s="5"/>
      <c r="I735" s="5"/>
      <c r="J735" s="6"/>
    </row>
    <row r="736" ht="12.75" customHeight="1">
      <c r="H736" s="5"/>
      <c r="I736" s="5"/>
      <c r="J736" s="6"/>
    </row>
    <row r="737" ht="12.75" customHeight="1">
      <c r="C737" s="3"/>
      <c r="H737" s="5"/>
      <c r="I737" s="5"/>
      <c r="J737" s="6"/>
    </row>
    <row r="738" ht="12.75" customHeight="1">
      <c r="C738" s="3"/>
      <c r="H738" s="5"/>
      <c r="I738" s="5"/>
      <c r="J738" s="6"/>
    </row>
    <row r="739" ht="12.75" customHeight="1">
      <c r="H739" s="5"/>
      <c r="I739" s="5"/>
      <c r="J739" s="6"/>
    </row>
    <row r="740" ht="12.75" customHeight="1">
      <c r="B740" s="2"/>
      <c r="H740" s="5"/>
      <c r="I740" s="5"/>
      <c r="J740" s="6"/>
    </row>
    <row r="741" ht="12.75" customHeight="1">
      <c r="C741" s="3"/>
      <c r="H741" s="5"/>
      <c r="I741" s="5"/>
      <c r="J741" s="6"/>
    </row>
    <row r="742" ht="12.75" customHeight="1">
      <c r="C742" s="3"/>
      <c r="H742" s="5"/>
      <c r="I742" s="5"/>
      <c r="J742" s="6"/>
    </row>
    <row r="743" ht="12.75" customHeight="1">
      <c r="H743" s="5"/>
      <c r="I743" s="5"/>
      <c r="J743" s="6"/>
    </row>
    <row r="744" ht="12.75" customHeight="1">
      <c r="H744" s="5"/>
      <c r="I744" s="5"/>
      <c r="J744" s="6"/>
    </row>
    <row r="745" ht="12.75" customHeight="1">
      <c r="H745" s="5"/>
      <c r="I745" s="5"/>
      <c r="J745" s="6"/>
    </row>
    <row r="746" ht="12.75" customHeight="1">
      <c r="C746" s="3"/>
      <c r="H746" s="5"/>
      <c r="I746" s="5"/>
      <c r="J746" s="6"/>
    </row>
    <row r="747" ht="12.75" customHeight="1">
      <c r="C747" s="3"/>
      <c r="H747" s="5"/>
      <c r="I747" s="5"/>
      <c r="J747" s="6"/>
    </row>
    <row r="748" ht="12.75" customHeight="1">
      <c r="H748" s="5"/>
      <c r="I748" s="5"/>
      <c r="J748" s="6"/>
    </row>
    <row r="749" ht="12.75" customHeight="1">
      <c r="A749" s="2"/>
      <c r="B749" s="2"/>
      <c r="C749" s="3"/>
      <c r="D749" s="2"/>
      <c r="E749" s="4"/>
      <c r="F749" s="4"/>
      <c r="G749" s="4"/>
      <c r="H749" s="5"/>
      <c r="I749" s="5"/>
      <c r="J749" s="6"/>
    </row>
    <row r="750" ht="12.75" customHeight="1">
      <c r="H750" s="5"/>
      <c r="I750" s="5"/>
      <c r="J750" s="6"/>
    </row>
    <row r="751" ht="12.75" customHeight="1">
      <c r="H751" s="5"/>
      <c r="I751" s="5"/>
      <c r="J751" s="6"/>
    </row>
    <row r="752" ht="12.75" customHeight="1">
      <c r="H752" s="5"/>
      <c r="I752" s="5"/>
      <c r="J752" s="6"/>
    </row>
    <row r="753" ht="12.75" customHeight="1">
      <c r="H753" s="5"/>
      <c r="I753" s="5"/>
      <c r="J753" s="6"/>
    </row>
    <row r="754" ht="12.75" customHeight="1">
      <c r="H754" s="5"/>
      <c r="I754" s="5"/>
      <c r="J754" s="6"/>
    </row>
    <row r="755" ht="12.75" customHeight="1">
      <c r="H755" s="5"/>
      <c r="I755" s="5"/>
      <c r="J755" s="6"/>
    </row>
    <row r="756" ht="12.75" customHeight="1">
      <c r="H756" s="5"/>
      <c r="I756" s="5"/>
      <c r="J756" s="6"/>
    </row>
    <row r="757" ht="12.75" customHeight="1">
      <c r="H757" s="5"/>
      <c r="I757" s="5"/>
      <c r="J757" s="6"/>
    </row>
    <row r="758" ht="12.75" customHeight="1">
      <c r="H758" s="5"/>
      <c r="I758" s="5"/>
      <c r="J758" s="6"/>
    </row>
    <row r="759" ht="12.75" customHeight="1">
      <c r="H759" s="5"/>
      <c r="I759" s="5"/>
      <c r="J759" s="6"/>
    </row>
    <row r="760" ht="12.75" customHeight="1">
      <c r="A760" s="2"/>
      <c r="B760" s="2"/>
      <c r="C760" s="3"/>
      <c r="D760" s="2"/>
      <c r="E760" s="4"/>
      <c r="F760" s="4"/>
      <c r="G760" s="4"/>
      <c r="H760" s="5"/>
      <c r="I760" s="5"/>
      <c r="J760" s="6"/>
    </row>
    <row r="762" ht="12.75" customHeight="1">
      <c r="H762" s="5"/>
      <c r="I762" s="5"/>
      <c r="J762" s="6"/>
    </row>
    <row r="763" ht="12.75" customHeight="1">
      <c r="H763" s="5"/>
      <c r="I763" s="5"/>
      <c r="J763" s="6"/>
    </row>
    <row r="764" ht="12.75" customHeight="1">
      <c r="A764" s="2"/>
      <c r="B764" s="2"/>
      <c r="C764" s="3"/>
      <c r="D764" s="2"/>
      <c r="E764" s="4"/>
      <c r="F764" s="4"/>
      <c r="G764" s="4"/>
      <c r="H764" s="5"/>
      <c r="I764" s="5"/>
      <c r="J764" s="6"/>
    </row>
    <row r="765" ht="12.75" customHeight="1">
      <c r="H765" s="5"/>
      <c r="I765" s="5"/>
      <c r="J765" s="6"/>
    </row>
    <row r="766" ht="12.75" customHeight="1">
      <c r="A766" s="2"/>
      <c r="B766" s="2"/>
      <c r="C766" s="3"/>
      <c r="D766" s="2"/>
      <c r="E766" s="4"/>
      <c r="F766" s="4"/>
      <c r="G766" s="4"/>
      <c r="H766" s="5"/>
      <c r="I766" s="5"/>
      <c r="J766" s="6"/>
    </row>
    <row r="767" ht="12.75" customHeight="1">
      <c r="H767" s="5"/>
      <c r="I767" s="5"/>
      <c r="J767" s="6"/>
    </row>
    <row r="768" ht="12.75" customHeight="1">
      <c r="C768" s="3"/>
      <c r="H768" s="5"/>
      <c r="I768" s="5"/>
      <c r="J768" s="6"/>
    </row>
    <row r="769" ht="12.75" customHeight="1">
      <c r="A769" s="2"/>
      <c r="B769" s="2"/>
      <c r="C769" s="3"/>
      <c r="D769" s="2"/>
      <c r="E769" s="4"/>
      <c r="F769" s="4"/>
      <c r="G769" s="4"/>
      <c r="H769" s="5"/>
      <c r="I769" s="5"/>
      <c r="J769" s="6"/>
    </row>
    <row r="770" ht="12.75" customHeight="1">
      <c r="H770" s="5"/>
      <c r="I770" s="5"/>
      <c r="J770" s="6"/>
    </row>
    <row r="771" ht="12.75" customHeight="1">
      <c r="H771" s="5"/>
      <c r="I771" s="5"/>
      <c r="J771" s="6"/>
    </row>
    <row r="772" ht="12.75" customHeight="1">
      <c r="A772" s="2"/>
      <c r="B772" s="2"/>
      <c r="C772" s="3"/>
      <c r="D772" s="2"/>
      <c r="E772" s="4"/>
      <c r="F772" s="4"/>
      <c r="G772" s="4"/>
      <c r="H772" s="5"/>
      <c r="I772" s="5"/>
      <c r="J772" s="6"/>
    </row>
    <row r="773" ht="12.75" customHeight="1">
      <c r="C773" s="3"/>
    </row>
    <row r="774" ht="12.75" customHeight="1">
      <c r="A774" s="2"/>
      <c r="B774" s="2"/>
      <c r="C774" s="3"/>
      <c r="D774" s="2"/>
      <c r="E774" s="4"/>
      <c r="F774" s="4"/>
      <c r="G774" s="4"/>
      <c r="H774" s="5"/>
      <c r="I774" s="5"/>
      <c r="J774" s="6"/>
    </row>
    <row r="775" ht="12.75" customHeight="1">
      <c r="A775" s="2"/>
      <c r="B775" s="2"/>
      <c r="C775" s="3"/>
      <c r="D775" s="2"/>
      <c r="E775" s="4"/>
      <c r="F775" s="4"/>
      <c r="G775" s="4"/>
      <c r="H775" s="5"/>
      <c r="I775" s="5"/>
      <c r="J775" s="6"/>
    </row>
    <row r="776" ht="12.75" customHeight="1">
      <c r="A776" s="2"/>
      <c r="B776" s="2"/>
      <c r="C776" s="3"/>
      <c r="D776" s="2"/>
      <c r="E776" s="4"/>
      <c r="F776" s="4"/>
      <c r="G776" s="4"/>
      <c r="H776" s="5"/>
      <c r="I776" s="5"/>
      <c r="J776" s="6"/>
    </row>
    <row r="778" ht="12.75" customHeight="1">
      <c r="H778" s="5"/>
      <c r="I778" s="5"/>
      <c r="J778" s="6"/>
    </row>
    <row r="779" ht="12.75" customHeight="1">
      <c r="H779" s="5"/>
      <c r="I779" s="5"/>
      <c r="J779" s="6"/>
    </row>
    <row r="780" ht="12.75" customHeight="1">
      <c r="H780" s="5"/>
      <c r="I780" s="5"/>
      <c r="J780" s="6"/>
    </row>
    <row r="781" ht="12.75" customHeight="1">
      <c r="H781" s="5"/>
      <c r="I781" s="5"/>
      <c r="J781" s="6"/>
    </row>
    <row r="782" ht="12.75" customHeight="1">
      <c r="J782" s="6"/>
    </row>
    <row r="783" ht="12.75" customHeight="1">
      <c r="H783" s="5"/>
      <c r="I783" s="5"/>
      <c r="J783" s="6"/>
    </row>
    <row r="784" ht="12.75" customHeight="1">
      <c r="C784" s="3"/>
      <c r="H784" s="5"/>
      <c r="I784" s="5"/>
      <c r="J784" s="6"/>
    </row>
    <row r="785" ht="12.75" customHeight="1">
      <c r="A785" s="2"/>
      <c r="D785" s="2"/>
      <c r="H785" s="5"/>
      <c r="I785" s="5"/>
      <c r="J785" s="6"/>
    </row>
    <row r="786" ht="12.75" customHeight="1">
      <c r="A786" s="2"/>
      <c r="D786" s="2"/>
      <c r="H786" s="5"/>
      <c r="I786" s="5"/>
      <c r="J786" s="6"/>
    </row>
    <row r="787" ht="12.75" customHeight="1">
      <c r="A787" s="2"/>
      <c r="D787" s="2"/>
      <c r="J787" s="6"/>
    </row>
    <row r="792" ht="12.75" customHeight="1">
      <c r="A792" s="2"/>
      <c r="B792" s="2"/>
      <c r="C792" s="3"/>
      <c r="D792" s="2"/>
      <c r="E792" s="4"/>
      <c r="F792" s="4"/>
      <c r="G792" s="4"/>
      <c r="H792" s="5"/>
      <c r="I792" s="5"/>
      <c r="J792" s="6"/>
    </row>
    <row r="793" ht="12.75" customHeight="1">
      <c r="A793" s="2"/>
      <c r="B793" s="2"/>
      <c r="C793" s="3"/>
      <c r="D793" s="2"/>
      <c r="E793" s="4"/>
      <c r="F793" s="4"/>
      <c r="G793" s="4"/>
      <c r="H793" s="5"/>
      <c r="I793" s="5"/>
      <c r="J793" s="6"/>
    </row>
    <row r="794" ht="12.75" customHeight="1">
      <c r="A794" s="2"/>
      <c r="B794" s="2"/>
      <c r="C794" s="3"/>
      <c r="D794" s="2"/>
      <c r="E794" s="4"/>
      <c r="F794" s="4"/>
      <c r="G794" s="4"/>
      <c r="H794" s="5"/>
      <c r="I794" s="5"/>
      <c r="J794" s="6"/>
    </row>
    <row r="795" ht="12.75" customHeight="1">
      <c r="A795" s="2"/>
      <c r="B795" s="2"/>
      <c r="C795" s="3"/>
      <c r="D795" s="2"/>
      <c r="E795" s="4"/>
      <c r="F795" s="4"/>
      <c r="G795" s="4"/>
      <c r="H795" s="5"/>
      <c r="I795" s="5"/>
      <c r="J795" s="6"/>
    </row>
    <row r="796" ht="12.75" customHeight="1">
      <c r="A796" s="2"/>
      <c r="B796" s="2"/>
      <c r="C796" s="3"/>
      <c r="D796" s="2"/>
      <c r="E796" s="4"/>
      <c r="F796" s="4"/>
      <c r="G796" s="4"/>
      <c r="H796" s="5"/>
      <c r="I796" s="5"/>
      <c r="J796" s="6"/>
    </row>
    <row r="799" ht="12.75" customHeight="1">
      <c r="A799" s="2"/>
      <c r="B799" s="2"/>
      <c r="C799" s="3"/>
      <c r="D799" s="2"/>
      <c r="E799" s="4"/>
      <c r="F799" s="4"/>
      <c r="G799" s="4"/>
      <c r="H799" s="5"/>
      <c r="I799" s="5"/>
      <c r="J799" s="6"/>
    </row>
    <row r="804" ht="12.75" customHeight="1">
      <c r="A804" s="2"/>
      <c r="B804" s="2"/>
      <c r="C804" s="3"/>
      <c r="D804" s="2"/>
      <c r="E804" s="4"/>
      <c r="F804" s="4"/>
      <c r="G804" s="4"/>
      <c r="H804" s="5"/>
      <c r="I804" s="5"/>
      <c r="J804" s="6"/>
    </row>
    <row r="807" ht="12.75" customHeight="1">
      <c r="A807" s="2"/>
      <c r="B807" s="2"/>
      <c r="C807" s="3"/>
      <c r="D807" s="2"/>
      <c r="E807" s="4"/>
      <c r="F807" s="4"/>
      <c r="G807" s="4"/>
      <c r="H807" s="5"/>
      <c r="I807" s="5"/>
      <c r="J807" s="6"/>
    </row>
    <row r="811" ht="12.75" customHeight="1">
      <c r="A811" s="2"/>
      <c r="B811" s="2"/>
      <c r="C811" s="3"/>
      <c r="D811" s="2"/>
      <c r="E811" s="4"/>
      <c r="F811" s="4"/>
      <c r="G811" s="4"/>
      <c r="H811" s="5"/>
      <c r="I811" s="5"/>
      <c r="J811" s="6"/>
    </row>
    <row r="815" ht="12.75" customHeight="1">
      <c r="A815" s="2"/>
      <c r="B815" s="2"/>
      <c r="C815" s="3"/>
      <c r="D815" s="2"/>
      <c r="E815" s="4"/>
      <c r="F815" s="4"/>
      <c r="G815" s="4"/>
      <c r="H815" s="5"/>
      <c r="I815" s="5"/>
      <c r="J815" s="6"/>
    </row>
    <row r="817" ht="12.75" customHeight="1">
      <c r="A817" s="2"/>
      <c r="B817" s="2"/>
      <c r="C817" s="3"/>
      <c r="D817" s="2"/>
      <c r="E817" s="4"/>
      <c r="F817" s="4"/>
      <c r="G817" s="4"/>
      <c r="H817" s="5"/>
      <c r="I817" s="5"/>
      <c r="J817" s="6"/>
    </row>
    <row r="821" ht="12.75" customHeight="1">
      <c r="A821" s="2"/>
      <c r="B821" s="2"/>
      <c r="C821" s="3"/>
      <c r="D821" s="2"/>
      <c r="E821" s="4"/>
      <c r="F821" s="4"/>
      <c r="G821" s="4"/>
      <c r="H821" s="5"/>
      <c r="I821" s="5"/>
      <c r="J821" s="6"/>
    </row>
    <row r="829" ht="12.75" customHeight="1">
      <c r="A829" s="2"/>
      <c r="B829" s="2"/>
      <c r="C829" s="3"/>
      <c r="D829" s="2"/>
      <c r="E829" s="4"/>
      <c r="F829" s="4"/>
      <c r="G829" s="4"/>
      <c r="H829" s="5"/>
      <c r="I829" s="5"/>
      <c r="J829" s="6"/>
    </row>
    <row r="830" ht="12.75" customHeight="1">
      <c r="A830" s="2"/>
      <c r="B830" s="2"/>
      <c r="C830" s="3"/>
      <c r="D830" s="2"/>
      <c r="E830" s="4"/>
      <c r="F830" s="4"/>
      <c r="G830" s="4"/>
      <c r="H830" s="5"/>
      <c r="I830" s="5"/>
      <c r="J830" s="6"/>
    </row>
    <row r="831" ht="12.75" customHeight="1">
      <c r="A831" s="2"/>
      <c r="B831" s="2"/>
      <c r="C831" s="3"/>
      <c r="D831" s="2"/>
      <c r="E831" s="4"/>
      <c r="F831" s="4"/>
      <c r="G831" s="4"/>
      <c r="H831" s="5"/>
      <c r="I831" s="5"/>
      <c r="J831" s="6"/>
    </row>
    <row r="833" ht="12.75" customHeight="1">
      <c r="A833" s="2"/>
      <c r="B833" s="2"/>
      <c r="C833" s="3"/>
      <c r="D833" s="2"/>
      <c r="E833" s="4"/>
      <c r="F833" s="4"/>
      <c r="G833" s="4"/>
      <c r="H833" s="5"/>
      <c r="I833" s="5"/>
      <c r="J833" s="6"/>
    </row>
    <row r="838" ht="12.75" customHeight="1">
      <c r="A838" s="2"/>
      <c r="B838" s="2"/>
      <c r="C838" s="3"/>
      <c r="D838" s="2"/>
      <c r="E838" s="4"/>
      <c r="F838" s="4"/>
      <c r="G838" s="4"/>
      <c r="H838" s="5"/>
      <c r="I838" s="5"/>
      <c r="J838" s="6"/>
    </row>
    <row r="841" ht="12.75" customHeight="1">
      <c r="A841" s="2"/>
      <c r="B841" s="2"/>
      <c r="C841" s="3"/>
      <c r="D841" s="2"/>
      <c r="E841" s="4"/>
      <c r="F841" s="4"/>
      <c r="G841" s="4"/>
      <c r="H841" s="5"/>
      <c r="I841" s="5"/>
      <c r="J841" s="6"/>
    </row>
    <row r="843" ht="12.75" customHeight="1">
      <c r="A843" s="2"/>
      <c r="B843" s="2"/>
      <c r="C843" s="3"/>
      <c r="D843" s="2"/>
      <c r="E843" s="4"/>
      <c r="F843" s="4"/>
      <c r="G843" s="4"/>
      <c r="H843" s="5"/>
      <c r="I843" s="5"/>
      <c r="J843" s="6"/>
    </row>
    <row r="844" ht="12.75" customHeight="1">
      <c r="A844" s="2"/>
      <c r="B844" s="2"/>
      <c r="C844" s="3"/>
      <c r="D844" s="2"/>
      <c r="E844" s="4"/>
      <c r="F844" s="4"/>
      <c r="G844" s="4"/>
      <c r="H844" s="5"/>
      <c r="I844" s="5"/>
      <c r="J844" s="6"/>
    </row>
    <row r="847" ht="12.75" customHeight="1">
      <c r="A847" s="2"/>
      <c r="B847" s="2"/>
      <c r="C847" s="3"/>
      <c r="D847" s="2"/>
      <c r="E847" s="4"/>
      <c r="F847" s="4"/>
      <c r="G847" s="4"/>
      <c r="H847" s="5"/>
      <c r="I847" s="5"/>
      <c r="J847" s="6"/>
    </row>
    <row r="850" ht="12.75" customHeight="1">
      <c r="A850" s="2"/>
      <c r="B850" s="2"/>
      <c r="C850" s="3"/>
      <c r="D850" s="2"/>
      <c r="E850" s="4"/>
      <c r="F850" s="4"/>
      <c r="G850" s="4"/>
      <c r="H850" s="5"/>
      <c r="I850" s="5"/>
      <c r="J850" s="6"/>
    </row>
    <row r="875" ht="12.75" customHeight="1">
      <c r="A875" s="2"/>
      <c r="B875" s="2"/>
      <c r="C875" s="3"/>
      <c r="D875" s="2"/>
      <c r="E875" s="4"/>
      <c r="F875" s="4"/>
      <c r="G875" s="4"/>
      <c r="H875" s="5"/>
      <c r="I875" s="5"/>
      <c r="J875" s="6"/>
    </row>
    <row r="877" ht="12.75" customHeight="1">
      <c r="A877" s="2"/>
      <c r="B877" s="2"/>
      <c r="C877" s="3"/>
      <c r="D877" s="2"/>
      <c r="E877" s="4"/>
      <c r="F877" s="4"/>
      <c r="G877" s="4"/>
      <c r="H877" s="5"/>
      <c r="I877" s="5"/>
      <c r="J877" s="6"/>
    </row>
    <row r="880" ht="12.75" customHeight="1">
      <c r="A880" s="2"/>
      <c r="B880" s="2"/>
      <c r="C880" s="3"/>
      <c r="D880" s="2"/>
      <c r="E880" s="4"/>
      <c r="F880" s="4"/>
      <c r="G880" s="4"/>
      <c r="H880" s="5"/>
      <c r="I880" s="5"/>
      <c r="J880" s="6"/>
    </row>
    <row r="881" ht="12.75" customHeight="1">
      <c r="A881" s="2"/>
      <c r="B881" s="2"/>
      <c r="C881" s="3"/>
      <c r="D881" s="2"/>
      <c r="E881" s="4"/>
      <c r="F881" s="4"/>
      <c r="G881" s="4"/>
      <c r="H881" s="5"/>
      <c r="I881" s="5"/>
      <c r="J881" s="6"/>
    </row>
    <row r="884" ht="12.75" customHeight="1">
      <c r="A884" s="2"/>
      <c r="B884" s="2"/>
      <c r="C884" s="3"/>
      <c r="D884" s="2"/>
      <c r="E884" s="4"/>
      <c r="F884" s="4"/>
      <c r="G884" s="4"/>
      <c r="H884" s="5"/>
      <c r="I884" s="5"/>
      <c r="J884" s="6"/>
    </row>
    <row r="902" ht="12.75" customHeight="1">
      <c r="A902" s="2"/>
      <c r="B902" s="2"/>
      <c r="C902" s="3"/>
      <c r="D902" s="2"/>
      <c r="E902" s="4"/>
      <c r="F902" s="4"/>
      <c r="G902" s="4"/>
      <c r="H902" s="5"/>
      <c r="I902" s="5"/>
      <c r="J902" s="6"/>
    </row>
    <row r="910" ht="12.75" customHeight="1">
      <c r="A910" s="2"/>
      <c r="B910" s="2"/>
      <c r="C910" s="3"/>
      <c r="D910" s="2"/>
      <c r="E910" s="4"/>
      <c r="F910" s="4"/>
      <c r="G910" s="4"/>
      <c r="H910" s="5"/>
      <c r="I910" s="5"/>
      <c r="J910" s="6"/>
    </row>
    <row r="916" ht="12.75" customHeight="1">
      <c r="A916" s="2"/>
      <c r="B916" s="2"/>
      <c r="C916" s="3"/>
      <c r="D916" s="2"/>
      <c r="E916" s="4"/>
      <c r="F916" s="4"/>
      <c r="G916" s="4"/>
      <c r="H916" s="5"/>
      <c r="I916" s="5"/>
      <c r="J916" s="6"/>
    </row>
    <row r="920" ht="12.75" customHeight="1">
      <c r="A920" s="2"/>
      <c r="B920" s="2"/>
      <c r="C920" s="3"/>
      <c r="D920" s="2"/>
      <c r="E920" s="4"/>
      <c r="F920" s="4"/>
      <c r="G920" s="4"/>
      <c r="H920" s="5"/>
      <c r="I920" s="5"/>
      <c r="J920" s="6"/>
    </row>
    <row r="951" ht="12.75" customHeight="1">
      <c r="A951" s="2"/>
      <c r="B951" s="2"/>
      <c r="C951" s="3"/>
      <c r="D951" s="2"/>
      <c r="E951" s="4"/>
      <c r="F951" s="4"/>
      <c r="G951" s="4"/>
      <c r="H951" s="5"/>
      <c r="I951" s="5"/>
      <c r="J951" s="6"/>
    </row>
    <row r="958" ht="12.75" customHeight="1">
      <c r="A958" s="2"/>
      <c r="B958" s="2"/>
      <c r="C958" s="3"/>
      <c r="D958" s="2"/>
      <c r="E958" s="4"/>
      <c r="F958" s="4"/>
      <c r="G958" s="4"/>
      <c r="H958" s="5"/>
      <c r="I958" s="5"/>
      <c r="J958" s="6"/>
    </row>
    <row r="962" ht="12.75" customHeight="1">
      <c r="A962" s="2"/>
      <c r="B962" s="2"/>
      <c r="C962" s="3"/>
      <c r="D962" s="2"/>
      <c r="E962" s="4"/>
      <c r="F962" s="4"/>
      <c r="G962" s="4"/>
      <c r="H962" s="5"/>
      <c r="I962" s="5"/>
      <c r="J962" s="6"/>
    </row>
    <row r="964" ht="12.75" customHeight="1">
      <c r="A964" s="2"/>
      <c r="B964" s="2"/>
      <c r="C964" s="3"/>
      <c r="D964" s="2"/>
      <c r="E964" s="4"/>
      <c r="F964" s="4"/>
      <c r="G964" s="4"/>
      <c r="H964" s="5"/>
      <c r="I964" s="5"/>
      <c r="J964" s="6"/>
    </row>
    <row r="966" ht="12.75" customHeight="1">
      <c r="A966" s="2"/>
      <c r="B966" s="2"/>
      <c r="C966" s="3"/>
      <c r="D966" s="2"/>
      <c r="E966" s="4"/>
      <c r="F966" s="4"/>
      <c r="G966" s="4"/>
      <c r="H966" s="5"/>
      <c r="I966" s="5"/>
      <c r="J966" s="6"/>
    </row>
    <row r="968" ht="12.75" customHeight="1">
      <c r="A968" s="2"/>
      <c r="B968" s="2"/>
      <c r="C968" s="3"/>
      <c r="D968" s="2"/>
      <c r="E968" s="4"/>
      <c r="F968" s="4"/>
      <c r="G968" s="4"/>
      <c r="H968" s="5"/>
      <c r="I968" s="5"/>
      <c r="J968" s="6"/>
    </row>
    <row r="972" ht="12.75" customHeight="1">
      <c r="A972" s="2"/>
      <c r="B972" s="2"/>
      <c r="C972" s="3"/>
      <c r="D972" s="2"/>
      <c r="E972" s="4"/>
      <c r="F972" s="4"/>
      <c r="G972" s="4"/>
      <c r="H972" s="5"/>
      <c r="I972" s="5"/>
      <c r="J972" s="6"/>
    </row>
    <row r="980" ht="12.75" customHeight="1">
      <c r="A980" s="2"/>
      <c r="B980" s="2"/>
      <c r="C980" s="3"/>
      <c r="D980" s="2"/>
      <c r="E980" s="4"/>
      <c r="F980" s="4"/>
      <c r="G980" s="4"/>
      <c r="H980" s="5"/>
      <c r="I980" s="5"/>
      <c r="J980" s="6"/>
    </row>
    <row r="981" ht="12.75" customHeight="1">
      <c r="A981" s="2"/>
      <c r="B981" s="2"/>
      <c r="C981" s="3"/>
      <c r="D981" s="2"/>
      <c r="E981" s="4"/>
      <c r="F981" s="4"/>
      <c r="G981" s="4"/>
      <c r="H981" s="5"/>
      <c r="I981" s="5"/>
      <c r="J981" s="6"/>
    </row>
    <row r="986" ht="12.75" customHeight="1">
      <c r="A986" s="2"/>
      <c r="B986" s="2"/>
      <c r="C986" s="3"/>
      <c r="D986" s="2"/>
      <c r="E986" s="4"/>
      <c r="F986" s="4"/>
      <c r="G986" s="4"/>
      <c r="H986" s="5"/>
      <c r="I986" s="5"/>
      <c r="J986" s="6"/>
    </row>
    <row r="987" ht="12.75" customHeight="1">
      <c r="A987" s="2"/>
      <c r="B987" s="2"/>
      <c r="C987" s="3"/>
      <c r="D987" s="2"/>
      <c r="E987" s="4"/>
      <c r="F987" s="4"/>
      <c r="G987" s="4"/>
      <c r="H987" s="5"/>
      <c r="I987" s="5"/>
      <c r="J987" s="6"/>
    </row>
    <row r="1025" ht="12.75" customHeight="1">
      <c r="A1025" s="2"/>
      <c r="B1025" s="2"/>
      <c r="C1025" s="3"/>
      <c r="D1025" s="2"/>
      <c r="E1025" s="4"/>
      <c r="F1025" s="4"/>
      <c r="G1025" s="4"/>
      <c r="H1025" s="5"/>
      <c r="I1025" s="5"/>
      <c r="J1025" s="6"/>
    </row>
    <row r="1027" ht="12.75" customHeight="1">
      <c r="A1027" s="2"/>
      <c r="B1027" s="2"/>
      <c r="C1027" s="3"/>
      <c r="D1027" s="2"/>
      <c r="E1027" s="4"/>
      <c r="F1027" s="4"/>
      <c r="G1027" s="4"/>
      <c r="H1027" s="5"/>
      <c r="I1027" s="5"/>
      <c r="J1027" s="6"/>
    </row>
    <row r="1034" ht="12.75" customHeight="1">
      <c r="A1034" s="2"/>
      <c r="B1034" s="2"/>
      <c r="C1034" s="3"/>
      <c r="D1034" s="2"/>
      <c r="E1034" s="4"/>
      <c r="F1034" s="4"/>
      <c r="G1034" s="4"/>
      <c r="H1034" s="5"/>
      <c r="I1034" s="5"/>
      <c r="J1034" s="6"/>
    </row>
    <row r="1039" ht="12.75" customHeight="1">
      <c r="A1039" s="2"/>
      <c r="B1039" s="2"/>
      <c r="C1039" s="3"/>
      <c r="D1039" s="2"/>
      <c r="E1039" s="4"/>
      <c r="F1039" s="4"/>
      <c r="G1039" s="4"/>
      <c r="H1039" s="5"/>
      <c r="I1039" s="5"/>
      <c r="J1039" s="6"/>
    </row>
    <row r="1043" ht="12.75" customHeight="1">
      <c r="A1043" s="2"/>
      <c r="B1043" s="2"/>
      <c r="C1043" s="3"/>
      <c r="D1043" s="2"/>
      <c r="E1043" s="4"/>
      <c r="F1043" s="4"/>
      <c r="G1043" s="4"/>
      <c r="H1043" s="5"/>
      <c r="I1043" s="5"/>
      <c r="J1043" s="6"/>
    </row>
    <row r="1046" ht="12.75" customHeight="1">
      <c r="A1046" s="2"/>
      <c r="B1046" s="2"/>
      <c r="C1046" s="3"/>
      <c r="D1046" s="2"/>
      <c r="E1046" s="4"/>
      <c r="F1046" s="4"/>
      <c r="G1046" s="4"/>
      <c r="H1046" s="5"/>
      <c r="I1046" s="5"/>
      <c r="J1046" s="6"/>
    </row>
    <row r="1050" ht="12.75" customHeight="1">
      <c r="A1050" s="2"/>
      <c r="B1050" s="2"/>
      <c r="C1050" s="3"/>
      <c r="D1050" s="2"/>
      <c r="E1050" s="4"/>
      <c r="F1050" s="4"/>
      <c r="G1050" s="4"/>
      <c r="H1050" s="5"/>
      <c r="I1050" s="5"/>
      <c r="J1050" s="6"/>
    </row>
    <row r="1068" ht="12.75" customHeight="1">
      <c r="A1068" s="2"/>
      <c r="B1068" s="2"/>
      <c r="C1068" s="3"/>
      <c r="D1068" s="2"/>
      <c r="E1068" s="4"/>
      <c r="F1068" s="4"/>
      <c r="G1068" s="4"/>
      <c r="H1068" s="5"/>
      <c r="I1068" s="5"/>
      <c r="J1068" s="6"/>
    </row>
    <row r="1074" ht="12.75" customHeight="1">
      <c r="A1074" s="2"/>
      <c r="B1074" s="2"/>
      <c r="C1074" s="3"/>
      <c r="D1074" s="2"/>
      <c r="E1074" s="4"/>
      <c r="F1074" s="4"/>
      <c r="G1074" s="4"/>
      <c r="H1074" s="5"/>
      <c r="I1074" s="5"/>
      <c r="J1074" s="6"/>
    </row>
  </sheetData>
  <autoFilter ref="A15:K590"/>
  <mergeCells count="138">
    <mergeCell ref="A1:F1"/>
    <mergeCell ref="A6:I6"/>
    <mergeCell ref="A7:G7"/>
    <mergeCell ref="A8:G8"/>
    <mergeCell ref="A9:G9"/>
    <mergeCell ref="A10:G10"/>
    <mergeCell ref="A11:G11"/>
    <mergeCell ref="A12:G12"/>
    <mergeCell ref="A13:J13"/>
    <mergeCell ref="B16:D16"/>
    <mergeCell ref="C17:D17"/>
    <mergeCell ref="C18:D18"/>
    <mergeCell ref="C24:D24"/>
    <mergeCell ref="B28:D28"/>
    <mergeCell ref="C29:D29"/>
    <mergeCell ref="C30:D30"/>
    <mergeCell ref="B34:D34"/>
    <mergeCell ref="C35:D35"/>
    <mergeCell ref="C36:D36"/>
    <mergeCell ref="C41:D41"/>
    <mergeCell ref="B44:D44"/>
    <mergeCell ref="C45:D45"/>
    <mergeCell ref="C46:D46"/>
    <mergeCell ref="B48:D48"/>
    <mergeCell ref="C49:D49"/>
    <mergeCell ref="C50:D50"/>
    <mergeCell ref="C57:D57"/>
    <mergeCell ref="B61:D61"/>
    <mergeCell ref="C62:D62"/>
    <mergeCell ref="C63:D63"/>
    <mergeCell ref="C84:D84"/>
    <mergeCell ref="B87:D87"/>
    <mergeCell ref="C88:D88"/>
    <mergeCell ref="C89:D89"/>
    <mergeCell ref="C106:D106"/>
    <mergeCell ref="B110:D110"/>
    <mergeCell ref="C111:D111"/>
    <mergeCell ref="C112:D112"/>
    <mergeCell ref="C137:D137"/>
    <mergeCell ref="B141:D141"/>
    <mergeCell ref="C142:D142"/>
    <mergeCell ref="C143:D143"/>
    <mergeCell ref="C168:D168"/>
    <mergeCell ref="B172:D172"/>
    <mergeCell ref="C173:D173"/>
    <mergeCell ref="C174:D174"/>
    <mergeCell ref="C201:D201"/>
    <mergeCell ref="B205:D205"/>
    <mergeCell ref="C206:D206"/>
    <mergeCell ref="C207:D207"/>
    <mergeCell ref="C234:D234"/>
    <mergeCell ref="B238:D238"/>
    <mergeCell ref="C239:D239"/>
    <mergeCell ref="C240:D240"/>
    <mergeCell ref="C269:D269"/>
    <mergeCell ref="B273:D273"/>
    <mergeCell ref="C274:D274"/>
    <mergeCell ref="C275:D275"/>
    <mergeCell ref="C300:D300"/>
    <mergeCell ref="B304:D304"/>
    <mergeCell ref="C305:D305"/>
    <mergeCell ref="C306:D306"/>
    <mergeCell ref="C329:D329"/>
    <mergeCell ref="B333:D333"/>
    <mergeCell ref="C334:D334"/>
    <mergeCell ref="C335:D335"/>
    <mergeCell ref="C356:D356"/>
    <mergeCell ref="B360:D360"/>
    <mergeCell ref="C361:D361"/>
    <mergeCell ref="C362:D362"/>
    <mergeCell ref="C367:D367"/>
    <mergeCell ref="C373:D373"/>
    <mergeCell ref="B377:D377"/>
    <mergeCell ref="C378:D378"/>
    <mergeCell ref="C379:D379"/>
    <mergeCell ref="C382:D382"/>
    <mergeCell ref="C388:D388"/>
    <mergeCell ref="C394:D394"/>
    <mergeCell ref="C398:D398"/>
    <mergeCell ref="C403:D403"/>
    <mergeCell ref="C416:D416"/>
    <mergeCell ref="C420:D420"/>
    <mergeCell ref="C425:D425"/>
    <mergeCell ref="C429:D429"/>
    <mergeCell ref="C431:D431"/>
    <mergeCell ref="B436:D436"/>
    <mergeCell ref="C437:D437"/>
    <mergeCell ref="C438:D438"/>
    <mergeCell ref="C454:D454"/>
    <mergeCell ref="C463:D463"/>
    <mergeCell ref="B467:D467"/>
    <mergeCell ref="C468:D468"/>
    <mergeCell ref="C469:D469"/>
    <mergeCell ref="C472:D472"/>
    <mergeCell ref="B476:D476"/>
    <mergeCell ref="C477:D477"/>
    <mergeCell ref="C478:D478"/>
    <mergeCell ref="B481:D481"/>
    <mergeCell ref="C482:D482"/>
    <mergeCell ref="C483:D483"/>
    <mergeCell ref="C491:D491"/>
    <mergeCell ref="B495:D495"/>
    <mergeCell ref="C496:D496"/>
    <mergeCell ref="C497:D497"/>
    <mergeCell ref="C504:D504"/>
    <mergeCell ref="B508:D508"/>
    <mergeCell ref="C509:D509"/>
    <mergeCell ref="C510:D510"/>
    <mergeCell ref="C515:D515"/>
    <mergeCell ref="B519:D519"/>
    <mergeCell ref="C520:D520"/>
    <mergeCell ref="C521:D521"/>
    <mergeCell ref="C529:D529"/>
    <mergeCell ref="B532:D532"/>
    <mergeCell ref="C533:D533"/>
    <mergeCell ref="C534:D534"/>
    <mergeCell ref="C542:D542"/>
    <mergeCell ref="B546:D546"/>
    <mergeCell ref="C547:D547"/>
    <mergeCell ref="C548:D548"/>
    <mergeCell ref="B550:D550"/>
    <mergeCell ref="C551:D551"/>
    <mergeCell ref="C552:D552"/>
    <mergeCell ref="B556:D556"/>
    <mergeCell ref="C557:D557"/>
    <mergeCell ref="C558:D558"/>
    <mergeCell ref="C561:D561"/>
    <mergeCell ref="C568:D568"/>
    <mergeCell ref="C575:D575"/>
    <mergeCell ref="C579:D579"/>
    <mergeCell ref="B581:D581"/>
    <mergeCell ref="C582:D582"/>
    <mergeCell ref="C583:D583"/>
    <mergeCell ref="C587:D587"/>
    <mergeCell ref="A590:D590"/>
    <mergeCell ref="A591:D591"/>
    <mergeCell ref="A592:D592"/>
    <mergeCell ref="A593:D593"/>
  </mergeCells>
  <printOptions headings="0" gridLines="0"/>
  <pageMargins left="0.19685039370078738" right="0.19685039370078738" top="0.19685039370078738" bottom="0.19685039370078738" header="0.51181100000000002" footer="0.51181100000000002"/>
  <pageSetup paperSize="9" scale="83" firstPageNumber="1" fitToWidth="1" fitToHeight="0" pageOrder="downThenOver" orientation="portrait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rep:2.56.0.270 (p4)</dc:description>
  <cp:revision>6</cp:revision>
  <dcterms:modified xsi:type="dcterms:W3CDTF">2024-10-24T09:38:34Z</dcterms:modified>
</cp:coreProperties>
</file>