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30" yWindow="435" windowWidth="15450" windowHeight="1014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45621"/>
</workbook>
</file>

<file path=xl/calcChain.xml><?xml version="1.0" encoding="utf-8"?>
<calcChain xmlns="http://schemas.openxmlformats.org/spreadsheetml/2006/main">
  <c r="C130" i="3" l="1"/>
  <c r="B130" i="3"/>
  <c r="B71" i="3"/>
  <c r="C27" i="3" l="1"/>
  <c r="B27" i="3"/>
  <c r="D28" i="3"/>
  <c r="D27" i="3" l="1"/>
  <c r="C694" i="3"/>
  <c r="C692" i="3" s="1"/>
  <c r="B694" i="3"/>
  <c r="B692" i="3" s="1"/>
  <c r="B691" i="3" s="1"/>
  <c r="D690" i="3"/>
  <c r="C677" i="3"/>
  <c r="B677" i="3"/>
  <c r="C672" i="3"/>
  <c r="B672" i="3"/>
  <c r="D673" i="3"/>
  <c r="D674" i="3"/>
  <c r="D675" i="3"/>
  <c r="D676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C662" i="3"/>
  <c r="B662" i="3"/>
  <c r="C657" i="3"/>
  <c r="B657" i="3"/>
  <c r="D658" i="3"/>
  <c r="C650" i="3"/>
  <c r="C648" i="3" s="1"/>
  <c r="B650" i="3"/>
  <c r="B648" i="3" s="1"/>
  <c r="C643" i="3"/>
  <c r="C641" i="3" s="1"/>
  <c r="C640" i="3" s="1"/>
  <c r="B643" i="3"/>
  <c r="C637" i="3"/>
  <c r="C635" i="3" s="1"/>
  <c r="B637" i="3"/>
  <c r="B635" i="3" s="1"/>
  <c r="B634" i="3" s="1"/>
  <c r="C628" i="3"/>
  <c r="B628" i="3"/>
  <c r="C626" i="3"/>
  <c r="B626" i="3"/>
  <c r="D627" i="3"/>
  <c r="D629" i="3"/>
  <c r="D630" i="3"/>
  <c r="D631" i="3"/>
  <c r="D632" i="3"/>
  <c r="D633" i="3"/>
  <c r="C608" i="3"/>
  <c r="B608" i="3"/>
  <c r="C601" i="3"/>
  <c r="B601" i="3"/>
  <c r="C599" i="3"/>
  <c r="B599" i="3"/>
  <c r="D600" i="3"/>
  <c r="D602" i="3"/>
  <c r="D603" i="3"/>
  <c r="D604" i="3"/>
  <c r="C582" i="3"/>
  <c r="B582" i="3"/>
  <c r="C572" i="3"/>
  <c r="C570" i="3" s="1"/>
  <c r="B572" i="3"/>
  <c r="C566" i="3"/>
  <c r="B566" i="3"/>
  <c r="D567" i="3"/>
  <c r="D568" i="3"/>
  <c r="C558" i="3"/>
  <c r="C556" i="3" s="1"/>
  <c r="B558" i="3"/>
  <c r="B556" i="3" s="1"/>
  <c r="C553" i="3"/>
  <c r="B553" i="3"/>
  <c r="D554" i="3"/>
  <c r="C538" i="3"/>
  <c r="C536" i="3" s="1"/>
  <c r="B538" i="3"/>
  <c r="B536" i="3" s="1"/>
  <c r="C532" i="3"/>
  <c r="B532" i="3"/>
  <c r="D533" i="3"/>
  <c r="D534" i="3"/>
  <c r="C526" i="3"/>
  <c r="C524" i="3" s="1"/>
  <c r="C523" i="3" s="1"/>
  <c r="B526" i="3"/>
  <c r="C518" i="3"/>
  <c r="B518" i="3"/>
  <c r="C516" i="3"/>
  <c r="B516" i="3"/>
  <c r="D517" i="3"/>
  <c r="D519" i="3"/>
  <c r="D520" i="3"/>
  <c r="D521" i="3"/>
  <c r="D522" i="3"/>
  <c r="C501" i="3"/>
  <c r="B501" i="3"/>
  <c r="C495" i="3"/>
  <c r="B495" i="3"/>
  <c r="C480" i="3"/>
  <c r="B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6" i="3"/>
  <c r="D497" i="3"/>
  <c r="C472" i="3"/>
  <c r="B472" i="3"/>
  <c r="C462" i="3"/>
  <c r="B462" i="3"/>
  <c r="D463" i="3"/>
  <c r="D464" i="3"/>
  <c r="D465" i="3"/>
  <c r="D466" i="3"/>
  <c r="D467" i="3"/>
  <c r="D468" i="3"/>
  <c r="C449" i="3"/>
  <c r="B449" i="3"/>
  <c r="C427" i="3"/>
  <c r="B427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28" i="3"/>
  <c r="C403" i="3"/>
  <c r="C401" i="3" s="1"/>
  <c r="C400" i="3" s="1"/>
  <c r="B403" i="3"/>
  <c r="B401" i="3" s="1"/>
  <c r="C398" i="3"/>
  <c r="B398" i="3"/>
  <c r="D399" i="3"/>
  <c r="C372" i="3"/>
  <c r="C370" i="3" s="1"/>
  <c r="B372" i="3"/>
  <c r="C367" i="3"/>
  <c r="B367" i="3"/>
  <c r="D368" i="3"/>
  <c r="C341" i="3"/>
  <c r="C339" i="3" s="1"/>
  <c r="B341" i="3"/>
  <c r="B339" i="3" s="1"/>
  <c r="B660" i="3" l="1"/>
  <c r="B659" i="3" s="1"/>
  <c r="D692" i="3"/>
  <c r="C691" i="3"/>
  <c r="D691" i="3" s="1"/>
  <c r="D677" i="3"/>
  <c r="D694" i="3"/>
  <c r="C606" i="3"/>
  <c r="C605" i="3" s="1"/>
  <c r="D672" i="3"/>
  <c r="D662" i="3"/>
  <c r="C660" i="3"/>
  <c r="C659" i="3" s="1"/>
  <c r="C647" i="3"/>
  <c r="D643" i="3"/>
  <c r="B647" i="3"/>
  <c r="D657" i="3"/>
  <c r="D650" i="3"/>
  <c r="D648" i="3"/>
  <c r="B641" i="3"/>
  <c r="D641" i="3" s="1"/>
  <c r="D628" i="3"/>
  <c r="D635" i="3"/>
  <c r="C634" i="3"/>
  <c r="D634" i="3" s="1"/>
  <c r="D637" i="3"/>
  <c r="D626" i="3"/>
  <c r="B606" i="3"/>
  <c r="B605" i="3" s="1"/>
  <c r="D608" i="3"/>
  <c r="D572" i="3"/>
  <c r="D599" i="3"/>
  <c r="C580" i="3"/>
  <c r="C579" i="3" s="1"/>
  <c r="D582" i="3"/>
  <c r="D601" i="3"/>
  <c r="B580" i="3"/>
  <c r="C569" i="3"/>
  <c r="D566" i="3"/>
  <c r="B570" i="3"/>
  <c r="B569" i="3" s="1"/>
  <c r="B555" i="3"/>
  <c r="D556" i="3"/>
  <c r="C555" i="3"/>
  <c r="D558" i="3"/>
  <c r="D536" i="3"/>
  <c r="C535" i="3"/>
  <c r="D538" i="3"/>
  <c r="D553" i="3"/>
  <c r="B535" i="3"/>
  <c r="D532" i="3"/>
  <c r="D526" i="3"/>
  <c r="B524" i="3"/>
  <c r="B523" i="3" s="1"/>
  <c r="D523" i="3" s="1"/>
  <c r="B499" i="3"/>
  <c r="B498" i="3" s="1"/>
  <c r="D518" i="3"/>
  <c r="C499" i="3"/>
  <c r="C498" i="3" s="1"/>
  <c r="D501" i="3"/>
  <c r="D516" i="3"/>
  <c r="D462" i="3"/>
  <c r="D480" i="3"/>
  <c r="B470" i="3"/>
  <c r="B469" i="3" s="1"/>
  <c r="D472" i="3"/>
  <c r="D495" i="3"/>
  <c r="C470" i="3"/>
  <c r="D398" i="3"/>
  <c r="C425" i="3"/>
  <c r="C424" i="3" s="1"/>
  <c r="D449" i="3"/>
  <c r="D427" i="3"/>
  <c r="B425" i="3"/>
  <c r="D401" i="3"/>
  <c r="D403" i="3"/>
  <c r="B400" i="3"/>
  <c r="D400" i="3" s="1"/>
  <c r="D372" i="3"/>
  <c r="C369" i="3"/>
  <c r="B338" i="3"/>
  <c r="B370" i="3"/>
  <c r="B369" i="3" s="1"/>
  <c r="C338" i="3"/>
  <c r="D367" i="3"/>
  <c r="D341" i="3"/>
  <c r="D339" i="3"/>
  <c r="C336" i="3"/>
  <c r="B336" i="3"/>
  <c r="D337" i="3"/>
  <c r="C311" i="3"/>
  <c r="B311" i="3"/>
  <c r="B309" i="3" s="1"/>
  <c r="C306" i="3"/>
  <c r="B306" i="3"/>
  <c r="D307" i="3"/>
  <c r="C281" i="3"/>
  <c r="C279" i="3" s="1"/>
  <c r="B281" i="3"/>
  <c r="B279" i="3" s="1"/>
  <c r="C276" i="3"/>
  <c r="B276" i="3"/>
  <c r="C274" i="3"/>
  <c r="B274" i="3"/>
  <c r="D275" i="3"/>
  <c r="D277" i="3"/>
  <c r="C247" i="3"/>
  <c r="B247" i="3"/>
  <c r="C242" i="3"/>
  <c r="B242" i="3"/>
  <c r="D243" i="3"/>
  <c r="C216" i="3"/>
  <c r="C214" i="3" s="1"/>
  <c r="B216" i="3"/>
  <c r="B214" i="3" s="1"/>
  <c r="C211" i="3"/>
  <c r="B211" i="3"/>
  <c r="D212" i="3"/>
  <c r="C186" i="3"/>
  <c r="B186" i="3"/>
  <c r="B184" i="3" s="1"/>
  <c r="C159" i="3"/>
  <c r="B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C153" i="3"/>
  <c r="B153" i="3"/>
  <c r="D154" i="3"/>
  <c r="D155" i="3"/>
  <c r="D156" i="3"/>
  <c r="D157" i="3"/>
  <c r="D158" i="3"/>
  <c r="C120" i="3"/>
  <c r="C117" i="3" s="1"/>
  <c r="B120" i="3"/>
  <c r="B117" i="3" s="1"/>
  <c r="C108" i="3"/>
  <c r="B108" i="3"/>
  <c r="D110" i="3"/>
  <c r="D111" i="3"/>
  <c r="D112" i="3"/>
  <c r="D113" i="3"/>
  <c r="C106" i="3"/>
  <c r="B106" i="3"/>
  <c r="D107" i="3"/>
  <c r="D109" i="3"/>
  <c r="C86" i="3"/>
  <c r="B86" i="3"/>
  <c r="C73" i="3"/>
  <c r="B73" i="3"/>
  <c r="D74" i="3"/>
  <c r="D75" i="3"/>
  <c r="D76" i="3"/>
  <c r="D77" i="3"/>
  <c r="D78" i="3"/>
  <c r="D79" i="3"/>
  <c r="D80" i="3"/>
  <c r="D81" i="3"/>
  <c r="D82" i="3"/>
  <c r="C69" i="3"/>
  <c r="B69" i="3"/>
  <c r="D70" i="3"/>
  <c r="D71" i="3"/>
  <c r="D72" i="3"/>
  <c r="C63" i="3"/>
  <c r="B63" i="3"/>
  <c r="D51" i="3"/>
  <c r="C50" i="3"/>
  <c r="C46" i="3" s="1"/>
  <c r="B50" i="3"/>
  <c r="B46" i="3" s="1"/>
  <c r="C55" i="3"/>
  <c r="B55" i="3"/>
  <c r="B53" i="3" s="1"/>
  <c r="B52" i="3" s="1"/>
  <c r="B32" i="3"/>
  <c r="B30" i="3" s="1"/>
  <c r="C44" i="3"/>
  <c r="B44" i="3"/>
  <c r="C32" i="3"/>
  <c r="C30" i="3" s="1"/>
  <c r="D45" i="3"/>
  <c r="C20" i="3"/>
  <c r="B20" i="3"/>
  <c r="B18" i="3" s="1"/>
  <c r="B17" i="3" s="1"/>
  <c r="D10" i="3"/>
  <c r="D11" i="3"/>
  <c r="D12" i="3"/>
  <c r="D13" i="3"/>
  <c r="D14" i="3"/>
  <c r="D15" i="3"/>
  <c r="D16" i="3"/>
  <c r="D21" i="3"/>
  <c r="D22" i="3"/>
  <c r="D23" i="3"/>
  <c r="D24" i="3"/>
  <c r="D25" i="3"/>
  <c r="D26" i="3"/>
  <c r="D33" i="3"/>
  <c r="D34" i="3"/>
  <c r="D35" i="3"/>
  <c r="D36" i="3"/>
  <c r="D37" i="3"/>
  <c r="D38" i="3"/>
  <c r="D39" i="3"/>
  <c r="D40" i="3"/>
  <c r="D41" i="3"/>
  <c r="D42" i="3"/>
  <c r="D43" i="3"/>
  <c r="D56" i="3"/>
  <c r="D57" i="3"/>
  <c r="D58" i="3"/>
  <c r="D59" i="3"/>
  <c r="D64" i="3"/>
  <c r="D65" i="3"/>
  <c r="D66" i="3"/>
  <c r="D67" i="3"/>
  <c r="D68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18" i="3"/>
  <c r="D119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73" i="3"/>
  <c r="D474" i="3"/>
  <c r="D475" i="3"/>
  <c r="D476" i="3"/>
  <c r="D477" i="3"/>
  <c r="D478" i="3"/>
  <c r="D479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27" i="3"/>
  <c r="D528" i="3"/>
  <c r="D529" i="3"/>
  <c r="D530" i="3"/>
  <c r="D531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9" i="3"/>
  <c r="D560" i="3"/>
  <c r="D561" i="3"/>
  <c r="D562" i="3"/>
  <c r="D563" i="3"/>
  <c r="D564" i="3"/>
  <c r="D565" i="3"/>
  <c r="D573" i="3"/>
  <c r="D574" i="3"/>
  <c r="D575" i="3"/>
  <c r="D576" i="3"/>
  <c r="D577" i="3"/>
  <c r="D578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38" i="3"/>
  <c r="D639" i="3"/>
  <c r="D644" i="3"/>
  <c r="D645" i="3"/>
  <c r="D646" i="3"/>
  <c r="D651" i="3"/>
  <c r="D652" i="3"/>
  <c r="D653" i="3"/>
  <c r="D654" i="3"/>
  <c r="D655" i="3"/>
  <c r="D656" i="3"/>
  <c r="D663" i="3"/>
  <c r="D664" i="3"/>
  <c r="D665" i="3"/>
  <c r="D666" i="3"/>
  <c r="D667" i="3"/>
  <c r="D668" i="3"/>
  <c r="D669" i="3"/>
  <c r="D670" i="3"/>
  <c r="D671" i="3"/>
  <c r="D695" i="3"/>
  <c r="D696" i="3"/>
  <c r="D697" i="3"/>
  <c r="C9" i="3"/>
  <c r="B9" i="3"/>
  <c r="B8" i="3" s="1"/>
  <c r="B703" i="3" l="1"/>
  <c r="C703" i="3"/>
  <c r="B702" i="3"/>
  <c r="C702" i="3"/>
  <c r="B6" i="3"/>
  <c r="B5" i="3" s="1"/>
  <c r="B701" i="3"/>
  <c r="D660" i="3"/>
  <c r="D659" i="3"/>
  <c r="D647" i="3"/>
  <c r="D605" i="3"/>
  <c r="B640" i="3"/>
  <c r="D640" i="3" s="1"/>
  <c r="D606" i="3"/>
  <c r="D580" i="3"/>
  <c r="B579" i="3"/>
  <c r="D579" i="3" s="1"/>
  <c r="D555" i="3"/>
  <c r="D569" i="3"/>
  <c r="D570" i="3"/>
  <c r="D524" i="3"/>
  <c r="D535" i="3"/>
  <c r="D499" i="3"/>
  <c r="D498" i="3"/>
  <c r="D470" i="3"/>
  <c r="C469" i="3"/>
  <c r="D469" i="3" s="1"/>
  <c r="D425" i="3"/>
  <c r="B424" i="3"/>
  <c r="D424" i="3" s="1"/>
  <c r="D338" i="3"/>
  <c r="D369" i="3"/>
  <c r="D370" i="3"/>
  <c r="D336" i="3"/>
  <c r="B308" i="3"/>
  <c r="D311" i="3"/>
  <c r="C309" i="3"/>
  <c r="D306" i="3"/>
  <c r="C278" i="3"/>
  <c r="B278" i="3"/>
  <c r="D279" i="3"/>
  <c r="D281" i="3"/>
  <c r="D274" i="3"/>
  <c r="B245" i="3"/>
  <c r="B244" i="3" s="1"/>
  <c r="D276" i="3"/>
  <c r="D247" i="3"/>
  <c r="C245" i="3"/>
  <c r="B213" i="3"/>
  <c r="D242" i="3"/>
  <c r="C213" i="3"/>
  <c r="B183" i="3"/>
  <c r="D216" i="3"/>
  <c r="D214" i="3"/>
  <c r="D211" i="3"/>
  <c r="D186" i="3"/>
  <c r="C184" i="3"/>
  <c r="D159" i="3"/>
  <c r="D153" i="3"/>
  <c r="D117" i="3"/>
  <c r="C115" i="3"/>
  <c r="C114" i="3" s="1"/>
  <c r="B115" i="3"/>
  <c r="B114" i="3" s="1"/>
  <c r="D120" i="3"/>
  <c r="D108" i="3"/>
  <c r="D86" i="3"/>
  <c r="D106" i="3"/>
  <c r="B84" i="3"/>
  <c r="B83" i="3" s="1"/>
  <c r="C84" i="3"/>
  <c r="C83" i="3" s="1"/>
  <c r="D73" i="3"/>
  <c r="B61" i="3"/>
  <c r="B60" i="3" s="1"/>
  <c r="D55" i="3"/>
  <c r="C61" i="3"/>
  <c r="C60" i="3" s="1"/>
  <c r="C53" i="3"/>
  <c r="C52" i="3" s="1"/>
  <c r="D52" i="3" s="1"/>
  <c r="D63" i="3"/>
  <c r="D69" i="3"/>
  <c r="D46" i="3"/>
  <c r="D50" i="3"/>
  <c r="B29" i="3"/>
  <c r="D44" i="3"/>
  <c r="C29" i="3"/>
  <c r="D20" i="3"/>
  <c r="D32" i="3"/>
  <c r="D30" i="3"/>
  <c r="C18" i="3"/>
  <c r="C17" i="3" s="1"/>
  <c r="D9" i="3"/>
  <c r="C8" i="3"/>
  <c r="C701" i="3" s="1"/>
  <c r="D703" i="3" l="1"/>
  <c r="B699" i="3"/>
  <c r="B698" i="3" s="1"/>
  <c r="D702" i="3"/>
  <c r="C699" i="3"/>
  <c r="D701" i="3"/>
  <c r="D309" i="3"/>
  <c r="C308" i="3"/>
  <c r="D308" i="3" s="1"/>
  <c r="D278" i="3"/>
  <c r="D245" i="3"/>
  <c r="C244" i="3"/>
  <c r="D244" i="3" s="1"/>
  <c r="D213" i="3"/>
  <c r="C183" i="3"/>
  <c r="D183" i="3" s="1"/>
  <c r="D184" i="3"/>
  <c r="D114" i="3"/>
  <c r="D115" i="3"/>
  <c r="D84" i="3"/>
  <c r="D83" i="3"/>
  <c r="D61" i="3"/>
  <c r="D60" i="3"/>
  <c r="D53" i="3"/>
  <c r="D29" i="3"/>
  <c r="D17" i="3"/>
  <c r="D18" i="3"/>
  <c r="D8" i="3"/>
  <c r="C6" i="3"/>
  <c r="C698" i="3" l="1"/>
  <c r="D698" i="3" s="1"/>
  <c r="D699" i="3"/>
  <c r="D6" i="3"/>
  <c r="C5" i="3"/>
  <c r="D5" i="3" s="1"/>
</calcChain>
</file>

<file path=xl/sharedStrings.xml><?xml version="1.0" encoding="utf-8"?>
<sst xmlns="http://schemas.openxmlformats.org/spreadsheetml/2006/main" count="705" uniqueCount="411">
  <si>
    <t>Департамент финансов администрации города Перми</t>
  </si>
  <si>
    <t>Наименование КЦСР</t>
  </si>
  <si>
    <t>Ассигнования 2013  год</t>
  </si>
  <si>
    <t>Департамент имущественных отношений администрации города Перми</t>
  </si>
  <si>
    <t>Функциональные органы администрации города</t>
  </si>
  <si>
    <t>Оценка недвижимости, признание прав и регулирование отношений по государственной  и муниципальной собственности</t>
  </si>
  <si>
    <t>Обеспечение приватизации и проведение предпродажной подготовки объектов приватизации</t>
  </si>
  <si>
    <t>Средства на исполнение решений судов, вступивших в законную силу</t>
  </si>
  <si>
    <t>Мероприятия по развитию микрорайонов города Перми</t>
  </si>
  <si>
    <t>Ведомственная целевая программа «Управление и распоряжение муниципальным имуществом города Перми»</t>
  </si>
  <si>
    <t>Резервный фонд администрации города Перми</t>
  </si>
  <si>
    <t>Мероприятия, направленные на создание модели «Публичный бюджет города Перми»</t>
  </si>
  <si>
    <t>Резерв на мероприятия по развитию микрорайонов города Перми</t>
  </si>
  <si>
    <t>Ведомственная целевая программа Переход на электронный документооборот в сфере управления финансами города Перми</t>
  </si>
  <si>
    <t>Департамент градостроительства и архитектуры администрации города Перми</t>
  </si>
  <si>
    <t>Прочие мероприятия в области застройки территории города</t>
  </si>
  <si>
    <t>Формирование земельных участков для предоставления многодетным семьям</t>
  </si>
  <si>
    <t>Изготовление градостроительных планов земельных участков, расположенных на территории Пермского района и предоставленных многодетным семьям – жителям города Перми</t>
  </si>
  <si>
    <t>Субсидии в части выполнения мероприятий по капитальному ремонту здания «Дом Архитектора»</t>
  </si>
  <si>
    <t>Субсидии в части выполнения мероприятий по проведению исследований в области градостроительного проектирования территорий в целях внесения изменений в Генеральный план города Перми</t>
  </si>
  <si>
    <t>Ведомственная целевая программа Наполнение автоматизированной информационной системы обеспечения градостроительной деятельности</t>
  </si>
  <si>
    <t>Ведомственная целевая программа «Разработка документации по планировке территорий города Перми»</t>
  </si>
  <si>
    <t>Ведомственная целевая программа Сопровождение автоматизированной информационной системы обеспечения градостроительной деятельности</t>
  </si>
  <si>
    <t>Долгосрочная целевая программа Планировка территорий и благоустройство центральных улиц города Перми</t>
  </si>
  <si>
    <t>Управление по экологии и природопользованию администрации города Перми</t>
  </si>
  <si>
    <t>Ведомственная целевая программа «Регулирование численности безнадзорных собак и кошек на территории города Перми»</t>
  </si>
  <si>
    <t>Ведомственная целевая программа «Реализация природоохранных мероприятий на территории города Перми на 2013-2015 годы»</t>
  </si>
  <si>
    <t>Ведомственная целевая программа «Охрана, защита, воспроизводство городских лесов и обустройство мест отдыха на 2013-2015 годы»</t>
  </si>
  <si>
    <t>Управление здравоохранения администрации города Перми</t>
  </si>
  <si>
    <t>Проектирование здания в Кировском районе г.Перми по ул.Шишкина,20</t>
  </si>
  <si>
    <t>Создание и содержание в целях гражданской обороны резерва медицинских ресурсов</t>
  </si>
  <si>
    <t>Реализация долгосрочной целевой программы «Привлечение и закрепление медицинских кадров в государственных и муниципальных учреждениях здравоохранения Пермского края на 2013 – 2015 годы» - средства города Перми</t>
  </si>
  <si>
    <t>Решение Пермской городской Думы от 25.09.2007 № 224 Об обеспечении путевками на санаторно-курортное лечение и оздоровление работников муниципальных учреждений города Перми на 2007-2013 годы» - средства города Перми</t>
  </si>
  <si>
    <t>Мероприятия по развитию микрорайонов – финансовое обеспечение отдельных государственных полномочий в сфере здравоохранения</t>
  </si>
  <si>
    <t>Департамент культуры и молодежной политики администрации города Перми</t>
  </si>
  <si>
    <t>Учреждения по внешкольной работе с детьми, без учета средств региональных проектов</t>
  </si>
  <si>
    <t>Денежная компенсация на приобретение книгоиздательской продукции и периодических изданий педагогическим работникам</t>
  </si>
  <si>
    <t>Обеспечение деятельности подведомственных учреждений без учета средств регионального проекта Приведение в нормативное состояние объектов социальной сферы</t>
  </si>
  <si>
    <t>Социальные гарантии и льготы педагогическим работникам МОУ города</t>
  </si>
  <si>
    <t>Мероприятия в сфере культуры</t>
  </si>
  <si>
    <t>Создание системы поддержки одаренных детей города Перми в сфере культуры и искусства</t>
  </si>
  <si>
    <t>Стипендии одаренным детям, обучающимся в образовательных учреждениях дополнительного образования в сфере культуры</t>
  </si>
  <si>
    <t>Ведомственная целевая программа Приведение в нормативное состояние учреждений в сфере культуры</t>
  </si>
  <si>
    <t>Ведомственная целевая программа Обеспечение и развитие театрально-концертной деятельности муниципальных учреждений культуры города Перми</t>
  </si>
  <si>
    <t>Ведомственная целевая программа 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</t>
  </si>
  <si>
    <t>Ведомственная целевая программа Городские культурно-массовые мероприятия</t>
  </si>
  <si>
    <t>Организация предоставления сертификата на оздоровление и (или) отдых детей родителей (законных представителей); предоставление субсидий хозяйствующим субъектам (за исключением субсидий государственным (муниципальным) учреждениям) независимо от организационно-правовой формы и формы собственности, некоммерческим организациям</t>
  </si>
  <si>
    <t>Мероприятия социальной направленности</t>
  </si>
  <si>
    <t>Долгосрочная целевая программа Молодежь города Перми</t>
  </si>
  <si>
    <t>Долгосрочная целевая программа по развитию взаимодействия органов городского самоуправления и некоммерческих организаций в городе Перми Общественное участие на 2010-2013 годы</t>
  </si>
  <si>
    <t>Долгосрочная целевая программа «Профилактика правонарушений на территории города Перми на 2013 – 2015 годы»</t>
  </si>
  <si>
    <t>Департамент образования администрации города Перми</t>
  </si>
  <si>
    <t>Обеспечение деятельности учреждений без учета средств регионального проекта Новая школа</t>
  </si>
  <si>
    <t>Организация подвоза учащихся на учебные занятия и обратно из отдаленных микрорайонов</t>
  </si>
  <si>
    <t>Организация подвоза учащихся на учебные занятия и обратно школ, закрытых на капитальный ремонт в другие общеобразовательные учреждения</t>
  </si>
  <si>
    <t>Организация питания учащихся в кадетской школе</t>
  </si>
  <si>
    <t>Дополнительная образовательная услуга по созданию основы подготовки несовершеннолетних граждан, обучающихся в кадетской школе, к служению Отечеству на поприще военной службы</t>
  </si>
  <si>
    <t>Прочие производители товаров, работ и услуг в области общего образования</t>
  </si>
  <si>
    <t>Дополнительное образование (обучение, воспитание и развитие способностей учащихся) несовершеннолетних граждан в кадетской школе</t>
  </si>
  <si>
    <t>Сохранение и использование мемориального музея Дом Дягилева в культурно-образовательной деятельности с детьми и взрослыми</t>
  </si>
  <si>
    <t>Прочие производители товаров, работ и услуг по внешкольной работе с детьми</t>
  </si>
  <si>
    <t>Обеспечение деятельности подведомственных учреждений</t>
  </si>
  <si>
    <t>Проведение мероприятий для детей и молодежи</t>
  </si>
  <si>
    <t>Бесплатное питание отдельных категорий учащихся в МОУ города Перми</t>
  </si>
  <si>
    <t>Мероприятия по развитию микрорайонов - финансовое обеспечение отдельных государственных полномочий в сфере образования</t>
  </si>
  <si>
    <t>Реализация регионального проекта  Новая школа - средства города Перми</t>
  </si>
  <si>
    <t>ВЦП Лицензирование образовательных учреждений без учета средств  регионального проекта Новая школа</t>
  </si>
  <si>
    <t>Ведомственная целевая программа Развитие системы образования города  Перми</t>
  </si>
  <si>
    <t>ВЦП «Создание условий и реализация услуги дополнительного образования культурно-эстетической направленности детей – спортсменов, занимающихся киокусинкай, в муниципальном автономном общеобразовательном учреждении «Средняя общеобразовательная школа № 32 им. Г.А. Сборщикова» г.Перми»</t>
  </si>
  <si>
    <t>ВЦП «Создание условий и реализация услуги дополнительного образования детей инженерно-технической направленности в муниципальном автономном общеобразовательном учреждении «Средняя общеобразовательная школа № 16» г. Перми»</t>
  </si>
  <si>
    <t>ВЦП «Создание условий и реализация услуги дополнительного образования детей дизайнерской направленности в муниципальном автономном общеобразовательном учреждении «Средняя общеобразовательная школа № 43» г. Перми»</t>
  </si>
  <si>
    <t>ВЦП «Создание условий и реализация услуги дополнительного образования детей по направлению «Информационно-коммуникационные технологии» в муниципальном автономном общеобразовательном учреждении «Средняя общеобразовательная школа № 10» г. Перми»</t>
  </si>
  <si>
    <t>ВЦП «Модернизация образовательных программ дополнительного образования детей в городе Перми»</t>
  </si>
  <si>
    <t>Субсидии негосударственным (немуниципальным) ДОУ, оказывающим услугу дошкольного образования в части расходов на содержание ребенка (присмотра и ухода за ребенком)</t>
  </si>
  <si>
    <t>Администрирование расходов по предоставлению пособий семьям, имеющим детей в возрасте от 1,5 до 5 лет</t>
  </si>
  <si>
    <t>Восстановление закрытых ДОУ</t>
  </si>
  <si>
    <t>Субсидии негосударственным (немуниципальным) ДОУ, оказывающим услугу дошкольного образования в части расходов на образовательную деятельность</t>
  </si>
  <si>
    <t>Восстановление закрытых ДОУ, средства г. Перми участвующие в региональном проекте «Новая школа»</t>
  </si>
  <si>
    <t>Администрация Ленинского района Перми</t>
  </si>
  <si>
    <t>Ремонт пешеходных дорожек и тротуаров</t>
  </si>
  <si>
    <t>Руководство и управление в сфере установленных функций органов городского самоуправления города Перми на территории Ленинского района</t>
  </si>
  <si>
    <t>Оказание содействия органам территориального общественного самоуправления (ОТОС) на территории Ленинского района</t>
  </si>
  <si>
    <t>Средства на содержание общественных центров на территории Ленинского района</t>
  </si>
  <si>
    <t>Оказание содействия советам ветеранов войны, труда ВС и правоохранительных органов на территории Ленинского района</t>
  </si>
  <si>
    <t>Подготовка населения и организаций к действиям в чрезвычайной ситуации в мирное и военное время на территории Ленинского района</t>
  </si>
  <si>
    <t>Мероприятия в области культуры на территории Ленинского района</t>
  </si>
  <si>
    <t>Мероприятия по землеустройству и землепользованию на территории Ленинского района</t>
  </si>
  <si>
    <t>Мероприятия по развитию потребительского рынка на территории Ленинского района</t>
  </si>
  <si>
    <t>Мероприятия в области коммунального хозяйства на территории Ленинского района</t>
  </si>
  <si>
    <t>Содержание автомобильных дорог и инженерных сооружений на них на территории Ленинского района</t>
  </si>
  <si>
    <t>Мероприятия по благоустройству объектов озеленения на территории Ленинского района</t>
  </si>
  <si>
    <t>Обеспечение деятельности подведомственных учреждений на территории Ленинского района</t>
  </si>
  <si>
    <t>Прочие мероприятия по благоустройству городских округов и поселений на территории Ленинского района</t>
  </si>
  <si>
    <t>Мероприятия по благоустройству мест массового отдыха у воды на территории Ленинского района</t>
  </si>
  <si>
    <t>Содержание и ремонт остановочных комплексов на территории Ленинского района</t>
  </si>
  <si>
    <t>Природоохранные мероприятия на территории Ленинского района</t>
  </si>
  <si>
    <t>Долгосрочная целевая программа Развитие физической культуры и спорта в городе Перми</t>
  </si>
  <si>
    <t>Содержание и паспортизация мест массового отдыха</t>
  </si>
  <si>
    <t>Долгосрочная целевая программа Обеспечение первичных мер пожарной безопасности на территории города Перми на 2010-2016 годы</t>
  </si>
  <si>
    <t>Администрация Свердловского района Перми</t>
  </si>
  <si>
    <t>Руководство и управление в сфере установленных функций органов городского самоуправления города Перми на территории Свердловского района</t>
  </si>
  <si>
    <t>Оказание содействия органам территориального общественного самоуправления (ОТОС) на территории Свердловского района</t>
  </si>
  <si>
    <t>Средства на содержание общественных центров на территории Свердловского района</t>
  </si>
  <si>
    <t>Оказание содействия советам ветеранов войны, труда ВС и правоохранительных органов на территории Свердловского района</t>
  </si>
  <si>
    <t>Подготовка населения и организаций к действиям в чрезвычайной ситуации в мирное время на территории Свердловского района</t>
  </si>
  <si>
    <t>Мероприятия в области культуры на территории Свердловского района</t>
  </si>
  <si>
    <t>Мероприятия по землеустройству и землепользованию на территории Свердловского района</t>
  </si>
  <si>
    <t>Мероприятия по развитию потребительского рынка на территории Свердловского района</t>
  </si>
  <si>
    <t>Мероприятия в области коммунального хозяйства на территории Свердловского района</t>
  </si>
  <si>
    <t>Содержание автомобильных дорог и инженерных сооружений на них на территории Свердловского района</t>
  </si>
  <si>
    <t>Мероприятия по благоустройству объектов озеленения на территории Свердловского района</t>
  </si>
  <si>
    <t>Обеспечение деятельности подведомственных учреждений на территории Свердловского района</t>
  </si>
  <si>
    <t>Прочие мероприятия по благоустройству городских округов и поселений на территории Свердловского района</t>
  </si>
  <si>
    <t>Содержание и ремонт остановочных комплексов на территории Свердловского района</t>
  </si>
  <si>
    <t>Природоохранные мероприятия на территории Свердловского района</t>
  </si>
  <si>
    <t>Администрация Мотовилихинского района Перми</t>
  </si>
  <si>
    <t>Руководство и управление в сфере установленных функций органов городского самоуправления города Перми на территории Мотовилихинского района</t>
  </si>
  <si>
    <t>Оказание содействия органам территориального общественного самоупраления (ОТОС) на территории Мотовилихинского района</t>
  </si>
  <si>
    <t>Средства на содержание общественных центров на территории Мотовилихинского района</t>
  </si>
  <si>
    <t>Оказание содействия советам ветеранов войны, труда ВС и правоохранительных органов на территории Мотовилихинского района</t>
  </si>
  <si>
    <t>Подготовка населения и организаций к действиям в чрезвычайной ситуации в мирное и военное время на территории Мотовилихинского района</t>
  </si>
  <si>
    <t>Мероприятия в области культуры на территории Мотовилихинского района</t>
  </si>
  <si>
    <t>Мероприятия по землеустройству и землепользованию на территории Мотовилихинского района</t>
  </si>
  <si>
    <t>Мероприятия по развитию потребительского рынка на территории Мотовилихинского района</t>
  </si>
  <si>
    <t>Мероприятия в области коммунального хозяйства на территории Мотовилихинского района</t>
  </si>
  <si>
    <t>Содержание автомобильных дорог и инженерных сооружений на них на территории Мотовилихинского района</t>
  </si>
  <si>
    <t>Мероприятия по благоустройству объектов озеленения на территории Мотовилихинского района</t>
  </si>
  <si>
    <t>Обеспечение деятельности подведомственных учреждений на территории Мотовилихинского района</t>
  </si>
  <si>
    <t>Прочие мероприятия по благоустройству городских округов и поселений на территории Мотовилихинского района</t>
  </si>
  <si>
    <t>Мероприятия по благоустройству мест массового отдыха у воды на территории Мотовилихинского района</t>
  </si>
  <si>
    <t>Содержание и ремонт остановочных комплексов на территории Мотовилихинского района</t>
  </si>
  <si>
    <t>Природоохранные мероприятия на территории Мотовилихинского района</t>
  </si>
  <si>
    <t>Администрация Дзержинского района Перми</t>
  </si>
  <si>
    <t>Руководство и управление в сфере установленных функций органов городского самоуправления города Перми на территории Дзержинского района</t>
  </si>
  <si>
    <t>Оказание содействия органам территориального общественного самоуправления (ОТОС) на территории Дзержинского района</t>
  </si>
  <si>
    <t>Средства на содержание общественных центров на территории Дзержинского района</t>
  </si>
  <si>
    <t>Оказание содействия советам ветеранов войны, труда ВС и правоохранительных органов на территории Дзержинского района</t>
  </si>
  <si>
    <t>Подготовка населения и организаций к действиям в чрезвычайной ситуации в мирное и военное время на территории Дзержинского района</t>
  </si>
  <si>
    <t>Мероприятия в области культуры на территории Дзержинского района</t>
  </si>
  <si>
    <t>Мероприятия по землеустройству и землепользованию на территории Дзержинского района</t>
  </si>
  <si>
    <t>Мероприятия по развитию потребительского рынка на территории Дзержинского района</t>
  </si>
  <si>
    <t>Мероприятия в области коммунального хозяйства на территории Дзержинского района</t>
  </si>
  <si>
    <t>Содержание автомобильных дорог и инженерных сооружений на них на территории Дзержинского района</t>
  </si>
  <si>
    <t>Мероприятия по благоустройству объектов озеленения на территории Дзержинского района</t>
  </si>
  <si>
    <t>Обеспечение деятельности подведомственных учреждений на территории Дзержинского района</t>
  </si>
  <si>
    <t>Прочие мероприятия по благоустройству городских округов и поселений на территории Дзержинского района</t>
  </si>
  <si>
    <t>Содержание и ремонт остановочных комплексов на территории Дзержинского района</t>
  </si>
  <si>
    <t>Природоохранные мероприятия на территории Дзержинского района</t>
  </si>
  <si>
    <t>Администрация Индустриального района Перми</t>
  </si>
  <si>
    <t>Руководство и управление в сфере установленных функций органов городского самоуправления города Перми на территории Индустриального района</t>
  </si>
  <si>
    <t>Оказание содействия органам территориального общественного самоуправления (ОТОС) на территории Индустриального района</t>
  </si>
  <si>
    <t>Средства на содержание общественных центров на территории Индустриального района</t>
  </si>
  <si>
    <t>Оказание содействия советам ветеранов войны, труда ВС и правоохранительных органов на территории Индустриального района</t>
  </si>
  <si>
    <t>Подготовка населения и организаций к действиям в чрезвычайной ситуации в мирное и военное время на территории Индустриального района</t>
  </si>
  <si>
    <t>Мероприятия в области культуры на территории Индустриального района</t>
  </si>
  <si>
    <t>Мероприятия по землеустройству и землепользованию на территории Индустриального района</t>
  </si>
  <si>
    <t>Мероприятия по развитию потребительского рынка на территории Индустриального района</t>
  </si>
  <si>
    <t>Мероприятия в области коммунального хозяйства на территории Индустриального района</t>
  </si>
  <si>
    <t>Содержание автомобильных дорог и инженерных сооружений на них на территории Индустриального района</t>
  </si>
  <si>
    <t>Мероприятия по благоустройству объектов озеленения на территориии Индустриального района</t>
  </si>
  <si>
    <t>Обеспечение деятельности подведомственных учреждений на территории Индустриального района</t>
  </si>
  <si>
    <t>Прочие мероприятия по благоустройству городских округов и поселений на территории Индустриального района</t>
  </si>
  <si>
    <t>Содержание и ремонт остановочных комплексов на территории Индустриального района</t>
  </si>
  <si>
    <t>Природоохранные мероприятия на территории Индустриального района</t>
  </si>
  <si>
    <t>Администрация Кировского района Перми</t>
  </si>
  <si>
    <t>Руководство и управление в сфере установленных функций органов городского самоуправления города Перми на территории Кировского района</t>
  </si>
  <si>
    <t>Оказание содействия органам территориального общественного самоуправления (ОТОС) на территории Кировского района</t>
  </si>
  <si>
    <t>Средства на содержание общественных центров на территории Кировского района</t>
  </si>
  <si>
    <t>Оказание содействия советам ветеранов войны, труда ВС и правоохранительных органов на территории Кировского района</t>
  </si>
  <si>
    <t>Подготовка населения и организаций к действиям в чрезвычайной ситуации и военное время на территории Кировского района</t>
  </si>
  <si>
    <t>Мероприятия в области культуры на территории Кировского района</t>
  </si>
  <si>
    <t>Мероприятия по землеустройству и землепользованию на территории Кировского района</t>
  </si>
  <si>
    <t>Мероприятия по развитию потребительского рынка на территории Кировского  района</t>
  </si>
  <si>
    <t>Мероприятия в области коммунального хозяйства на территории Кировского района</t>
  </si>
  <si>
    <t>Содержание автомобильных дорог и инженерных сооружений на них на территории Кировского района</t>
  </si>
  <si>
    <t>Мероприятия по благоустройству объектов озеленения на территории Кировского района</t>
  </si>
  <si>
    <t>Обеспечение деятельности подведомственных учреждений на территории Кировского района</t>
  </si>
  <si>
    <t>Прочие мероприятия по благоустройству городских округов и поселений на территории Кировского района</t>
  </si>
  <si>
    <t>Мероприятия по благоустройству мест массового отдыха у воды на территории Кировского района</t>
  </si>
  <si>
    <t>Содержание и ремонт остановочных комплексов на территории Кировского района</t>
  </si>
  <si>
    <t>Природоохранные мероприятия на территории Кировского района</t>
  </si>
  <si>
    <t>Администрация Орджоникидзевского района Перми</t>
  </si>
  <si>
    <t>Руководство и управление в сфере установленных функций органов городского самоуправления города Перми на территории Орджоникидзевского района</t>
  </si>
  <si>
    <t>Оказание содействия органам территориального общественного самоуправления (ОТОС) на территории Орджоникидзевского района</t>
  </si>
  <si>
    <t>Средства на содержание общественных центров на территории Орджоникидзевского района</t>
  </si>
  <si>
    <t>Оказание содействия советам ветеранов войны, труда ВС и правоохранительных  органов на территории Орджоникидзевского района</t>
  </si>
  <si>
    <t>Подготовка населения и организаций к действиям в чрезвычайной ситуации в мирное и военное время на территории Орджоникидзевского района</t>
  </si>
  <si>
    <t>Мероприятия в области культуры на территории Орджоникидзевского района</t>
  </si>
  <si>
    <t>Мероприятия по землеустройству и землепользованию на территории Орджоникидзевского района</t>
  </si>
  <si>
    <t>Мероприятия по развитию потребительского рынка  на территории Орджоникидзевского района</t>
  </si>
  <si>
    <t>Мероприятия в области коммунального хозяйства на территориии Орджоникидзевского района</t>
  </si>
  <si>
    <t>Содержание автомобильных дорог и инженерных сооружений на них на территории Орджоникидзевского района</t>
  </si>
  <si>
    <t>Мероприятия по благоустройству объектов озеленения на территории Орджоникидзевского района</t>
  </si>
  <si>
    <t>Обеспечение деятельности подведомственных учреждений на территории Орджоникидзевского района</t>
  </si>
  <si>
    <t>Прочие мероприятия по благоустройству городских округов и поселений на территории Орджоникидзевского района</t>
  </si>
  <si>
    <t>Мероприятия по благоустройству мест массового отдыха у воды на территории Орджоникидзевского района</t>
  </si>
  <si>
    <t>Содержание и ремонт остановочных комплексов на территории Орджоникидзевского  района</t>
  </si>
  <si>
    <t>Природоохранные мероприятия на территории Орджоникидзевского района</t>
  </si>
  <si>
    <t>Ликвидация несанкционированной свалки на территории Орджоникидзевского района</t>
  </si>
  <si>
    <t>администрация поселка Новые Ляды города Перми</t>
  </si>
  <si>
    <t>Руководство и управление в сфере установленных функций органов городского самоуправления города Перми на территории п.Новые Ляды</t>
  </si>
  <si>
    <t>Оказание содействия органам территориального общественного самоуправления (ОТОС) на территории п.Новые Ляды</t>
  </si>
  <si>
    <t>ВЦП "Средства на содержание общественных центров на территории п.Новые Ляды"</t>
  </si>
  <si>
    <t>Оказание содействия советам ветеранов войны, труда ВС и правоохранительных органов на территории п.Новые Ляды</t>
  </si>
  <si>
    <t>Подготовка населения и организаций к действиям в чрезвычайной ситуации в мирное и военное время на территории п.Новые Ляды</t>
  </si>
  <si>
    <t>Мероприятия в области культуры на территории п.Новые Ляды</t>
  </si>
  <si>
    <t>Мероприятия по землеустройству и землепользованию на территории п.Новые Ляды</t>
  </si>
  <si>
    <t>Мероприятия по развитию потребительского рынка на территории п.Новые Ляды</t>
  </si>
  <si>
    <t>Содержание автомобильных дорог и инженерных сооружений на них на территории п.Новые Ляды</t>
  </si>
  <si>
    <t>Мероприятия по благоустройству объектов озеленения на территории п.Новые Ляды</t>
  </si>
  <si>
    <t>Обеспечение деятельности подведомственных учреждений на территории п.Новые Ляды</t>
  </si>
  <si>
    <t>Прочие мероприятия по благоустройству городских округов и поселений на территории п.Новые Ляды</t>
  </si>
  <si>
    <t>Мероприятия по благоустройству мест массового отдыха у воды на территории п.Новые Ляды</t>
  </si>
  <si>
    <t>Содержание и ремонт остановочных комплексов на территории п.Новые Ляды района</t>
  </si>
  <si>
    <t>Департамент жилищно-коммунального хозяйства администрации города Перми</t>
  </si>
  <si>
    <t>Обеспечение мероприятий по капитальному ремонту многоквартирных домов</t>
  </si>
  <si>
    <t>Расширение и реконструкция (II очередь) канализации в г.Перми</t>
  </si>
  <si>
    <t>Инвестиционный проект Организация противооползневых мероприятий в районе жилых домов по ул. Ким, 5, ул. Ивановская, 19 и ул. Чехова, 2</t>
  </si>
  <si>
    <t>Создание и содержание в целях гражданской обороны резерва материально-технических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</si>
  <si>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Мероприятия, направленные на приведение специализированного жилищного фонда в соответствие с требованиями законодательства</t>
  </si>
  <si>
    <t>Мероприятия в области коммунального хозяйства</t>
  </si>
  <si>
    <t>Ведомственная целевая программа «Капитальный ремонт общего имущества в многоквартирных домах в городе Перми»</t>
  </si>
  <si>
    <t>Ведомственная целевая программа «Эффективное управление муниципальной долей собственности в многоквартирных домах в городе Перми»</t>
  </si>
  <si>
    <t>Ведомственная целевая программа «Формирование рыночных механизмов и института собственников в сфере управления многоквартирными домами в городе Перми на 2013-2015 годы»</t>
  </si>
  <si>
    <t>Ведомственная целевая программа « Капитальный ремонт фасадов многоквартирных домов центральных улиц в городе Перми»</t>
  </si>
  <si>
    <t>Присоединение к сетям инженерно-технического обеспечения детского сада по адресу ул. Нефтяникова,22а</t>
  </si>
  <si>
    <t>Строительство ФОКа в Мотовилихинском районе в рамках долгосрочной целевой программы Развитие физической культуры и спорта в городе Перми</t>
  </si>
  <si>
    <t>Долгосрочная целевая программа Энергосбережение и повышение энергетической эффективности города Перми на период 2011 - 2015 гг.</t>
  </si>
  <si>
    <t>Мероприятия по газификации в микрорайонах индивидуальной застройки города Перми в рамках долгосрочной целевой программы "Газификация в микрорайонах индивидуальной застройки города Перми на 2012-2017 годы"</t>
  </si>
  <si>
    <t>Долгосрочная целевая программа «Создание эффективной системы обращения с твердыми бытовыми отходами на период 2012-2020 годы»</t>
  </si>
  <si>
    <t>Управление внешнего благоустройства администрации города Перми</t>
  </si>
  <si>
    <t>Уличное освещение</t>
  </si>
  <si>
    <t>Содержание и текущий ремонт автомобильных дорог и инженерных сооружений на них, без учета средств регионального проекта «Благоустройство»</t>
  </si>
  <si>
    <t>Ремонт автомобильных дорог общего пользования местного значения, включенных в приоритетный региональный проект «Благоустройство»</t>
  </si>
  <si>
    <t>Ведомственная целевая программа Светлый город</t>
  </si>
  <si>
    <t>Ведомственная целевая программа «Организация ритуальных услуг и содержания мест захоронения в городе Перми на 2013-2015 годы»</t>
  </si>
  <si>
    <t>Департамент дорог и транспорта администрации города Перми</t>
  </si>
  <si>
    <t>Субсидии на возмещение затрат хозяйствующим субъектам, осуществляющим пассажирские перевозки на маршрутах регулярных перевозок города Перми</t>
  </si>
  <si>
    <t>Субсидии на возмещение недополученных доходов хозяйствующим субъектам, осуществляющим пассажирские перевозки на маршрутах регулярных перевозок города Перми</t>
  </si>
  <si>
    <t>Прочие расходы</t>
  </si>
  <si>
    <t>Организация работы по автомобильному транспортному обеспечению населения по межмуниципальным автобусным маршрутам пригородного сообщения</t>
  </si>
  <si>
    <t>Организация перевозок пассажиров городским электрическим транспортом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</si>
  <si>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</t>
  </si>
  <si>
    <t>Обустройство остановочных павильонов</t>
  </si>
  <si>
    <t>Содержание и ремонт остановочных пунктов</t>
  </si>
  <si>
    <t>Ведомственная целевая программа Организация дорожного движения в городе Перми, обеспечение деятельности подведомственных учреждений</t>
  </si>
  <si>
    <t>Ведомственная целевая программа Организация дорожного движения в городе Перми, отраслевые мероприятия в рамках программы</t>
  </si>
  <si>
    <t>Ведомственная целевая программа Пермский трамвай</t>
  </si>
  <si>
    <t>Департамент промышленной политики, инвестиций и предпринимательства администрации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</si>
  <si>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</si>
  <si>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Мероприятия в области экономической политики</t>
  </si>
  <si>
    <t>Мероприятия в области поддержки малого и среднего предпринимательства</t>
  </si>
  <si>
    <t>Ведомственная  целевая программа Развитие малого и среднего предпринимательства в городе Перми на 2009-2015 годы</t>
  </si>
  <si>
    <t>Комитет социальной защиты населения администрации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</si>
  <si>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</si>
  <si>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Меры социальной поддержки гражданам, проживающим в непригодном для проживания и аварийном жилищном фонде</t>
  </si>
  <si>
    <t>Денежная муниципальная выплата города Перми студентам и учащимся, имеющих детей в возрасте до 1,5 лет</t>
  </si>
  <si>
    <t>Предоставление пособий семьям, имеющим детей в возрасте от 1,5 до 5 лет</t>
  </si>
  <si>
    <t>Финансовое обеспечение отдельных государственных полномочий по организации оздоровления и отдыха детей в части компенсации затрат организациям, имеющим имущество, на базе которого организован загородный детский оздоровительный лагерь</t>
  </si>
  <si>
    <t>Дополнительные меры социальной поддержки отдельных категорий жителей города Перми</t>
  </si>
  <si>
    <t>Денежная муниципальная выплата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</t>
  </si>
  <si>
    <t>Премия Главы города Перми Преодоление</t>
  </si>
  <si>
    <t>Предоставление субсидий общественным объединениям инвалидов и общественным организациям</t>
  </si>
  <si>
    <t>Департамент общественной безопасности администрации города Перми</t>
  </si>
  <si>
    <t>Подготовка населения и организаций к действиям в чрезвычайной ситуации в мирное и военное время</t>
  </si>
  <si>
    <t>Мероприятия по поддержке в состоянии постоянной готовности к использованию систем оповещения населения об опасности, объектов гражданской обороны</t>
  </si>
  <si>
    <t>Долгосрочная целевая программа Безопасный город на 2009-2012 годы</t>
  </si>
  <si>
    <t>Управление по развитию потребительского рынка администрации города Перми</t>
  </si>
  <si>
    <t>Хранение и содержание в целях гражданской обороны запасов продовольственных и иных средств</t>
  </si>
  <si>
    <t>Мероприятия по развитию потребительского рынка</t>
  </si>
  <si>
    <t>Администрация города Перми</t>
  </si>
  <si>
    <t>Аппарат органа городского самоуправления</t>
  </si>
  <si>
    <t>Глава администрации города Перми</t>
  </si>
  <si>
    <t>Мероприятия в области развития человеческого потенциала</t>
  </si>
  <si>
    <t>Информирование населения по вопросам местного значения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</si>
  <si>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</si>
  <si>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</si>
  <si>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Оказание содействия советам ветеранов войны, труда, ВС и правоохранительных органов</t>
  </si>
  <si>
    <t>Единовременные денежные вознаграждения и ежегодные денежные выплаты Почетным гражданам города Перми</t>
  </si>
  <si>
    <t>Ведомственная целевая программа «Создание условий для повышения эффективности деятельности администрации города Перми за счет применения информационных технологий»</t>
  </si>
  <si>
    <t>Ведомственная целевая программа Развитие муниципальной службы в администрации города в 2012-2014 годах</t>
  </si>
  <si>
    <t>Ведомственная целевая программа Повышение эффективности управления имущественным комплексом административных зданий (помещений) города Перми в 2013-2015 годах</t>
  </si>
  <si>
    <t>Ведомственная целевая программа Развитие архивного дела в городе Перми в 2013-2015 годах</t>
  </si>
  <si>
    <t>Комитет по физической культуре и спорту администрации города Перми</t>
  </si>
  <si>
    <t>Возврат нецелевых расходов в бюджет Пермского края</t>
  </si>
  <si>
    <t>Прочие производители товаров, работ и услуг в области физической культуры и спорта</t>
  </si>
  <si>
    <t>Стипендии Главы города юным спортсменам города, победителям и призерам всероссийских и международных соревнований</t>
  </si>
  <si>
    <t>Реализация регионального проекта «Приведение в нормативное состояние спортивных объектов»- средства г.Перми</t>
  </si>
  <si>
    <t>ВЦП «Приведение в нормативное состояние спортивных объектов города Перми» без учета средств регионального проекта»</t>
  </si>
  <si>
    <t>Строительство физкультурно-оздоровительного комплекса в Свердловском районе в рамках долгосрочной целевой программы Развитие физической культуры и спорта в городе Перми</t>
  </si>
  <si>
    <t>Строительство физкультурно-оздоровительного комплекса в Дзержинском районе (м/р Парковый) в рамках долгосрочной целевой программы «Развитие физической культуры и спорта в городе Перми</t>
  </si>
  <si>
    <t>Контрольно-счетная палата города Перми</t>
  </si>
  <si>
    <t>Руководитель Контрольно-счетной палаты города Перми и его заместитель</t>
  </si>
  <si>
    <t>Избирательная комиссия города Перми</t>
  </si>
  <si>
    <t>Проведение выборов в Пермскую городскую Думу</t>
  </si>
  <si>
    <t>Председатель избирательной комиссии города Перми и его заместитель</t>
  </si>
  <si>
    <t>Аппарат избирательной комиссии города Перми</t>
  </si>
  <si>
    <t>Пермская городская Дума</t>
  </si>
  <si>
    <t>Глава города Перми</t>
  </si>
  <si>
    <t>Депутаты Пермской городской Думы и их помощники</t>
  </si>
  <si>
    <t>Единовременные выплаты к почетной грамоте</t>
  </si>
  <si>
    <t>Оплата членских взносов в межмуниципальные ассоциации</t>
  </si>
  <si>
    <t>Управление жилищных отношений администрации города Перми</t>
  </si>
  <si>
    <t>Мероприятия в области жилищного хозяйства</t>
  </si>
  <si>
    <t>Ведомственная целевая программа Переселение граждан города Перми из аварийного жилищного фонда</t>
  </si>
  <si>
    <t>Ведомственная целевая программа Управление муниципальным жилищным фондом города Перми</t>
  </si>
  <si>
    <t>Ведомственная целевая программа Обеспечение жильем молодых семей города Перми на 2011-2015 годы</t>
  </si>
  <si>
    <t>Долгосрочная целевая программа Снос и реконструкция многоквартирных домов в целях развития застроенных территорий города Перми на 2009-2015 годы</t>
  </si>
  <si>
    <t>Департамент земельных отношений администрации города Перми</t>
  </si>
  <si>
    <t>Ведомственная целевая программа Обеспечение платности и законности использования земли на территории города Перми</t>
  </si>
  <si>
    <t>бюджет развития</t>
  </si>
  <si>
    <t>из них за счет собственных средств бюджета</t>
  </si>
  <si>
    <t>в числе</t>
  </si>
  <si>
    <t>бюджет текущих расходов</t>
  </si>
  <si>
    <t>Исполнено на отчетную дату</t>
  </si>
  <si>
    <t>% исполнения</t>
  </si>
  <si>
    <t>за счет средств федерального бюджета и бюджета Пермского края</t>
  </si>
  <si>
    <t>Расходы на формирование земельных участков, находящихся в муниципальной собственности и государственная собственность на которые не разграничена и их постановку на государственный кадастровый учет для бесплатного предоставления многодетным семьям</t>
  </si>
  <si>
    <t>Управление записи актов гражданского состояния администрации города Перми</t>
  </si>
  <si>
    <t>Государственная регистрация актов гражданского состояния</t>
  </si>
  <si>
    <t>Проектирование здания поликлиники в Ленинском районе г.Перми по ул.Ленина,16</t>
  </si>
  <si>
    <t>Реконструкция с надстройкой второго и третьего этажей поликлиники МАУЗ ГДП по ул.Докучаева, 30</t>
  </si>
  <si>
    <t>Программа модернизации здравоохранения Пермского края в части внедрения современных информационных систем в здравоохранении за счет федерального бюджета</t>
  </si>
  <si>
    <t>Мероприятия по организации и проведению Эстафеты Олимпийского огня на территории Пермского края</t>
  </si>
  <si>
    <t>Закон Пермского края от 08.12.2006 № 30-КЗ Об обеспечении работников учреждений бюджетной сферы Пермского края  путевками на санаторно-курортное лечение и оздоровление</t>
  </si>
  <si>
    <t>Предоставление мер социальной поддержки отдельным категориям граждан,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</si>
  <si>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Оплата проезда пациентов, проживающих в г.Перми, за пределы Пермского края в федеральные специализированные медицинские организации и иные государственные и муниципальные учреждения здравоохранения для лечения и обследования</t>
  </si>
  <si>
    <t>Организация оказания медицинской помощи на территории Пермского края</t>
  </si>
  <si>
    <t>Мероприятия по обеспечению пожарной безопасности</t>
  </si>
  <si>
    <t>Средства на реализацию долгосрочной целевой программы "Привлечение и закрепление медицинских кадров в государственных и муниципальных учреждениях здравоохранения Пермского края на 2013-2015 годы"</t>
  </si>
  <si>
    <t>Ведомственная целевая программа «Выявление, мониторинг лечения, профилактика ВИЧ-инфекции в Пермском крае на 2013 год»</t>
  </si>
  <si>
    <t>ВЦП «Капитальный ремонт территорий Пермского планетария и видовой площадки в Мотовилихинском районе города Перми»</t>
  </si>
  <si>
    <t>Комплектование книжных фондов библиотек муниципальных образований</t>
  </si>
  <si>
    <t>Предоставление грантов муниципальным театрам Пермского края на создание новых постановок в сфере театрального профессионального искусства</t>
  </si>
  <si>
    <t>Долгосрочная целевая программа Семья и дети Пермского края на 2011 -2015 годы</t>
  </si>
  <si>
    <t>Долгосрочная целевая программа «Противодействие наркомании и незаконному обороту наркотических средств, профилактика потребления психоактивных веществ на  территории  Пермского края на 2012-2015 годы»</t>
  </si>
  <si>
    <t>Реконструкция здания муниципального автономного общеобразовательного учреждения «Средняя общеобразовательная школа № 32 имени Г.А.Сборщикова» г.Перми (пристройка спортивного зала)</t>
  </si>
  <si>
    <t>Реконструкция корпуса МАОУ Лицей № 10</t>
  </si>
  <si>
    <t>Реконструкция корпуса СОШ № 52 со спортивным залом</t>
  </si>
  <si>
    <t>Инвестиционный проект « Строительство нового корпуса муниципального бюджетного общеобразовательного учреждения «Гимназия № 11 им. С.П.Дягилева»</t>
  </si>
  <si>
    <t>Строительство нового корпуса ДОУ "Детский сад № 407" г. Перми</t>
  </si>
  <si>
    <t>Реализация мероприятий федеральной целевой программы развития образования на 2011-2015 годы</t>
  </si>
  <si>
    <t>Реализация мероприятий государственной программы Российской Федерации «Доступная среда» на 2011-2015 годы</t>
  </si>
  <si>
    <t>Мероприятия, направленные на снижение уровня преступности</t>
  </si>
  <si>
    <t>Модернизация региональных систем общего образования</t>
  </si>
  <si>
    <t>Модернизация региональных систем дошкольного образования</t>
  </si>
  <si>
    <t>Предоставление мер социальной поддержки педагогическим работникам образовательных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</si>
  <si>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</si>
  <si>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</si>
  <si>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Стипендиальное обеспечение обучающихся в 10-х и 11-х классах общеобразовательных учреждений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</si>
  <si>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учреждениях общего, начального и среднего профессионального образования</t>
  </si>
  <si>
    <t>Компенсация фактически произведенных расходов на приобретение абонементских билетов на проезд железнодорожным транспортом общего пользования пригородного сообщения</t>
  </si>
  <si>
    <t>Ежемесячное денежное вознаграждение за классное руководство</t>
  </si>
  <si>
    <t>Проект Ступени</t>
  </si>
  <si>
    <t>Конкурс муниципальных районов и городских округов Пермского края по достижению наиболее результативных значений показателей социально-экономического развития муниципальных районов и городских округов Пермского края</t>
  </si>
  <si>
    <t>Государственная поддержка, предоставляемая местным бюджетам на объекты капитального строительства муниципальной собственности</t>
  </si>
  <si>
    <t>Реализация региональных проектов</t>
  </si>
  <si>
    <t>Обеспечение государственных гарантий на получение общедоступного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</t>
  </si>
  <si>
    <t>Организация предоставления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специальных (коррекционных) образовательных учреждениях, для обучающихся, воспитанников с ограниченными возможностями здоровья, специальных учебно-воспитательных учреждениях открытого типа, оздоровительных учреждениях санаторного типа для детей, нуждающихся в длительном лечении</t>
  </si>
  <si>
    <t>Обеспечение воспитания и обучения детей-инвалидов в дошкольных образовательных учреждениях и на дому (для непосещающих дошкольные образовательные учреждения)</t>
  </si>
  <si>
    <t>Выплата компенсации части родительской платы за содержание ребенка в муниципальных образовательных организациях, реализующих основную общеобразовательную программу дошкольного образования (включая расходы на администрирование выплаты)</t>
  </si>
  <si>
    <t>Предоставление социальных гарантий и льгот педагогическим работникам образовательных учреждений</t>
  </si>
  <si>
    <t>Долгосрочная целевая программа «Развитие системы образования Пермского края на 2013-2017 годы»</t>
  </si>
  <si>
    <t>Образование комиссий по делам несовершеннолетних и защите их прав и организация их деятельности</t>
  </si>
  <si>
    <t>Инвестиционный проект Строительство резервуара для воды емкостью 5000 кубических метров на территории насосной станции "Заречная" г. Перми</t>
  </si>
  <si>
    <t>Инвестиционный проект Организация противооползневых мероприятий в районе жилого дома по ул. Куфонина, 32</t>
  </si>
  <si>
    <t>Строительство канализации в микрорайоне Кислотные дачи Орджоникидзевского района г.Перми</t>
  </si>
  <si>
    <t>Реконструкция системы очистки сточных вод в микрорайоне Крым Кировского района г.Перми</t>
  </si>
  <si>
    <t>Ведомственная целевая программа Преобразование территории набережной реки Камы</t>
  </si>
  <si>
    <t>Реализация мероприятий Федеральной целевой программы «Развитие водохозяйственного комплекса Российской Федерации в 2012-2020 годах»</t>
  </si>
  <si>
    <t>Конкурс на звание «Самое благоустроенное городское (сельское) поселение Пермского края»</t>
  </si>
  <si>
    <t>Долгосрочная целевая программа « Предупреждение негативного воздействия вод и обеспечение безопасности гидротехнических сооружений Пермского края на 2013-2020 годы»</t>
  </si>
  <si>
    <t>Строительство очистных сооружений и водоотвода ливневых стоков набережной реки Камы</t>
  </si>
  <si>
    <t>Инвестиционный проект «Реконструкция кладбища «Банная гора» (новое)»</t>
  </si>
  <si>
    <t>Строительство кладбища Восточное, с крематорием</t>
  </si>
  <si>
    <t>Строительство подпорной стенки по ул. Елькина, 43</t>
  </si>
  <si>
    <t>Реконструкция ул. Героев Хасана от ПНИТИ до ул. Хлебозаводской</t>
  </si>
  <si>
    <t>Капитальный ремонт автомобильных дорог общего пользования местного значения города Перми и инженерных сооружений на них</t>
  </si>
  <si>
    <t>Капитальный ремонт автомобильных дорог общего пользования местного значения, включенных в приоритетный региональный проект «Муниципальные дороги»</t>
  </si>
  <si>
    <t>Капитальный ремонт объектов озеленения</t>
  </si>
  <si>
    <t>Реконструкция сквера по ул.Екатерининской</t>
  </si>
  <si>
    <t>Обустройство площади на Эспланаде</t>
  </si>
  <si>
    <t>Реконструкция парка культуры и отдыха им. А.П. Чехова</t>
  </si>
  <si>
    <t>Проектирование и строительство (реконструкция) автомобильных дорог общего пользования местного значения административного центра Пермского края</t>
  </si>
  <si>
    <t>тыс.руб</t>
  </si>
  <si>
    <t>Возмещение хозяйствующим субъектам недополученных доходов от перевозки отдельных категорий граждан с использованием федеральных социальных проездных документов</t>
  </si>
  <si>
    <t>Возмещение хозяйствующим субъектам недополученных доходов от перевозки отдельных категорий граждан с использованием региональных социальных проездных документов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</si>
  <si>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междугороднего сообщения</t>
  </si>
  <si>
    <t>Субсидии на государственную поддержку малого и среднего предпринимательства, включая крестьянские (фермерские) хозяйства</t>
  </si>
  <si>
    <t>Долгосрочная целевая программа «Развитие малого и среднего предпринимательства в Пермском крае на 2012-2014 годы»</t>
  </si>
  <si>
    <t>Организация оздоровления и отдыха детей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</si>
  <si>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</si>
  <si>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Обеспечение обязательного государственного страхования жизни граждан, участвующих в обеспечении общественного порядка</t>
  </si>
  <si>
    <t>Составление протоколов об административных правонарушениях</t>
  </si>
  <si>
    <t>Приобретение оборудования для быстровозводимых физкультурно-оздоровительных комплексов, включая металлоконструкции и металлоизделия</t>
  </si>
  <si>
    <t>Обеспечение мероприятий по переселению граждан из аварийного жилищного фонда</t>
  </si>
  <si>
    <t>Субсидии на обеспечение жильем молодых семей в рамках подпрограммы «Обеспечение жильем молодых семей» ФЦП «Жилище» на 2011- 2015 годы</t>
  </si>
  <si>
    <t>Возмещение части затрат в связи с предоставлением учителям общеобразовательных учреждений ипотечного кредита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</si>
  <si>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</si>
  <si>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Обеспечение жильем отдельных категорий граждан, установленных Федеральным законом от 12 января 1995 года № 5-ФЗ О ветеранах, в соответствии с Указом Президента Российской Федерации от 7 мая 2008 года № 714 Об обеспечении жильем ветеранов Великой Отечественной войны 1941-1945 годов</t>
  </si>
  <si>
    <t>Обеспечение жильем отдельных категорий граждан, установленных Федеральными законами от 12 января 1995 года N 5-ФЗ О ветеранах и от 24 ноября 1995 года N 181-ФЗ О социальной защите инвалидов в РФ</t>
  </si>
  <si>
    <t>Обеспечение жилыми помещениями реабилитированных лиц, имеющих  инвалидность или являющихся пенсионерами, и проживающих совместно членов их семей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</si>
  <si>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</si>
  <si>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государственных полномочий по обеспечению жилыми помещениями граждан, уволенных с военной службы (службы) и приравненных к ним лицам</t>
  </si>
  <si>
    <t>Долгосрочная целевая программа «Обеспечение жильем молодых семей в Пермском крае на 2011-2015 годы»</t>
  </si>
  <si>
    <t>Долгосрочная целевая программа «Улучшение жилищных условий молодых учителей на 2012-2014 годы»</t>
  </si>
  <si>
    <t>Прочие мероприятия, осуществляемые за счет межбюджетных трансфертов прошлых лет из федерального бюджета</t>
  </si>
  <si>
    <t>Сведения об использовании выделенных бюджетных средств главными распорядителями бюджетных средств за 2013 год</t>
  </si>
  <si>
    <t>в том числе</t>
  </si>
  <si>
    <t>Всего</t>
  </si>
  <si>
    <t>Софинансирование расходных обязательств по исполнению полномочий органов местного самоуправления по вопросам местного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</si>
</sst>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03"/>
  <sheetViews>
    <sheetView showGridLines="0" tabSelected="1" workbookViewId="0">
      <selection activeCell="C505" sqref="C505"/>
    </sheetView>
  </sheetViews>
  <sheetFormatPr defaultRowHeight="12.75" customHeight="1" outlineLevelRow="1" x14ac:dyDescent="0.2"/>
  <cols>
    <col min="1" max="1" width="56" customWidth="1"/>
    <col min="2" max="2" width="18" style="16" customWidth="1"/>
    <col min="3" max="3" width="17.42578125" style="16" customWidth="1"/>
    <col min="4" max="4" width="13.85546875" customWidth="1"/>
  </cols>
  <sheetData>
    <row r="1" spans="1:4" x14ac:dyDescent="0.2">
      <c r="A1" s="20"/>
      <c r="B1" s="21"/>
      <c r="C1" s="21"/>
      <c r="D1" s="22"/>
    </row>
    <row r="2" spans="1:4" ht="38.25" customHeight="1" x14ac:dyDescent="0.2">
      <c r="A2" s="31" t="s">
        <v>407</v>
      </c>
      <c r="B2" s="31"/>
      <c r="C2" s="31"/>
      <c r="D2" s="31"/>
    </row>
    <row r="3" spans="1:4" x14ac:dyDescent="0.2">
      <c r="A3" s="23"/>
      <c r="B3" s="24"/>
      <c r="C3" s="21"/>
      <c r="D3" s="25" t="s">
        <v>384</v>
      </c>
    </row>
    <row r="4" spans="1:4" ht="24" x14ac:dyDescent="0.2">
      <c r="A4" s="1" t="s">
        <v>1</v>
      </c>
      <c r="B4" s="1" t="s">
        <v>2</v>
      </c>
      <c r="C4" s="1" t="s">
        <v>314</v>
      </c>
      <c r="D4" s="7" t="s">
        <v>315</v>
      </c>
    </row>
    <row r="5" spans="1:4" ht="24" x14ac:dyDescent="0.2">
      <c r="A5" s="2" t="s">
        <v>3</v>
      </c>
      <c r="B5" s="11">
        <f>B6</f>
        <v>190549.26</v>
      </c>
      <c r="C5" s="11">
        <f>C6</f>
        <v>182425.88999999998</v>
      </c>
      <c r="D5" s="10">
        <f>C5/B5</f>
        <v>0.95736866152091049</v>
      </c>
    </row>
    <row r="6" spans="1:4" x14ac:dyDescent="0.2">
      <c r="A6" s="3" t="s">
        <v>311</v>
      </c>
      <c r="B6" s="12">
        <f>B8+B14</f>
        <v>190549.26</v>
      </c>
      <c r="C6" s="12">
        <f>C8+C14</f>
        <v>182425.88999999998</v>
      </c>
      <c r="D6" s="9">
        <f t="shared" ref="D6:D58" si="0">C6/B6</f>
        <v>0.95736866152091049</v>
      </c>
    </row>
    <row r="7" spans="1:4" x14ac:dyDescent="0.2">
      <c r="A7" s="3" t="s">
        <v>312</v>
      </c>
      <c r="B7" s="12"/>
      <c r="C7" s="12"/>
      <c r="D7" s="9"/>
    </row>
    <row r="8" spans="1:4" x14ac:dyDescent="0.2">
      <c r="A8" s="3" t="s">
        <v>313</v>
      </c>
      <c r="B8" s="12">
        <f>SUM(B9:B13)</f>
        <v>177927.41</v>
      </c>
      <c r="C8" s="12">
        <f>SUM(C9:C13)</f>
        <v>171211.24</v>
      </c>
      <c r="D8" s="9">
        <f t="shared" si="0"/>
        <v>0.96225331442749595</v>
      </c>
    </row>
    <row r="9" spans="1:4" outlineLevel="1" x14ac:dyDescent="0.2">
      <c r="A9" s="4" t="s">
        <v>4</v>
      </c>
      <c r="B9" s="13">
        <f>44337.92+101.97+1312.57+2839.93+10.15+3.65</f>
        <v>48606.19</v>
      </c>
      <c r="C9" s="14">
        <f>44314.65+101.97+1268.72+2797.21+10.15+3.65</f>
        <v>48496.350000000006</v>
      </c>
      <c r="D9" s="8">
        <f t="shared" si="0"/>
        <v>0.99774020551703402</v>
      </c>
    </row>
    <row r="10" spans="1:4" ht="32.25" customHeight="1" outlineLevel="1" x14ac:dyDescent="0.2">
      <c r="A10" s="5" t="s">
        <v>5</v>
      </c>
      <c r="B10" s="14">
        <v>400</v>
      </c>
      <c r="C10" s="14">
        <v>388.79</v>
      </c>
      <c r="D10" s="8">
        <f t="shared" si="0"/>
        <v>0.97197500000000003</v>
      </c>
    </row>
    <row r="11" spans="1:4" ht="24" outlineLevel="1" x14ac:dyDescent="0.2">
      <c r="A11" s="5" t="s">
        <v>6</v>
      </c>
      <c r="B11" s="14">
        <v>50619.3</v>
      </c>
      <c r="C11" s="14">
        <v>48058.53</v>
      </c>
      <c r="D11" s="8">
        <f t="shared" si="0"/>
        <v>0.94941119296394849</v>
      </c>
    </row>
    <row r="12" spans="1:4" outlineLevel="1" x14ac:dyDescent="0.2">
      <c r="A12" s="5" t="s">
        <v>7</v>
      </c>
      <c r="B12" s="14">
        <v>7063.04</v>
      </c>
      <c r="C12" s="14">
        <v>7063.04</v>
      </c>
      <c r="D12" s="8">
        <f t="shared" si="0"/>
        <v>1</v>
      </c>
    </row>
    <row r="13" spans="1:4" ht="24" outlineLevel="1" x14ac:dyDescent="0.2">
      <c r="A13" s="4" t="s">
        <v>9</v>
      </c>
      <c r="B13" s="14">
        <v>71238.880000000005</v>
      </c>
      <c r="C13" s="14">
        <v>67204.53</v>
      </c>
      <c r="D13" s="8">
        <f t="shared" si="0"/>
        <v>0.9433687054035661</v>
      </c>
    </row>
    <row r="14" spans="1:4" outlineLevel="1" x14ac:dyDescent="0.2">
      <c r="A14" s="3" t="s">
        <v>310</v>
      </c>
      <c r="B14" s="15">
        <v>12621.85</v>
      </c>
      <c r="C14" s="15">
        <v>11214.65</v>
      </c>
      <c r="D14" s="9">
        <f t="shared" si="0"/>
        <v>0.88851079675324929</v>
      </c>
    </row>
    <row r="15" spans="1:4" outlineLevel="1" x14ac:dyDescent="0.2">
      <c r="A15" s="5" t="s">
        <v>8</v>
      </c>
      <c r="B15" s="14">
        <v>105.41</v>
      </c>
      <c r="C15" s="14">
        <v>0</v>
      </c>
      <c r="D15" s="8">
        <f t="shared" si="0"/>
        <v>0</v>
      </c>
    </row>
    <row r="16" spans="1:4" ht="24" outlineLevel="1" x14ac:dyDescent="0.2">
      <c r="A16" s="5" t="s">
        <v>9</v>
      </c>
      <c r="B16" s="14">
        <v>12516.44</v>
      </c>
      <c r="C16" s="14">
        <v>11214.65</v>
      </c>
      <c r="D16" s="8">
        <f t="shared" si="0"/>
        <v>0.89599358923144279</v>
      </c>
    </row>
    <row r="17" spans="1:4" x14ac:dyDescent="0.2">
      <c r="A17" s="2" t="s">
        <v>0</v>
      </c>
      <c r="B17" s="11">
        <f>B18+B27</f>
        <v>556638.18999999994</v>
      </c>
      <c r="C17" s="11">
        <f>C18+C27</f>
        <v>495105.77999999997</v>
      </c>
      <c r="D17" s="10">
        <f t="shared" si="0"/>
        <v>0.88945708162783443</v>
      </c>
    </row>
    <row r="18" spans="1:4" x14ac:dyDescent="0.2">
      <c r="A18" s="3" t="s">
        <v>311</v>
      </c>
      <c r="B18" s="12">
        <f>B20</f>
        <v>555015.12999999989</v>
      </c>
      <c r="C18" s="12">
        <f>C20</f>
        <v>495105.77999999997</v>
      </c>
      <c r="D18" s="8">
        <f t="shared" si="0"/>
        <v>0.89205816785571246</v>
      </c>
    </row>
    <row r="19" spans="1:4" x14ac:dyDescent="0.2">
      <c r="A19" s="3" t="s">
        <v>312</v>
      </c>
      <c r="B19" s="12"/>
      <c r="C19" s="12"/>
      <c r="D19" s="8"/>
    </row>
    <row r="20" spans="1:4" x14ac:dyDescent="0.2">
      <c r="A20" s="3" t="s">
        <v>313</v>
      </c>
      <c r="B20" s="12">
        <f>SUM(B21:B26)</f>
        <v>555015.12999999989</v>
      </c>
      <c r="C20" s="12">
        <f>SUM(C21:C26)</f>
        <v>495105.77999999997</v>
      </c>
      <c r="D20" s="9">
        <f t="shared" si="0"/>
        <v>0.89205816785571246</v>
      </c>
    </row>
    <row r="21" spans="1:4" outlineLevel="1" x14ac:dyDescent="0.2">
      <c r="A21" s="5" t="s">
        <v>4</v>
      </c>
      <c r="B21" s="14">
        <v>92609.19</v>
      </c>
      <c r="C21" s="14">
        <v>92586.59</v>
      </c>
      <c r="D21" s="8">
        <f t="shared" si="0"/>
        <v>0.9997559637439869</v>
      </c>
    </row>
    <row r="22" spans="1:4" outlineLevel="1" x14ac:dyDescent="0.2">
      <c r="A22" s="5" t="s">
        <v>10</v>
      </c>
      <c r="B22" s="14">
        <v>12807.23</v>
      </c>
      <c r="C22" s="14">
        <v>0</v>
      </c>
      <c r="D22" s="8">
        <f t="shared" si="0"/>
        <v>0</v>
      </c>
    </row>
    <row r="23" spans="1:4" outlineLevel="1" x14ac:dyDescent="0.2">
      <c r="A23" s="5" t="s">
        <v>7</v>
      </c>
      <c r="B23" s="14">
        <v>431480.92</v>
      </c>
      <c r="C23" s="14">
        <v>385403.89</v>
      </c>
      <c r="D23" s="8">
        <f t="shared" si="0"/>
        <v>0.89321189451436234</v>
      </c>
    </row>
    <row r="24" spans="1:4" ht="24" outlineLevel="1" x14ac:dyDescent="0.2">
      <c r="A24" s="5" t="s">
        <v>11</v>
      </c>
      <c r="B24" s="14">
        <v>9598</v>
      </c>
      <c r="C24" s="14">
        <v>9598</v>
      </c>
      <c r="D24" s="8">
        <f t="shared" si="0"/>
        <v>1</v>
      </c>
    </row>
    <row r="25" spans="1:4" outlineLevel="1" x14ac:dyDescent="0.2">
      <c r="A25" s="5" t="s">
        <v>12</v>
      </c>
      <c r="B25" s="14">
        <v>46.69</v>
      </c>
      <c r="C25" s="14">
        <v>0</v>
      </c>
      <c r="D25" s="8">
        <f t="shared" si="0"/>
        <v>0</v>
      </c>
    </row>
    <row r="26" spans="1:4" ht="24" outlineLevel="1" x14ac:dyDescent="0.2">
      <c r="A26" s="5" t="s">
        <v>13</v>
      </c>
      <c r="B26" s="14">
        <v>8473.1</v>
      </c>
      <c r="C26" s="14">
        <v>7517.3</v>
      </c>
      <c r="D26" s="8">
        <f t="shared" si="0"/>
        <v>0.88719594953440883</v>
      </c>
    </row>
    <row r="27" spans="1:4" outlineLevel="1" x14ac:dyDescent="0.2">
      <c r="A27" s="19" t="s">
        <v>316</v>
      </c>
      <c r="B27" s="15">
        <f>SUM(B28)</f>
        <v>1623.06</v>
      </c>
      <c r="C27" s="15">
        <f>SUM(C28)</f>
        <v>0</v>
      </c>
      <c r="D27" s="9">
        <f t="shared" si="0"/>
        <v>0</v>
      </c>
    </row>
    <row r="28" spans="1:4" ht="24" outlineLevel="1" x14ac:dyDescent="0.2">
      <c r="A28" s="5" t="s">
        <v>410</v>
      </c>
      <c r="B28" s="14">
        <v>1623.06</v>
      </c>
      <c r="C28" s="14">
        <v>0</v>
      </c>
      <c r="D28" s="8">
        <f t="shared" si="0"/>
        <v>0</v>
      </c>
    </row>
    <row r="29" spans="1:4" ht="24" x14ac:dyDescent="0.2">
      <c r="A29" s="2" t="s">
        <v>14</v>
      </c>
      <c r="B29" s="11">
        <f>B30+B44</f>
        <v>152534.97</v>
      </c>
      <c r="C29" s="11">
        <f>C30+C44</f>
        <v>146524.79999999996</v>
      </c>
      <c r="D29" s="10">
        <f t="shared" si="0"/>
        <v>0.96059808449170681</v>
      </c>
    </row>
    <row r="30" spans="1:4" x14ac:dyDescent="0.2">
      <c r="A30" s="3" t="s">
        <v>311</v>
      </c>
      <c r="B30" s="12">
        <f>B32</f>
        <v>152030.29</v>
      </c>
      <c r="C30" s="12">
        <f>C32</f>
        <v>146020.11999999997</v>
      </c>
      <c r="D30" s="18">
        <f t="shared" si="0"/>
        <v>0.96046728582836982</v>
      </c>
    </row>
    <row r="31" spans="1:4" x14ac:dyDescent="0.2">
      <c r="A31" s="3" t="s">
        <v>312</v>
      </c>
      <c r="B31" s="12"/>
      <c r="C31" s="12"/>
      <c r="D31" s="18"/>
    </row>
    <row r="32" spans="1:4" x14ac:dyDescent="0.2">
      <c r="A32" s="3" t="s">
        <v>313</v>
      </c>
      <c r="B32" s="12">
        <f>SUM(B33:B43)</f>
        <v>152030.29</v>
      </c>
      <c r="C32" s="12">
        <f>SUM(C33:C43)</f>
        <v>146020.11999999997</v>
      </c>
      <c r="D32" s="18">
        <f t="shared" si="0"/>
        <v>0.96046728582836982</v>
      </c>
    </row>
    <row r="33" spans="1:4" outlineLevel="1" x14ac:dyDescent="0.2">
      <c r="A33" s="5" t="s">
        <v>4</v>
      </c>
      <c r="B33" s="14">
        <v>56408.4</v>
      </c>
      <c r="C33" s="14">
        <v>56405.34</v>
      </c>
      <c r="D33" s="8">
        <f t="shared" si="0"/>
        <v>0.99994575276022712</v>
      </c>
    </row>
    <row r="34" spans="1:4" outlineLevel="1" x14ac:dyDescent="0.2">
      <c r="A34" s="5" t="s">
        <v>7</v>
      </c>
      <c r="B34" s="14">
        <v>349.2</v>
      </c>
      <c r="C34" s="14">
        <v>349.2</v>
      </c>
      <c r="D34" s="8">
        <f t="shared" si="0"/>
        <v>1</v>
      </c>
    </row>
    <row r="35" spans="1:4" outlineLevel="1" x14ac:dyDescent="0.2">
      <c r="A35" s="5" t="s">
        <v>15</v>
      </c>
      <c r="B35" s="14">
        <v>7577.29</v>
      </c>
      <c r="C35" s="14">
        <v>6309.44</v>
      </c>
      <c r="D35" s="8">
        <f t="shared" si="0"/>
        <v>0.83267764596577398</v>
      </c>
    </row>
    <row r="36" spans="1:4" ht="24" outlineLevel="1" x14ac:dyDescent="0.2">
      <c r="A36" s="5" t="s">
        <v>16</v>
      </c>
      <c r="B36" s="14">
        <v>95.06</v>
      </c>
      <c r="C36" s="14">
        <v>95.06</v>
      </c>
      <c r="D36" s="8">
        <f t="shared" si="0"/>
        <v>1</v>
      </c>
    </row>
    <row r="37" spans="1:4" ht="36" outlineLevel="1" x14ac:dyDescent="0.2">
      <c r="A37" s="5" t="s">
        <v>17</v>
      </c>
      <c r="B37" s="14">
        <v>1367.5</v>
      </c>
      <c r="C37" s="14">
        <v>1034.74</v>
      </c>
      <c r="D37" s="8">
        <f t="shared" si="0"/>
        <v>0.75666544789762336</v>
      </c>
    </row>
    <row r="38" spans="1:4" ht="24" outlineLevel="1" x14ac:dyDescent="0.2">
      <c r="A38" s="5" t="s">
        <v>18</v>
      </c>
      <c r="B38" s="14">
        <v>1762.1</v>
      </c>
      <c r="C38" s="14">
        <v>1762.1</v>
      </c>
      <c r="D38" s="8">
        <f t="shared" si="0"/>
        <v>1</v>
      </c>
    </row>
    <row r="39" spans="1:4" ht="36" outlineLevel="1" x14ac:dyDescent="0.2">
      <c r="A39" s="5" t="s">
        <v>19</v>
      </c>
      <c r="B39" s="14">
        <v>7142.73</v>
      </c>
      <c r="C39" s="14">
        <v>7142.73</v>
      </c>
      <c r="D39" s="8">
        <f t="shared" si="0"/>
        <v>1</v>
      </c>
    </row>
    <row r="40" spans="1:4" ht="24" outlineLevel="1" x14ac:dyDescent="0.2">
      <c r="A40" s="5" t="s">
        <v>20</v>
      </c>
      <c r="B40" s="14">
        <v>7647.42</v>
      </c>
      <c r="C40" s="14">
        <v>7641.53</v>
      </c>
      <c r="D40" s="8">
        <f t="shared" si="0"/>
        <v>0.99922980560764285</v>
      </c>
    </row>
    <row r="41" spans="1:4" ht="24" outlineLevel="1" x14ac:dyDescent="0.2">
      <c r="A41" s="5" t="s">
        <v>21</v>
      </c>
      <c r="B41" s="14">
        <v>39058.370000000003</v>
      </c>
      <c r="C41" s="14">
        <v>39058.370000000003</v>
      </c>
      <c r="D41" s="8">
        <f t="shared" si="0"/>
        <v>1</v>
      </c>
    </row>
    <row r="42" spans="1:4" ht="24" outlineLevel="1" x14ac:dyDescent="0.2">
      <c r="A42" s="5" t="s">
        <v>22</v>
      </c>
      <c r="B42" s="14">
        <v>16447.900000000001</v>
      </c>
      <c r="C42" s="14">
        <v>16447.77</v>
      </c>
      <c r="D42" s="8">
        <f t="shared" si="0"/>
        <v>0.99999209625544894</v>
      </c>
    </row>
    <row r="43" spans="1:4" ht="24" outlineLevel="1" x14ac:dyDescent="0.2">
      <c r="A43" s="5" t="s">
        <v>23</v>
      </c>
      <c r="B43" s="14">
        <v>14174.32</v>
      </c>
      <c r="C43" s="14">
        <v>9773.84</v>
      </c>
      <c r="D43" s="8">
        <f t="shared" si="0"/>
        <v>0.68954560077661575</v>
      </c>
    </row>
    <row r="44" spans="1:4" outlineLevel="1" x14ac:dyDescent="0.2">
      <c r="A44" s="19" t="s">
        <v>316</v>
      </c>
      <c r="B44" s="15">
        <f>B45</f>
        <v>504.68</v>
      </c>
      <c r="C44" s="15">
        <f>C45</f>
        <v>504.68</v>
      </c>
      <c r="D44" s="9">
        <f t="shared" si="0"/>
        <v>1</v>
      </c>
    </row>
    <row r="45" spans="1:4" ht="48" outlineLevel="1" x14ac:dyDescent="0.2">
      <c r="A45" s="5" t="s">
        <v>317</v>
      </c>
      <c r="B45" s="14">
        <v>504.68</v>
      </c>
      <c r="C45" s="14">
        <v>504.68</v>
      </c>
      <c r="D45" s="8">
        <f t="shared" si="0"/>
        <v>1</v>
      </c>
    </row>
    <row r="46" spans="1:4" ht="24" outlineLevel="1" x14ac:dyDescent="0.2">
      <c r="A46" s="2" t="s">
        <v>318</v>
      </c>
      <c r="B46" s="11">
        <f>B47+B50</f>
        <v>28840.1</v>
      </c>
      <c r="C46" s="11">
        <f>C47+C50</f>
        <v>28811.99</v>
      </c>
      <c r="D46" s="10">
        <f t="shared" si="0"/>
        <v>0.99902531544620177</v>
      </c>
    </row>
    <row r="47" spans="1:4" outlineLevel="1" x14ac:dyDescent="0.2">
      <c r="A47" s="3" t="s">
        <v>311</v>
      </c>
      <c r="B47" s="15">
        <v>0</v>
      </c>
      <c r="C47" s="15">
        <v>0</v>
      </c>
      <c r="D47" s="9">
        <v>0</v>
      </c>
    </row>
    <row r="48" spans="1:4" outlineLevel="1" x14ac:dyDescent="0.2">
      <c r="A48" s="3" t="s">
        <v>312</v>
      </c>
      <c r="B48" s="15"/>
      <c r="C48" s="15"/>
      <c r="D48" s="9"/>
    </row>
    <row r="49" spans="1:4" outlineLevel="1" x14ac:dyDescent="0.2">
      <c r="A49" s="3" t="s">
        <v>313</v>
      </c>
      <c r="B49" s="15">
        <v>0</v>
      </c>
      <c r="C49" s="15">
        <v>0</v>
      </c>
      <c r="D49" s="9">
        <v>0</v>
      </c>
    </row>
    <row r="50" spans="1:4" outlineLevel="1" x14ac:dyDescent="0.2">
      <c r="A50" s="19" t="s">
        <v>316</v>
      </c>
      <c r="B50" s="15">
        <f>SUM(B51)</f>
        <v>28840.1</v>
      </c>
      <c r="C50" s="15">
        <f>SUM(C51)</f>
        <v>28811.99</v>
      </c>
      <c r="D50" s="9">
        <f t="shared" si="0"/>
        <v>0.99902531544620177</v>
      </c>
    </row>
    <row r="51" spans="1:4" outlineLevel="1" x14ac:dyDescent="0.2">
      <c r="A51" s="5" t="s">
        <v>319</v>
      </c>
      <c r="B51" s="14">
        <v>28840.1</v>
      </c>
      <c r="C51" s="14">
        <v>28811.99</v>
      </c>
      <c r="D51" s="8">
        <f t="shared" si="0"/>
        <v>0.99902531544620177</v>
      </c>
    </row>
    <row r="52" spans="1:4" ht="24" x14ac:dyDescent="0.2">
      <c r="A52" s="2" t="s">
        <v>24</v>
      </c>
      <c r="B52" s="11">
        <f>B53</f>
        <v>77460.55</v>
      </c>
      <c r="C52" s="11">
        <f>C53</f>
        <v>77430.490000000005</v>
      </c>
      <c r="D52" s="10">
        <f t="shared" si="0"/>
        <v>0.99961193149286964</v>
      </c>
    </row>
    <row r="53" spans="1:4" x14ac:dyDescent="0.2">
      <c r="A53" s="3" t="s">
        <v>311</v>
      </c>
      <c r="B53" s="12">
        <f>B55</f>
        <v>77460.55</v>
      </c>
      <c r="C53" s="12">
        <f>C55</f>
        <v>77430.490000000005</v>
      </c>
      <c r="D53" s="9">
        <f t="shared" si="0"/>
        <v>0.99961193149286964</v>
      </c>
    </row>
    <row r="54" spans="1:4" x14ac:dyDescent="0.2">
      <c r="A54" s="3" t="s">
        <v>312</v>
      </c>
      <c r="B54" s="12"/>
      <c r="C54" s="12"/>
      <c r="D54" s="9"/>
    </row>
    <row r="55" spans="1:4" x14ac:dyDescent="0.2">
      <c r="A55" s="3" t="s">
        <v>313</v>
      </c>
      <c r="B55" s="12">
        <f>SUM(B56:B59)</f>
        <v>77460.55</v>
      </c>
      <c r="C55" s="12">
        <f>SUM(C56:C59)</f>
        <v>77430.490000000005</v>
      </c>
      <c r="D55" s="9">
        <f t="shared" si="0"/>
        <v>0.99961193149286964</v>
      </c>
    </row>
    <row r="56" spans="1:4" outlineLevel="1" x14ac:dyDescent="0.2">
      <c r="A56" s="5" t="s">
        <v>4</v>
      </c>
      <c r="B56" s="14">
        <v>11412.9</v>
      </c>
      <c r="C56" s="14">
        <v>11412.9</v>
      </c>
      <c r="D56" s="8">
        <f t="shared" si="0"/>
        <v>1</v>
      </c>
    </row>
    <row r="57" spans="1:4" ht="24" outlineLevel="1" x14ac:dyDescent="0.2">
      <c r="A57" s="5" t="s">
        <v>25</v>
      </c>
      <c r="B57" s="14">
        <v>18966.64</v>
      </c>
      <c r="C57" s="14">
        <v>18966.64</v>
      </c>
      <c r="D57" s="8">
        <f t="shared" si="0"/>
        <v>1</v>
      </c>
    </row>
    <row r="58" spans="1:4" ht="24" outlineLevel="1" x14ac:dyDescent="0.2">
      <c r="A58" s="5" t="s">
        <v>26</v>
      </c>
      <c r="B58" s="14">
        <v>8112.68</v>
      </c>
      <c r="C58" s="14">
        <v>8082.62</v>
      </c>
      <c r="D58" s="8">
        <f t="shared" si="0"/>
        <v>0.99629468930119269</v>
      </c>
    </row>
    <row r="59" spans="1:4" ht="24" outlineLevel="1" x14ac:dyDescent="0.2">
      <c r="A59" s="5" t="s">
        <v>27</v>
      </c>
      <c r="B59" s="14">
        <v>38968.33</v>
      </c>
      <c r="C59" s="14">
        <v>38968.33</v>
      </c>
      <c r="D59" s="8">
        <f t="shared" ref="D59:D100" si="1">C59/B59</f>
        <v>1</v>
      </c>
    </row>
    <row r="60" spans="1:4" x14ac:dyDescent="0.2">
      <c r="A60" s="2" t="s">
        <v>28</v>
      </c>
      <c r="B60" s="11">
        <f>B61+B73</f>
        <v>1272009.95</v>
      </c>
      <c r="C60" s="11">
        <f>C61+C73</f>
        <v>1218023.4500000002</v>
      </c>
      <c r="D60" s="10">
        <f t="shared" si="1"/>
        <v>0.95755811501317278</v>
      </c>
    </row>
    <row r="61" spans="1:4" x14ac:dyDescent="0.2">
      <c r="A61" s="3" t="s">
        <v>311</v>
      </c>
      <c r="B61" s="12">
        <f>B63+B69</f>
        <v>93788.150000000009</v>
      </c>
      <c r="C61" s="12">
        <f>C63+C69</f>
        <v>77741.119999999995</v>
      </c>
      <c r="D61" s="9">
        <f t="shared" si="1"/>
        <v>0.82890130576197518</v>
      </c>
    </row>
    <row r="62" spans="1:4" x14ac:dyDescent="0.2">
      <c r="A62" s="3" t="s">
        <v>312</v>
      </c>
      <c r="B62" s="12"/>
      <c r="C62" s="12"/>
      <c r="D62" s="9"/>
    </row>
    <row r="63" spans="1:4" x14ac:dyDescent="0.2">
      <c r="A63" s="3" t="s">
        <v>313</v>
      </c>
      <c r="B63" s="12">
        <f>SUM(B64:B68)</f>
        <v>3331.96</v>
      </c>
      <c r="C63" s="12">
        <f>SUM(C64:C68)</f>
        <v>3330.17</v>
      </c>
      <c r="D63" s="9">
        <f t="shared" si="1"/>
        <v>0.99946277866480993</v>
      </c>
    </row>
    <row r="64" spans="1:4" outlineLevel="1" x14ac:dyDescent="0.2">
      <c r="A64" s="5" t="s">
        <v>7</v>
      </c>
      <c r="B64" s="14">
        <v>94.4</v>
      </c>
      <c r="C64" s="14">
        <v>94.4</v>
      </c>
      <c r="D64" s="8">
        <f t="shared" si="1"/>
        <v>1</v>
      </c>
    </row>
    <row r="65" spans="1:4" ht="24" outlineLevel="1" x14ac:dyDescent="0.2">
      <c r="A65" s="5" t="s">
        <v>30</v>
      </c>
      <c r="B65" s="14">
        <v>60.3</v>
      </c>
      <c r="C65" s="14">
        <v>60.3</v>
      </c>
      <c r="D65" s="8">
        <f t="shared" si="1"/>
        <v>1</v>
      </c>
    </row>
    <row r="66" spans="1:4" ht="48" outlineLevel="1" x14ac:dyDescent="0.2">
      <c r="A66" s="5" t="s">
        <v>31</v>
      </c>
      <c r="B66" s="14">
        <v>1314.65</v>
      </c>
      <c r="C66" s="14">
        <v>1314.65</v>
      </c>
      <c r="D66" s="8">
        <f t="shared" si="1"/>
        <v>1</v>
      </c>
    </row>
    <row r="67" spans="1:4" ht="48" outlineLevel="1" x14ac:dyDescent="0.2">
      <c r="A67" s="5" t="s">
        <v>32</v>
      </c>
      <c r="B67" s="14">
        <v>1238.6099999999999</v>
      </c>
      <c r="C67" s="14">
        <v>1236.82</v>
      </c>
      <c r="D67" s="8">
        <f t="shared" si="1"/>
        <v>0.99855483162577408</v>
      </c>
    </row>
    <row r="68" spans="1:4" ht="24" outlineLevel="1" x14ac:dyDescent="0.2">
      <c r="A68" s="5" t="s">
        <v>33</v>
      </c>
      <c r="B68" s="14">
        <v>624</v>
      </c>
      <c r="C68" s="14">
        <v>624</v>
      </c>
      <c r="D68" s="8">
        <f t="shared" si="1"/>
        <v>1</v>
      </c>
    </row>
    <row r="69" spans="1:4" outlineLevel="1" x14ac:dyDescent="0.2">
      <c r="A69" s="3" t="s">
        <v>310</v>
      </c>
      <c r="B69" s="15">
        <f>SUM(B70:B72)</f>
        <v>90456.19</v>
      </c>
      <c r="C69" s="15">
        <f>SUM(C70:C72)</f>
        <v>74410.95</v>
      </c>
      <c r="D69" s="9">
        <f t="shared" si="1"/>
        <v>0.82261866213909729</v>
      </c>
    </row>
    <row r="70" spans="1:4" ht="24" outlineLevel="1" x14ac:dyDescent="0.2">
      <c r="A70" s="5" t="s">
        <v>320</v>
      </c>
      <c r="B70" s="14">
        <v>15164.95</v>
      </c>
      <c r="C70" s="14">
        <v>0</v>
      </c>
      <c r="D70" s="8">
        <f t="shared" si="1"/>
        <v>0</v>
      </c>
    </row>
    <row r="71" spans="1:4" outlineLevel="1" x14ac:dyDescent="0.2">
      <c r="A71" s="5" t="s">
        <v>29</v>
      </c>
      <c r="B71" s="14">
        <f>476.04+404.25</f>
        <v>880.29</v>
      </c>
      <c r="C71" s="14">
        <v>0</v>
      </c>
      <c r="D71" s="8">
        <f t="shared" si="1"/>
        <v>0</v>
      </c>
    </row>
    <row r="72" spans="1:4" ht="24" outlineLevel="1" x14ac:dyDescent="0.2">
      <c r="A72" s="5" t="s">
        <v>321</v>
      </c>
      <c r="B72" s="14">
        <v>74410.95</v>
      </c>
      <c r="C72" s="14">
        <v>74410.95</v>
      </c>
      <c r="D72" s="8">
        <f t="shared" si="1"/>
        <v>1</v>
      </c>
    </row>
    <row r="73" spans="1:4" outlineLevel="1" x14ac:dyDescent="0.2">
      <c r="A73" s="19" t="s">
        <v>316</v>
      </c>
      <c r="B73" s="15">
        <f>SUM(B74:B82)</f>
        <v>1178221.8</v>
      </c>
      <c r="C73" s="15">
        <f>SUM(C74:C82)</f>
        <v>1140282.33</v>
      </c>
      <c r="D73" s="9">
        <f t="shared" si="1"/>
        <v>0.96779938208578387</v>
      </c>
    </row>
    <row r="74" spans="1:4" ht="36" outlineLevel="1" x14ac:dyDescent="0.2">
      <c r="A74" s="5" t="s">
        <v>322</v>
      </c>
      <c r="B74" s="14">
        <v>10142.280000000001</v>
      </c>
      <c r="C74" s="14">
        <v>10142.280000000001</v>
      </c>
      <c r="D74" s="8">
        <f t="shared" si="1"/>
        <v>1</v>
      </c>
    </row>
    <row r="75" spans="1:4" ht="24" outlineLevel="1" x14ac:dyDescent="0.2">
      <c r="A75" s="5" t="s">
        <v>323</v>
      </c>
      <c r="B75" s="14">
        <v>48.34</v>
      </c>
      <c r="C75" s="14">
        <v>48.34</v>
      </c>
      <c r="D75" s="8">
        <f t="shared" si="1"/>
        <v>1</v>
      </c>
    </row>
    <row r="76" spans="1:4" ht="36" outlineLevel="1" x14ac:dyDescent="0.2">
      <c r="A76" s="5" t="s">
        <v>324</v>
      </c>
      <c r="B76" s="14">
        <v>2477.1999999999998</v>
      </c>
      <c r="C76" s="14">
        <v>2473.61</v>
      </c>
      <c r="D76" s="8">
        <f t="shared" si="1"/>
        <v>0.99855078314225754</v>
      </c>
    </row>
    <row r="77" spans="1:4" ht="48" outlineLevel="1" x14ac:dyDescent="0.2">
      <c r="A77" s="5" t="s">
        <v>325</v>
      </c>
      <c r="B77" s="14">
        <v>259.3</v>
      </c>
      <c r="C77" s="14">
        <v>259.3</v>
      </c>
      <c r="D77" s="8">
        <f t="shared" si="1"/>
        <v>1</v>
      </c>
    </row>
    <row r="78" spans="1:4" ht="48" outlineLevel="1" x14ac:dyDescent="0.2">
      <c r="A78" s="5" t="s">
        <v>326</v>
      </c>
      <c r="B78" s="14">
        <v>4970.3999999999996</v>
      </c>
      <c r="C78" s="14">
        <v>4970.3999999999996</v>
      </c>
      <c r="D78" s="8">
        <f t="shared" si="1"/>
        <v>1</v>
      </c>
    </row>
    <row r="79" spans="1:4" ht="24" outlineLevel="1" x14ac:dyDescent="0.2">
      <c r="A79" s="5" t="s">
        <v>327</v>
      </c>
      <c r="B79" s="14">
        <v>928708.09</v>
      </c>
      <c r="C79" s="14">
        <v>928624.37</v>
      </c>
      <c r="D79" s="8">
        <f t="shared" si="1"/>
        <v>0.99990985326724136</v>
      </c>
    </row>
    <row r="80" spans="1:4" outlineLevel="1" x14ac:dyDescent="0.2">
      <c r="A80" s="5" t="s">
        <v>328</v>
      </c>
      <c r="B80" s="14">
        <v>226352.38</v>
      </c>
      <c r="C80" s="14">
        <v>188500.22</v>
      </c>
      <c r="D80" s="8">
        <f t="shared" si="1"/>
        <v>0.83277330682363493</v>
      </c>
    </row>
    <row r="81" spans="1:4" ht="48" outlineLevel="1" x14ac:dyDescent="0.2">
      <c r="A81" s="5" t="s">
        <v>329</v>
      </c>
      <c r="B81" s="14">
        <v>5254.51</v>
      </c>
      <c r="C81" s="14">
        <v>5254.51</v>
      </c>
      <c r="D81" s="8">
        <f t="shared" si="1"/>
        <v>1</v>
      </c>
    </row>
    <row r="82" spans="1:4" ht="24" outlineLevel="1" x14ac:dyDescent="0.2">
      <c r="A82" s="5" t="s">
        <v>330</v>
      </c>
      <c r="B82" s="14">
        <v>9.3000000000000007</v>
      </c>
      <c r="C82" s="14">
        <v>9.3000000000000007</v>
      </c>
      <c r="D82" s="8">
        <f t="shared" si="1"/>
        <v>1</v>
      </c>
    </row>
    <row r="83" spans="1:4" ht="24" x14ac:dyDescent="0.2">
      <c r="A83" s="2" t="s">
        <v>34</v>
      </c>
      <c r="B83" s="11">
        <f>B84+B108</f>
        <v>1040586.4299999999</v>
      </c>
      <c r="C83" s="11">
        <f>C84+C108</f>
        <v>1039686.8800000001</v>
      </c>
      <c r="D83" s="10">
        <f t="shared" si="1"/>
        <v>0.9991355355268281</v>
      </c>
    </row>
    <row r="84" spans="1:4" x14ac:dyDescent="0.2">
      <c r="A84" s="3" t="s">
        <v>311</v>
      </c>
      <c r="B84" s="12">
        <f>B86+B106</f>
        <v>1032158.0299999999</v>
      </c>
      <c r="C84" s="12">
        <f>C86+C106</f>
        <v>1031260.3300000001</v>
      </c>
      <c r="D84" s="9">
        <f t="shared" si="1"/>
        <v>0.99913026884071243</v>
      </c>
    </row>
    <row r="85" spans="1:4" x14ac:dyDescent="0.2">
      <c r="A85" s="3" t="s">
        <v>312</v>
      </c>
      <c r="B85" s="12"/>
      <c r="C85" s="12"/>
      <c r="D85" s="9"/>
    </row>
    <row r="86" spans="1:4" x14ac:dyDescent="0.2">
      <c r="A86" s="3" t="s">
        <v>313</v>
      </c>
      <c r="B86" s="12">
        <f>SUM(B87:B105)</f>
        <v>1018675.2799999999</v>
      </c>
      <c r="C86" s="12">
        <f>SUM(C87:C105)</f>
        <v>1017987.8200000001</v>
      </c>
      <c r="D86" s="9">
        <f t="shared" si="1"/>
        <v>0.99932514314080556</v>
      </c>
    </row>
    <row r="87" spans="1:4" outlineLevel="1" x14ac:dyDescent="0.2">
      <c r="A87" s="5" t="s">
        <v>4</v>
      </c>
      <c r="B87" s="14">
        <v>15885.5</v>
      </c>
      <c r="C87" s="14">
        <v>15884.62</v>
      </c>
      <c r="D87" s="8">
        <f t="shared" si="1"/>
        <v>0.99994460356929282</v>
      </c>
    </row>
    <row r="88" spans="1:4" ht="24" outlineLevel="1" x14ac:dyDescent="0.2">
      <c r="A88" s="5" t="s">
        <v>35</v>
      </c>
      <c r="B88" s="14">
        <v>206991.31</v>
      </c>
      <c r="C88" s="14">
        <v>206991.31</v>
      </c>
      <c r="D88" s="8">
        <f t="shared" si="1"/>
        <v>1</v>
      </c>
    </row>
    <row r="89" spans="1:4" ht="24" outlineLevel="1" x14ac:dyDescent="0.2">
      <c r="A89" s="5" t="s">
        <v>36</v>
      </c>
      <c r="B89" s="14">
        <v>649.20000000000005</v>
      </c>
      <c r="C89" s="14">
        <v>625.45000000000005</v>
      </c>
      <c r="D89" s="8">
        <f t="shared" si="1"/>
        <v>0.96341651263093042</v>
      </c>
    </row>
    <row r="90" spans="1:4" ht="36" outlineLevel="1" x14ac:dyDescent="0.2">
      <c r="A90" s="5" t="s">
        <v>37</v>
      </c>
      <c r="B90" s="14">
        <v>373216.61</v>
      </c>
      <c r="C90" s="14">
        <v>373216.57</v>
      </c>
      <c r="D90" s="8">
        <f t="shared" si="1"/>
        <v>0.999999892823634</v>
      </c>
    </row>
    <row r="91" spans="1:4" ht="48" outlineLevel="1" x14ac:dyDescent="0.2">
      <c r="A91" s="5" t="s">
        <v>32</v>
      </c>
      <c r="B91" s="14">
        <v>270.5</v>
      </c>
      <c r="C91" s="14">
        <v>269.58</v>
      </c>
      <c r="D91" s="8">
        <f t="shared" si="1"/>
        <v>0.9965988909426986</v>
      </c>
    </row>
    <row r="92" spans="1:4" outlineLevel="1" x14ac:dyDescent="0.2">
      <c r="A92" s="5" t="s">
        <v>38</v>
      </c>
      <c r="B92" s="14">
        <v>5125.6000000000004</v>
      </c>
      <c r="C92" s="14">
        <v>4702.04</v>
      </c>
      <c r="D92" s="8">
        <f t="shared" si="1"/>
        <v>0.91736382082097701</v>
      </c>
    </row>
    <row r="93" spans="1:4" outlineLevel="1" x14ac:dyDescent="0.2">
      <c r="A93" s="5" t="s">
        <v>39</v>
      </c>
      <c r="B93" s="14">
        <v>155.34</v>
      </c>
      <c r="C93" s="14">
        <v>155.34</v>
      </c>
      <c r="D93" s="8">
        <f t="shared" si="1"/>
        <v>1</v>
      </c>
    </row>
    <row r="94" spans="1:4" outlineLevel="1" x14ac:dyDescent="0.2">
      <c r="A94" s="5" t="s">
        <v>8</v>
      </c>
      <c r="B94" s="14">
        <v>4243.47</v>
      </c>
      <c r="C94" s="14">
        <v>4243.47</v>
      </c>
      <c r="D94" s="8">
        <f t="shared" si="1"/>
        <v>1</v>
      </c>
    </row>
    <row r="95" spans="1:4" ht="24" outlineLevel="1" x14ac:dyDescent="0.2">
      <c r="A95" s="5" t="s">
        <v>40</v>
      </c>
      <c r="B95" s="14">
        <v>1479.3</v>
      </c>
      <c r="C95" s="14">
        <v>1479.3</v>
      </c>
      <c r="D95" s="8">
        <f t="shared" si="1"/>
        <v>1</v>
      </c>
    </row>
    <row r="96" spans="1:4" ht="24" outlineLevel="1" x14ac:dyDescent="0.2">
      <c r="A96" s="5" t="s">
        <v>41</v>
      </c>
      <c r="B96" s="14">
        <v>480</v>
      </c>
      <c r="C96" s="14">
        <v>480</v>
      </c>
      <c r="D96" s="8">
        <f t="shared" si="1"/>
        <v>1</v>
      </c>
    </row>
    <row r="97" spans="1:4" ht="24" outlineLevel="1" x14ac:dyDescent="0.2">
      <c r="A97" s="5" t="s">
        <v>42</v>
      </c>
      <c r="B97" s="14">
        <v>51156.21</v>
      </c>
      <c r="C97" s="14">
        <v>51156.18</v>
      </c>
      <c r="D97" s="8">
        <f t="shared" si="1"/>
        <v>0.99999941356093425</v>
      </c>
    </row>
    <row r="98" spans="1:4" ht="36" outlineLevel="1" x14ac:dyDescent="0.2">
      <c r="A98" s="5" t="s">
        <v>43</v>
      </c>
      <c r="B98" s="14">
        <v>143324.9</v>
      </c>
      <c r="C98" s="14">
        <v>143324.9</v>
      </c>
      <c r="D98" s="8">
        <f t="shared" si="1"/>
        <v>1</v>
      </c>
    </row>
    <row r="99" spans="1:4" ht="48" outlineLevel="1" x14ac:dyDescent="0.2">
      <c r="A99" s="5" t="s">
        <v>44</v>
      </c>
      <c r="B99" s="14">
        <v>3878.5</v>
      </c>
      <c r="C99" s="14">
        <v>3878.5</v>
      </c>
      <c r="D99" s="8">
        <f t="shared" si="1"/>
        <v>1</v>
      </c>
    </row>
    <row r="100" spans="1:4" ht="24" outlineLevel="1" x14ac:dyDescent="0.2">
      <c r="A100" s="5" t="s">
        <v>45</v>
      </c>
      <c r="B100" s="14">
        <v>196008.2</v>
      </c>
      <c r="C100" s="14">
        <v>195870.79</v>
      </c>
      <c r="D100" s="8">
        <f t="shared" si="1"/>
        <v>0.99929895790074086</v>
      </c>
    </row>
    <row r="101" spans="1:4" ht="60" outlineLevel="1" x14ac:dyDescent="0.2">
      <c r="A101" s="6" t="s">
        <v>46</v>
      </c>
      <c r="B101" s="14">
        <v>422</v>
      </c>
      <c r="C101" s="14">
        <v>375.28</v>
      </c>
      <c r="D101" s="8">
        <f t="shared" ref="D101:D130" si="2">C101/B101</f>
        <v>0.88928909952606627</v>
      </c>
    </row>
    <row r="102" spans="1:4" outlineLevel="1" x14ac:dyDescent="0.2">
      <c r="A102" s="5" t="s">
        <v>47</v>
      </c>
      <c r="B102" s="14">
        <v>1118</v>
      </c>
      <c r="C102" s="14">
        <v>1118</v>
      </c>
      <c r="D102" s="8">
        <f t="shared" si="2"/>
        <v>1</v>
      </c>
    </row>
    <row r="103" spans="1:4" outlineLevel="1" x14ac:dyDescent="0.2">
      <c r="A103" s="5" t="s">
        <v>48</v>
      </c>
      <c r="B103" s="14">
        <v>11012.4</v>
      </c>
      <c r="C103" s="14">
        <v>10975.16</v>
      </c>
      <c r="D103" s="8">
        <f t="shared" si="2"/>
        <v>0.99661835748792271</v>
      </c>
    </row>
    <row r="104" spans="1:4" ht="36" outlineLevel="1" x14ac:dyDescent="0.2">
      <c r="A104" s="5" t="s">
        <v>49</v>
      </c>
      <c r="B104" s="14">
        <v>2754.7</v>
      </c>
      <c r="C104" s="14">
        <v>2741.33</v>
      </c>
      <c r="D104" s="8">
        <f t="shared" si="2"/>
        <v>0.99514647693033731</v>
      </c>
    </row>
    <row r="105" spans="1:4" ht="24" outlineLevel="1" x14ac:dyDescent="0.2">
      <c r="A105" s="5" t="s">
        <v>50</v>
      </c>
      <c r="B105" s="14">
        <v>503.54</v>
      </c>
      <c r="C105" s="14">
        <v>500</v>
      </c>
      <c r="D105" s="8">
        <f t="shared" si="2"/>
        <v>0.99296977400007935</v>
      </c>
    </row>
    <row r="106" spans="1:4" outlineLevel="1" x14ac:dyDescent="0.2">
      <c r="A106" s="3" t="s">
        <v>310</v>
      </c>
      <c r="B106" s="15">
        <f>SUM(B107)</f>
        <v>13482.75</v>
      </c>
      <c r="C106" s="15">
        <f>SUM(C107)</f>
        <v>13272.51</v>
      </c>
      <c r="D106" s="9">
        <f t="shared" si="2"/>
        <v>0.98440674194804478</v>
      </c>
    </row>
    <row r="107" spans="1:4" ht="24" outlineLevel="1" x14ac:dyDescent="0.2">
      <c r="A107" s="5" t="s">
        <v>331</v>
      </c>
      <c r="B107" s="14">
        <v>13482.75</v>
      </c>
      <c r="C107" s="14">
        <v>13272.51</v>
      </c>
      <c r="D107" s="8">
        <f t="shared" si="2"/>
        <v>0.98440674194804478</v>
      </c>
    </row>
    <row r="108" spans="1:4" outlineLevel="1" x14ac:dyDescent="0.2">
      <c r="A108" s="19" t="s">
        <v>316</v>
      </c>
      <c r="B108" s="15">
        <f>SUM(B109:B113)</f>
        <v>8428.4</v>
      </c>
      <c r="C108" s="15">
        <f>SUM(C109:C113)</f>
        <v>8426.5499999999993</v>
      </c>
      <c r="D108" s="9">
        <f t="shared" si="2"/>
        <v>0.99978050401025098</v>
      </c>
    </row>
    <row r="109" spans="1:4" ht="24" outlineLevel="1" x14ac:dyDescent="0.2">
      <c r="A109" s="5" t="s">
        <v>332</v>
      </c>
      <c r="B109" s="14">
        <v>2481.4</v>
      </c>
      <c r="C109" s="14">
        <v>2481.4</v>
      </c>
      <c r="D109" s="8">
        <f t="shared" si="2"/>
        <v>1</v>
      </c>
    </row>
    <row r="110" spans="1:4" ht="36" outlineLevel="1" x14ac:dyDescent="0.2">
      <c r="A110" s="5" t="s">
        <v>333</v>
      </c>
      <c r="B110" s="14">
        <v>4026</v>
      </c>
      <c r="C110" s="14">
        <v>4026</v>
      </c>
      <c r="D110" s="8">
        <f t="shared" si="2"/>
        <v>1</v>
      </c>
    </row>
    <row r="111" spans="1:4" ht="36" outlineLevel="1" x14ac:dyDescent="0.2">
      <c r="A111" s="5" t="s">
        <v>324</v>
      </c>
      <c r="B111" s="14">
        <v>541</v>
      </c>
      <c r="C111" s="14">
        <v>539.15</v>
      </c>
      <c r="D111" s="8">
        <f t="shared" si="2"/>
        <v>0.99658040665434378</v>
      </c>
    </row>
    <row r="112" spans="1:4" ht="24" outlineLevel="1" x14ac:dyDescent="0.2">
      <c r="A112" s="5" t="s">
        <v>334</v>
      </c>
      <c r="B112" s="14">
        <v>140</v>
      </c>
      <c r="C112" s="14">
        <v>140</v>
      </c>
      <c r="D112" s="8">
        <f t="shared" si="2"/>
        <v>1</v>
      </c>
    </row>
    <row r="113" spans="1:4" ht="48" outlineLevel="1" x14ac:dyDescent="0.2">
      <c r="A113" s="5" t="s">
        <v>335</v>
      </c>
      <c r="B113" s="14">
        <v>1240</v>
      </c>
      <c r="C113" s="14">
        <v>1240</v>
      </c>
      <c r="D113" s="8">
        <f t="shared" si="2"/>
        <v>1</v>
      </c>
    </row>
    <row r="114" spans="1:4" x14ac:dyDescent="0.2">
      <c r="A114" s="2" t="s">
        <v>51</v>
      </c>
      <c r="B114" s="11">
        <f>B115+B159</f>
        <v>10269563.069999997</v>
      </c>
      <c r="C114" s="11">
        <f>C115+C159</f>
        <v>10111154.099999998</v>
      </c>
      <c r="D114" s="10">
        <f t="shared" si="2"/>
        <v>0.98457490655442281</v>
      </c>
    </row>
    <row r="115" spans="1:4" x14ac:dyDescent="0.2">
      <c r="A115" s="3" t="s">
        <v>311</v>
      </c>
      <c r="B115" s="12">
        <f>B117+B153</f>
        <v>5767665.5299999984</v>
      </c>
      <c r="C115" s="12">
        <f>C117+C153</f>
        <v>5753354.1399999969</v>
      </c>
      <c r="D115" s="9">
        <f t="shared" si="2"/>
        <v>0.99751868586596049</v>
      </c>
    </row>
    <row r="116" spans="1:4" x14ac:dyDescent="0.2">
      <c r="A116" s="3" t="s">
        <v>312</v>
      </c>
      <c r="B116" s="12"/>
      <c r="C116" s="12"/>
      <c r="D116" s="9"/>
    </row>
    <row r="117" spans="1:4" x14ac:dyDescent="0.2">
      <c r="A117" s="3" t="s">
        <v>313</v>
      </c>
      <c r="B117" s="12">
        <f>SUM(B118:B152)</f>
        <v>5664276.629999998</v>
      </c>
      <c r="C117" s="12">
        <f>SUM(C118:C152)</f>
        <v>5650206.8299999973</v>
      </c>
      <c r="D117" s="9">
        <f t="shared" si="2"/>
        <v>0.99751604645763903</v>
      </c>
    </row>
    <row r="118" spans="1:4" outlineLevel="1" x14ac:dyDescent="0.2">
      <c r="A118" s="5" t="s">
        <v>4</v>
      </c>
      <c r="B118" s="13">
        <v>78784.399999999994</v>
      </c>
      <c r="C118" s="14">
        <v>78738.509999999995</v>
      </c>
      <c r="D118" s="8">
        <f t="shared" si="2"/>
        <v>0.99941752428145669</v>
      </c>
    </row>
    <row r="119" spans="1:4" outlineLevel="1" x14ac:dyDescent="0.2">
      <c r="A119" s="5" t="s">
        <v>7</v>
      </c>
      <c r="B119" s="13">
        <v>490.51</v>
      </c>
      <c r="C119" s="14">
        <v>490.51</v>
      </c>
      <c r="D119" s="8">
        <f t="shared" si="2"/>
        <v>1</v>
      </c>
    </row>
    <row r="120" spans="1:4" ht="24" outlineLevel="1" x14ac:dyDescent="0.2">
      <c r="A120" s="5" t="s">
        <v>52</v>
      </c>
      <c r="B120" s="13">
        <f>3503598.36+957396.81</f>
        <v>4460995.17</v>
      </c>
      <c r="C120" s="14">
        <f>3497507.01+952187.93</f>
        <v>4449694.9399999995</v>
      </c>
      <c r="D120" s="8">
        <f t="shared" si="2"/>
        <v>0.99746688136405215</v>
      </c>
    </row>
    <row r="121" spans="1:4" ht="24" outlineLevel="1" x14ac:dyDescent="0.2">
      <c r="A121" s="5" t="s">
        <v>53</v>
      </c>
      <c r="B121" s="13">
        <v>1226.2</v>
      </c>
      <c r="C121" s="14">
        <v>1226.2</v>
      </c>
      <c r="D121" s="8">
        <f t="shared" si="2"/>
        <v>1</v>
      </c>
    </row>
    <row r="122" spans="1:4" ht="36" outlineLevel="1" x14ac:dyDescent="0.2">
      <c r="A122" s="5" t="s">
        <v>54</v>
      </c>
      <c r="B122" s="13">
        <v>10127.549999999999</v>
      </c>
      <c r="C122" s="14">
        <v>10127.549999999999</v>
      </c>
      <c r="D122" s="8">
        <f t="shared" si="2"/>
        <v>1</v>
      </c>
    </row>
    <row r="123" spans="1:4" outlineLevel="1" x14ac:dyDescent="0.2">
      <c r="A123" s="5" t="s">
        <v>55</v>
      </c>
      <c r="B123" s="13">
        <v>11033.63</v>
      </c>
      <c r="C123" s="14">
        <v>11033.63</v>
      </c>
      <c r="D123" s="8">
        <f t="shared" si="2"/>
        <v>1</v>
      </c>
    </row>
    <row r="124" spans="1:4" ht="36" outlineLevel="1" x14ac:dyDescent="0.2">
      <c r="A124" s="5" t="s">
        <v>56</v>
      </c>
      <c r="B124" s="13">
        <v>11185.42</v>
      </c>
      <c r="C124" s="14">
        <v>11020.02</v>
      </c>
      <c r="D124" s="8">
        <f t="shared" si="2"/>
        <v>0.98521289321277161</v>
      </c>
    </row>
    <row r="125" spans="1:4" ht="24" outlineLevel="1" x14ac:dyDescent="0.2">
      <c r="A125" s="5" t="s">
        <v>57</v>
      </c>
      <c r="B125" s="13">
        <v>3901.3</v>
      </c>
      <c r="C125" s="14">
        <v>3901.3</v>
      </c>
      <c r="D125" s="8">
        <f t="shared" si="2"/>
        <v>1</v>
      </c>
    </row>
    <row r="126" spans="1:4" ht="24" outlineLevel="1" x14ac:dyDescent="0.2">
      <c r="A126" s="5" t="s">
        <v>58</v>
      </c>
      <c r="B126" s="13">
        <v>6519.5</v>
      </c>
      <c r="C126" s="14">
        <v>6454.33</v>
      </c>
      <c r="D126" s="8">
        <f t="shared" si="2"/>
        <v>0.9900038346498965</v>
      </c>
    </row>
    <row r="127" spans="1:4" ht="24" outlineLevel="1" x14ac:dyDescent="0.2">
      <c r="A127" s="5" t="s">
        <v>59</v>
      </c>
      <c r="B127" s="13">
        <v>1358.22</v>
      </c>
      <c r="C127" s="14">
        <v>1357.58</v>
      </c>
      <c r="D127" s="8">
        <f t="shared" si="2"/>
        <v>0.99952879504056769</v>
      </c>
    </row>
    <row r="128" spans="1:4" ht="24" outlineLevel="1" x14ac:dyDescent="0.2">
      <c r="A128" s="5" t="s">
        <v>60</v>
      </c>
      <c r="B128" s="13">
        <v>2158.9299999999998</v>
      </c>
      <c r="C128" s="14">
        <v>2158.9299999999998</v>
      </c>
      <c r="D128" s="8">
        <f t="shared" si="2"/>
        <v>1</v>
      </c>
    </row>
    <row r="129" spans="1:4" ht="24" outlineLevel="1" x14ac:dyDescent="0.2">
      <c r="A129" s="5" t="s">
        <v>35</v>
      </c>
      <c r="B129" s="13">
        <v>428503.65</v>
      </c>
      <c r="C129" s="14">
        <v>427413.92</v>
      </c>
      <c r="D129" s="8">
        <f t="shared" si="2"/>
        <v>0.99745689447452768</v>
      </c>
    </row>
    <row r="130" spans="1:4" outlineLevel="1" x14ac:dyDescent="0.2">
      <c r="A130" s="5" t="s">
        <v>61</v>
      </c>
      <c r="B130" s="13">
        <f>67683.74+11638.97</f>
        <v>79322.710000000006</v>
      </c>
      <c r="C130" s="14">
        <f>67683.64+11636.69</f>
        <v>79320.33</v>
      </c>
      <c r="D130" s="8">
        <f t="shared" si="2"/>
        <v>0.99996999598223502</v>
      </c>
    </row>
    <row r="131" spans="1:4" outlineLevel="1" x14ac:dyDescent="0.2">
      <c r="A131" s="5" t="s">
        <v>62</v>
      </c>
      <c r="B131" s="13">
        <v>12440.89</v>
      </c>
      <c r="C131" s="14">
        <v>12440.62</v>
      </c>
      <c r="D131" s="8">
        <f t="shared" ref="D131:D190" si="3">C131/B131</f>
        <v>0.99997829737261579</v>
      </c>
    </row>
    <row r="132" spans="1:4" ht="24" outlineLevel="1" x14ac:dyDescent="0.2">
      <c r="A132" s="5" t="s">
        <v>36</v>
      </c>
      <c r="B132" s="13">
        <v>6256.2</v>
      </c>
      <c r="C132" s="14">
        <v>6198.39</v>
      </c>
      <c r="D132" s="8">
        <f t="shared" si="3"/>
        <v>0.99075956651002217</v>
      </c>
    </row>
    <row r="133" spans="1:4" ht="24" outlineLevel="1" x14ac:dyDescent="0.2">
      <c r="A133" s="5" t="s">
        <v>63</v>
      </c>
      <c r="B133" s="13">
        <v>36940.51</v>
      </c>
      <c r="C133" s="14">
        <v>36841.699999999997</v>
      </c>
      <c r="D133" s="8">
        <f t="shared" si="3"/>
        <v>0.99732515874848493</v>
      </c>
    </row>
    <row r="134" spans="1:4" ht="48" outlineLevel="1" x14ac:dyDescent="0.2">
      <c r="A134" s="5" t="s">
        <v>32</v>
      </c>
      <c r="B134" s="13">
        <v>2391.75</v>
      </c>
      <c r="C134" s="14">
        <v>2383.4299999999998</v>
      </c>
      <c r="D134" s="8">
        <f t="shared" si="3"/>
        <v>0.99652137556182707</v>
      </c>
    </row>
    <row r="135" spans="1:4" outlineLevel="1" x14ac:dyDescent="0.2">
      <c r="A135" s="5" t="s">
        <v>38</v>
      </c>
      <c r="B135" s="13">
        <v>25769.54</v>
      </c>
      <c r="C135" s="14">
        <v>25564.05</v>
      </c>
      <c r="D135" s="8">
        <f t="shared" si="3"/>
        <v>0.99202585688374723</v>
      </c>
    </row>
    <row r="136" spans="1:4" outlineLevel="1" x14ac:dyDescent="0.2">
      <c r="A136" s="5" t="s">
        <v>8</v>
      </c>
      <c r="B136" s="13">
        <v>19463.89</v>
      </c>
      <c r="C136" s="14">
        <v>19463.89</v>
      </c>
      <c r="D136" s="8">
        <f t="shared" si="3"/>
        <v>1</v>
      </c>
    </row>
    <row r="137" spans="1:4" ht="24" outlineLevel="1" x14ac:dyDescent="0.2">
      <c r="A137" s="5" t="s">
        <v>64</v>
      </c>
      <c r="B137" s="13">
        <v>4424.3100000000004</v>
      </c>
      <c r="C137" s="14">
        <v>4424.3100000000004</v>
      </c>
      <c r="D137" s="8">
        <f t="shared" si="3"/>
        <v>1</v>
      </c>
    </row>
    <row r="138" spans="1:4" ht="24" outlineLevel="1" x14ac:dyDescent="0.2">
      <c r="A138" s="5" t="s">
        <v>65</v>
      </c>
      <c r="B138" s="13">
        <v>51127.3</v>
      </c>
      <c r="C138" s="14">
        <v>51127.3</v>
      </c>
      <c r="D138" s="8">
        <f t="shared" si="3"/>
        <v>1</v>
      </c>
    </row>
    <row r="139" spans="1:4" ht="24" outlineLevel="1" x14ac:dyDescent="0.2">
      <c r="A139" s="5" t="s">
        <v>66</v>
      </c>
      <c r="B139" s="13">
        <v>199066.89</v>
      </c>
      <c r="C139" s="14">
        <v>199066.89</v>
      </c>
      <c r="D139" s="8">
        <f t="shared" si="3"/>
        <v>1</v>
      </c>
    </row>
    <row r="140" spans="1:4" ht="24" outlineLevel="1" x14ac:dyDescent="0.2">
      <c r="A140" s="5" t="s">
        <v>67</v>
      </c>
      <c r="B140" s="13">
        <v>9720</v>
      </c>
      <c r="C140" s="14">
        <v>9720</v>
      </c>
      <c r="D140" s="8">
        <f t="shared" si="3"/>
        <v>1</v>
      </c>
    </row>
    <row r="141" spans="1:4" ht="60" outlineLevel="1" x14ac:dyDescent="0.2">
      <c r="A141" s="6" t="s">
        <v>68</v>
      </c>
      <c r="B141" s="13">
        <v>5065.38</v>
      </c>
      <c r="C141" s="14">
        <v>5065.37</v>
      </c>
      <c r="D141" s="8">
        <f t="shared" si="3"/>
        <v>0.99999802581445019</v>
      </c>
    </row>
    <row r="142" spans="1:4" ht="48" outlineLevel="1" x14ac:dyDescent="0.2">
      <c r="A142" s="5" t="s">
        <v>69</v>
      </c>
      <c r="B142" s="13">
        <v>1271.82</v>
      </c>
      <c r="C142" s="14">
        <v>1271.82</v>
      </c>
      <c r="D142" s="8">
        <f t="shared" si="3"/>
        <v>1</v>
      </c>
    </row>
    <row r="143" spans="1:4" ht="48" outlineLevel="1" x14ac:dyDescent="0.2">
      <c r="A143" s="5" t="s">
        <v>70</v>
      </c>
      <c r="B143" s="13">
        <v>2180.54</v>
      </c>
      <c r="C143" s="14">
        <v>2180.52</v>
      </c>
      <c r="D143" s="8">
        <f t="shared" si="3"/>
        <v>0.99999082796004657</v>
      </c>
    </row>
    <row r="144" spans="1:4" ht="60" outlineLevel="1" x14ac:dyDescent="0.2">
      <c r="A144" s="5" t="s">
        <v>71</v>
      </c>
      <c r="B144" s="13">
        <v>10609.13</v>
      </c>
      <c r="C144" s="14">
        <v>10609.13</v>
      </c>
      <c r="D144" s="8">
        <f t="shared" si="3"/>
        <v>1</v>
      </c>
    </row>
    <row r="145" spans="1:4" ht="24" outlineLevel="1" x14ac:dyDescent="0.2">
      <c r="A145" s="5" t="s">
        <v>72</v>
      </c>
      <c r="B145" s="13">
        <v>3142.94</v>
      </c>
      <c r="C145" s="14">
        <v>3142.94</v>
      </c>
      <c r="D145" s="8">
        <f t="shared" si="3"/>
        <v>1</v>
      </c>
    </row>
    <row r="146" spans="1:4" ht="36" outlineLevel="1" x14ac:dyDescent="0.2">
      <c r="A146" s="5" t="s">
        <v>73</v>
      </c>
      <c r="B146" s="13">
        <v>21305.4</v>
      </c>
      <c r="C146" s="14">
        <v>21009.07</v>
      </c>
      <c r="D146" s="8">
        <f t="shared" si="3"/>
        <v>0.98609131957156393</v>
      </c>
    </row>
    <row r="147" spans="1:4" ht="24" outlineLevel="1" x14ac:dyDescent="0.2">
      <c r="A147" s="5" t="s">
        <v>74</v>
      </c>
      <c r="B147" s="13">
        <v>4180.8</v>
      </c>
      <c r="C147" s="14">
        <v>4144.79</v>
      </c>
      <c r="D147" s="8">
        <f t="shared" si="3"/>
        <v>0.99138681592039801</v>
      </c>
    </row>
    <row r="148" spans="1:4" outlineLevel="1" x14ac:dyDescent="0.2">
      <c r="A148" s="5" t="s">
        <v>75</v>
      </c>
      <c r="B148" s="13">
        <v>19363.919999999998</v>
      </c>
      <c r="C148" s="14">
        <v>19363.919999999998</v>
      </c>
      <c r="D148" s="8">
        <f t="shared" si="3"/>
        <v>1</v>
      </c>
    </row>
    <row r="149" spans="1:4" ht="36" outlineLevel="1" x14ac:dyDescent="0.2">
      <c r="A149" s="5" t="s">
        <v>76</v>
      </c>
      <c r="B149" s="13">
        <v>9055.43</v>
      </c>
      <c r="C149" s="14">
        <v>8539.6200000000008</v>
      </c>
      <c r="D149" s="8">
        <f t="shared" si="3"/>
        <v>0.94303859673146395</v>
      </c>
    </row>
    <row r="150" spans="1:4" ht="24" outlineLevel="1" x14ac:dyDescent="0.2">
      <c r="A150" s="5" t="s">
        <v>77</v>
      </c>
      <c r="B150" s="13">
        <v>81500</v>
      </c>
      <c r="C150" s="14">
        <v>81500</v>
      </c>
      <c r="D150" s="8">
        <f t="shared" si="3"/>
        <v>1</v>
      </c>
    </row>
    <row r="151" spans="1:4" ht="60" outlineLevel="1" x14ac:dyDescent="0.2">
      <c r="A151" s="6" t="s">
        <v>46</v>
      </c>
      <c r="B151" s="13">
        <v>40335.300000000003</v>
      </c>
      <c r="C151" s="14">
        <v>40153.82</v>
      </c>
      <c r="D151" s="8">
        <f t="shared" si="3"/>
        <v>0.99550071525438011</v>
      </c>
    </row>
    <row r="152" spans="1:4" ht="24" outlineLevel="1" x14ac:dyDescent="0.2">
      <c r="A152" s="5" t="s">
        <v>50</v>
      </c>
      <c r="B152" s="13">
        <v>3057.5</v>
      </c>
      <c r="C152" s="14">
        <v>3057.5</v>
      </c>
      <c r="D152" s="8">
        <f t="shared" si="3"/>
        <v>1</v>
      </c>
    </row>
    <row r="153" spans="1:4" outlineLevel="1" x14ac:dyDescent="0.2">
      <c r="A153" s="3" t="s">
        <v>310</v>
      </c>
      <c r="B153" s="15">
        <f>SUM(B154:B158)</f>
        <v>103388.9</v>
      </c>
      <c r="C153" s="15">
        <f>SUM(C154:C158)</f>
        <v>103147.31</v>
      </c>
      <c r="D153" s="9">
        <f>C153/B153</f>
        <v>0.99766328880566491</v>
      </c>
    </row>
    <row r="154" spans="1:4" ht="48" outlineLevel="1" x14ac:dyDescent="0.2">
      <c r="A154" s="5" t="s">
        <v>336</v>
      </c>
      <c r="B154" s="14">
        <v>1000</v>
      </c>
      <c r="C154" s="14">
        <v>1000</v>
      </c>
      <c r="D154" s="8">
        <f t="shared" si="3"/>
        <v>1</v>
      </c>
    </row>
    <row r="155" spans="1:4" outlineLevel="1" x14ac:dyDescent="0.2">
      <c r="A155" s="5" t="s">
        <v>337</v>
      </c>
      <c r="B155" s="14">
        <v>4171.41</v>
      </c>
      <c r="C155" s="14">
        <v>4171.41</v>
      </c>
      <c r="D155" s="8">
        <f t="shared" si="3"/>
        <v>1</v>
      </c>
    </row>
    <row r="156" spans="1:4" outlineLevel="1" x14ac:dyDescent="0.2">
      <c r="A156" s="5" t="s">
        <v>338</v>
      </c>
      <c r="B156" s="14">
        <v>2978.3</v>
      </c>
      <c r="C156" s="14">
        <v>2978.3</v>
      </c>
      <c r="D156" s="8">
        <f t="shared" si="3"/>
        <v>1</v>
      </c>
    </row>
    <row r="157" spans="1:4" ht="36" outlineLevel="1" x14ac:dyDescent="0.2">
      <c r="A157" s="5" t="s">
        <v>339</v>
      </c>
      <c r="B157" s="14">
        <v>57145.23</v>
      </c>
      <c r="C157" s="14">
        <v>56903.64</v>
      </c>
      <c r="D157" s="8">
        <f t="shared" si="3"/>
        <v>0.99577235055314317</v>
      </c>
    </row>
    <row r="158" spans="1:4" outlineLevel="1" x14ac:dyDescent="0.2">
      <c r="A158" s="5" t="s">
        <v>340</v>
      </c>
      <c r="B158" s="14">
        <v>38093.96</v>
      </c>
      <c r="C158" s="14">
        <v>38093.96</v>
      </c>
      <c r="D158" s="8">
        <f t="shared" si="3"/>
        <v>1</v>
      </c>
    </row>
    <row r="159" spans="1:4" outlineLevel="1" x14ac:dyDescent="0.2">
      <c r="A159" s="19" t="s">
        <v>316</v>
      </c>
      <c r="B159" s="15">
        <f>SUM(B160:B182)</f>
        <v>4501897.5399999991</v>
      </c>
      <c r="C159" s="15">
        <f>SUM(C160:C182)</f>
        <v>4357799.9600000009</v>
      </c>
      <c r="D159" s="9">
        <f t="shared" si="3"/>
        <v>0.96799181262574929</v>
      </c>
    </row>
    <row r="160" spans="1:4" ht="24" outlineLevel="1" x14ac:dyDescent="0.2">
      <c r="A160" s="5" t="s">
        <v>341</v>
      </c>
      <c r="B160" s="14">
        <v>8775.9599999999991</v>
      </c>
      <c r="C160" s="14">
        <v>8775.9599999999991</v>
      </c>
      <c r="D160" s="8">
        <f t="shared" si="3"/>
        <v>1</v>
      </c>
    </row>
    <row r="161" spans="1:4" ht="24" outlineLevel="1" x14ac:dyDescent="0.2">
      <c r="A161" s="5" t="s">
        <v>342</v>
      </c>
      <c r="B161" s="14">
        <v>2279.66</v>
      </c>
      <c r="C161" s="14">
        <v>2279.66</v>
      </c>
      <c r="D161" s="8">
        <f t="shared" si="3"/>
        <v>1</v>
      </c>
    </row>
    <row r="162" spans="1:4" outlineLevel="1" x14ac:dyDescent="0.2">
      <c r="A162" s="5" t="s">
        <v>343</v>
      </c>
      <c r="B162" s="14">
        <v>5377.95</v>
      </c>
      <c r="C162" s="14">
        <v>5377.95</v>
      </c>
      <c r="D162" s="8">
        <f t="shared" si="3"/>
        <v>1</v>
      </c>
    </row>
    <row r="163" spans="1:4" outlineLevel="1" x14ac:dyDescent="0.2">
      <c r="A163" s="5" t="s">
        <v>344</v>
      </c>
      <c r="B163" s="14">
        <v>52529.34</v>
      </c>
      <c r="C163" s="14">
        <v>52529.34</v>
      </c>
      <c r="D163" s="8">
        <f t="shared" si="3"/>
        <v>1</v>
      </c>
    </row>
    <row r="164" spans="1:4" outlineLevel="1" x14ac:dyDescent="0.2">
      <c r="A164" s="5" t="s">
        <v>345</v>
      </c>
      <c r="B164" s="14">
        <v>238135.9</v>
      </c>
      <c r="C164" s="14">
        <v>238135.9</v>
      </c>
      <c r="D164" s="8">
        <f t="shared" si="3"/>
        <v>1</v>
      </c>
    </row>
    <row r="165" spans="1:4" ht="48" outlineLevel="1" x14ac:dyDescent="0.2">
      <c r="A165" s="5" t="s">
        <v>346</v>
      </c>
      <c r="B165" s="14">
        <v>1338</v>
      </c>
      <c r="C165" s="14">
        <v>1230.96</v>
      </c>
      <c r="D165" s="8">
        <f t="shared" si="3"/>
        <v>0.92</v>
      </c>
    </row>
    <row r="166" spans="1:4" ht="36" outlineLevel="1" x14ac:dyDescent="0.2">
      <c r="A166" s="5" t="s">
        <v>324</v>
      </c>
      <c r="B166" s="14">
        <v>4783.5</v>
      </c>
      <c r="C166" s="14">
        <v>4766.8500000000004</v>
      </c>
      <c r="D166" s="8">
        <f t="shared" si="3"/>
        <v>0.99651928504233311</v>
      </c>
    </row>
    <row r="167" spans="1:4" ht="24" outlineLevel="1" x14ac:dyDescent="0.2">
      <c r="A167" s="5" t="s">
        <v>347</v>
      </c>
      <c r="B167" s="14">
        <v>24334.7</v>
      </c>
      <c r="C167" s="14">
        <v>24022.62</v>
      </c>
      <c r="D167" s="8">
        <f t="shared" si="3"/>
        <v>0.98717551479985366</v>
      </c>
    </row>
    <row r="168" spans="1:4" ht="24" outlineLevel="1" x14ac:dyDescent="0.2">
      <c r="A168" s="5" t="s">
        <v>348</v>
      </c>
      <c r="B168" s="14">
        <v>35894</v>
      </c>
      <c r="C168" s="14">
        <v>35810.58</v>
      </c>
      <c r="D168" s="8">
        <f t="shared" si="3"/>
        <v>0.99767593469660676</v>
      </c>
    </row>
    <row r="169" spans="1:4" ht="24" outlineLevel="1" x14ac:dyDescent="0.2">
      <c r="A169" s="5" t="s">
        <v>349</v>
      </c>
      <c r="B169" s="14">
        <v>19206.7</v>
      </c>
      <c r="C169" s="14">
        <v>19009.95</v>
      </c>
      <c r="D169" s="8">
        <f t="shared" si="3"/>
        <v>0.98975617883342792</v>
      </c>
    </row>
    <row r="170" spans="1:4" ht="48" outlineLevel="1" x14ac:dyDescent="0.2">
      <c r="A170" s="5" t="s">
        <v>350</v>
      </c>
      <c r="B170" s="14">
        <v>6720.9</v>
      </c>
      <c r="C170" s="14">
        <v>6690.21</v>
      </c>
      <c r="D170" s="8">
        <f t="shared" si="3"/>
        <v>0.99543364727938233</v>
      </c>
    </row>
    <row r="171" spans="1:4" ht="36" outlineLevel="1" x14ac:dyDescent="0.2">
      <c r="A171" s="5" t="s">
        <v>351</v>
      </c>
      <c r="B171" s="14">
        <v>30.7</v>
      </c>
      <c r="C171" s="14">
        <v>11.33</v>
      </c>
      <c r="D171" s="8">
        <f t="shared" si="3"/>
        <v>0.36905537459283388</v>
      </c>
    </row>
    <row r="172" spans="1:4" outlineLevel="1" x14ac:dyDescent="0.2">
      <c r="A172" s="5" t="s">
        <v>352</v>
      </c>
      <c r="B172" s="14">
        <v>64117.440000000002</v>
      </c>
      <c r="C172" s="14">
        <v>64117.440000000002</v>
      </c>
      <c r="D172" s="8">
        <f t="shared" si="3"/>
        <v>1</v>
      </c>
    </row>
    <row r="173" spans="1:4" outlineLevel="1" x14ac:dyDescent="0.2">
      <c r="A173" s="5" t="s">
        <v>353</v>
      </c>
      <c r="B173" s="14">
        <v>15884.3</v>
      </c>
      <c r="C173" s="14">
        <v>15884.3</v>
      </c>
      <c r="D173" s="8">
        <f t="shared" si="3"/>
        <v>1</v>
      </c>
    </row>
    <row r="174" spans="1:4" ht="48" outlineLevel="1" x14ac:dyDescent="0.2">
      <c r="A174" s="5" t="s">
        <v>354</v>
      </c>
      <c r="B174" s="14">
        <v>3351.6</v>
      </c>
      <c r="C174" s="14">
        <v>3351.6</v>
      </c>
      <c r="D174" s="8">
        <f t="shared" si="3"/>
        <v>1</v>
      </c>
    </row>
    <row r="175" spans="1:4" ht="24" outlineLevel="1" x14ac:dyDescent="0.2">
      <c r="A175" s="5" t="s">
        <v>355</v>
      </c>
      <c r="B175" s="14">
        <v>103514.39</v>
      </c>
      <c r="C175" s="14">
        <v>27527.97</v>
      </c>
      <c r="D175" s="8">
        <f t="shared" si="3"/>
        <v>0.26593375085338378</v>
      </c>
    </row>
    <row r="176" spans="1:4" outlineLevel="1" x14ac:dyDescent="0.2">
      <c r="A176" s="5" t="s">
        <v>356</v>
      </c>
      <c r="B176" s="14">
        <v>460136.26</v>
      </c>
      <c r="C176" s="14">
        <v>408951.43</v>
      </c>
      <c r="D176" s="8">
        <f t="shared" si="3"/>
        <v>0.8887615811890156</v>
      </c>
    </row>
    <row r="177" spans="1:4" ht="48" outlineLevel="1" x14ac:dyDescent="0.2">
      <c r="A177" s="5" t="s">
        <v>357</v>
      </c>
      <c r="B177" s="14">
        <v>2912602.29</v>
      </c>
      <c r="C177" s="14">
        <v>2903707.04</v>
      </c>
      <c r="D177" s="8">
        <f t="shared" si="3"/>
        <v>0.99694594417145777</v>
      </c>
    </row>
    <row r="178" spans="1:4" ht="96" outlineLevel="1" x14ac:dyDescent="0.2">
      <c r="A178" s="5" t="s">
        <v>358</v>
      </c>
      <c r="B178" s="14">
        <v>392090.1</v>
      </c>
      <c r="C178" s="14">
        <v>391410.46</v>
      </c>
      <c r="D178" s="8">
        <f t="shared" si="3"/>
        <v>0.99826662290121593</v>
      </c>
    </row>
    <row r="179" spans="1:4" ht="36" outlineLevel="1" x14ac:dyDescent="0.2">
      <c r="A179" s="5" t="s">
        <v>359</v>
      </c>
      <c r="B179" s="14">
        <v>6576.8</v>
      </c>
      <c r="C179" s="14">
        <v>5473.73</v>
      </c>
      <c r="D179" s="8">
        <f t="shared" si="3"/>
        <v>0.83227861574017747</v>
      </c>
    </row>
    <row r="180" spans="1:4" ht="48" outlineLevel="1" x14ac:dyDescent="0.2">
      <c r="A180" s="5" t="s">
        <v>360</v>
      </c>
      <c r="B180" s="14">
        <v>80705.600000000006</v>
      </c>
      <c r="C180" s="14">
        <v>79142.36</v>
      </c>
      <c r="D180" s="8">
        <f t="shared" si="3"/>
        <v>0.98063034039769226</v>
      </c>
    </row>
    <row r="181" spans="1:4" ht="24" outlineLevel="1" x14ac:dyDescent="0.2">
      <c r="A181" s="5" t="s">
        <v>361</v>
      </c>
      <c r="B181" s="14">
        <v>60641.3</v>
      </c>
      <c r="C181" s="14">
        <v>56722.17</v>
      </c>
      <c r="D181" s="8">
        <f t="shared" si="3"/>
        <v>0.93537193298956312</v>
      </c>
    </row>
    <row r="182" spans="1:4" ht="24" outlineLevel="1" x14ac:dyDescent="0.2">
      <c r="A182" s="5" t="s">
        <v>362</v>
      </c>
      <c r="B182" s="14">
        <v>2870.15</v>
      </c>
      <c r="C182" s="14">
        <v>2870.15</v>
      </c>
      <c r="D182" s="8">
        <f t="shared" si="3"/>
        <v>1</v>
      </c>
    </row>
    <row r="183" spans="1:4" x14ac:dyDescent="0.2">
      <c r="A183" s="2" t="s">
        <v>78</v>
      </c>
      <c r="B183" s="11">
        <f>B184+B211</f>
        <v>304537.11000000004</v>
      </c>
      <c r="C183" s="11">
        <f>C184+C211</f>
        <v>302741.40999999997</v>
      </c>
      <c r="D183" s="10">
        <f t="shared" si="3"/>
        <v>0.99410351007796693</v>
      </c>
    </row>
    <row r="184" spans="1:4" x14ac:dyDescent="0.2">
      <c r="A184" s="3" t="s">
        <v>311</v>
      </c>
      <c r="B184" s="12">
        <f>B186</f>
        <v>303783.02</v>
      </c>
      <c r="C184" s="12">
        <f>C186</f>
        <v>301987.31999999995</v>
      </c>
      <c r="D184" s="9">
        <f t="shared" si="3"/>
        <v>0.99408887303839411</v>
      </c>
    </row>
    <row r="185" spans="1:4" x14ac:dyDescent="0.2">
      <c r="A185" s="3" t="s">
        <v>312</v>
      </c>
      <c r="B185" s="12"/>
      <c r="C185" s="12"/>
      <c r="D185" s="9"/>
    </row>
    <row r="186" spans="1:4" x14ac:dyDescent="0.2">
      <c r="A186" s="3" t="s">
        <v>313</v>
      </c>
      <c r="B186" s="12">
        <f>SUM(B187:B210)</f>
        <v>303783.02</v>
      </c>
      <c r="C186" s="12">
        <f>SUM(C187:C210)</f>
        <v>301987.31999999995</v>
      </c>
      <c r="D186" s="9">
        <f t="shared" si="3"/>
        <v>0.99408887303839411</v>
      </c>
    </row>
    <row r="187" spans="1:4" outlineLevel="1" x14ac:dyDescent="0.2">
      <c r="A187" s="5" t="s">
        <v>8</v>
      </c>
      <c r="B187" s="14">
        <v>1193.71</v>
      </c>
      <c r="C187" s="14">
        <v>1193.71</v>
      </c>
      <c r="D187" s="8">
        <f t="shared" si="3"/>
        <v>1</v>
      </c>
    </row>
    <row r="188" spans="1:4" outlineLevel="1" x14ac:dyDescent="0.2">
      <c r="A188" s="5" t="s">
        <v>79</v>
      </c>
      <c r="B188" s="14">
        <v>25088</v>
      </c>
      <c r="C188" s="14">
        <v>25088</v>
      </c>
      <c r="D188" s="8">
        <f t="shared" si="3"/>
        <v>1</v>
      </c>
    </row>
    <row r="189" spans="1:4" ht="36" outlineLevel="1" x14ac:dyDescent="0.2">
      <c r="A189" s="5" t="s">
        <v>80</v>
      </c>
      <c r="B189" s="14">
        <v>28284</v>
      </c>
      <c r="C189" s="14">
        <v>28263.03</v>
      </c>
      <c r="D189" s="8">
        <f t="shared" si="3"/>
        <v>0.99925859142978357</v>
      </c>
    </row>
    <row r="190" spans="1:4" ht="24" outlineLevel="1" x14ac:dyDescent="0.2">
      <c r="A190" s="5" t="s">
        <v>81</v>
      </c>
      <c r="B190" s="14">
        <v>1443.8</v>
      </c>
      <c r="C190" s="14">
        <v>1443.8</v>
      </c>
      <c r="D190" s="8">
        <f t="shared" si="3"/>
        <v>1</v>
      </c>
    </row>
    <row r="191" spans="1:4" ht="24" outlineLevel="1" x14ac:dyDescent="0.2">
      <c r="A191" s="5" t="s">
        <v>82</v>
      </c>
      <c r="B191" s="14">
        <v>2206.23</v>
      </c>
      <c r="C191" s="14">
        <v>2206.23</v>
      </c>
      <c r="D191" s="8">
        <f t="shared" ref="D191:D235" si="4">C191/B191</f>
        <v>1</v>
      </c>
    </row>
    <row r="192" spans="1:4" ht="24" outlineLevel="1" x14ac:dyDescent="0.2">
      <c r="A192" s="5" t="s">
        <v>83</v>
      </c>
      <c r="B192" s="14">
        <v>274.10000000000002</v>
      </c>
      <c r="C192" s="14">
        <v>274.10000000000002</v>
      </c>
      <c r="D192" s="8">
        <f t="shared" si="4"/>
        <v>1</v>
      </c>
    </row>
    <row r="193" spans="1:4" ht="24" outlineLevel="1" x14ac:dyDescent="0.2">
      <c r="A193" s="5" t="s">
        <v>84</v>
      </c>
      <c r="B193" s="14">
        <v>347.4</v>
      </c>
      <c r="C193" s="14">
        <v>347.35</v>
      </c>
      <c r="D193" s="8">
        <f t="shared" si="4"/>
        <v>0.99985607369027074</v>
      </c>
    </row>
    <row r="194" spans="1:4" outlineLevel="1" x14ac:dyDescent="0.2">
      <c r="A194" s="5" t="s">
        <v>85</v>
      </c>
      <c r="B194" s="14">
        <v>2087.5</v>
      </c>
      <c r="C194" s="14">
        <v>2082.9899999999998</v>
      </c>
      <c r="D194" s="8">
        <f t="shared" si="4"/>
        <v>0.9978395209580837</v>
      </c>
    </row>
    <row r="195" spans="1:4" ht="24" outlineLevel="1" x14ac:dyDescent="0.2">
      <c r="A195" s="5" t="s">
        <v>86</v>
      </c>
      <c r="B195" s="14">
        <v>520.4</v>
      </c>
      <c r="C195" s="14">
        <v>505.41</v>
      </c>
      <c r="D195" s="8">
        <f t="shared" si="4"/>
        <v>0.97119523443505007</v>
      </c>
    </row>
    <row r="196" spans="1:4" ht="24" outlineLevel="1" x14ac:dyDescent="0.2">
      <c r="A196" s="5" t="s">
        <v>87</v>
      </c>
      <c r="B196" s="14">
        <v>205.71</v>
      </c>
      <c r="C196" s="14">
        <v>205.71</v>
      </c>
      <c r="D196" s="8">
        <f t="shared" si="4"/>
        <v>1</v>
      </c>
    </row>
    <row r="197" spans="1:4" ht="24" outlineLevel="1" x14ac:dyDescent="0.2">
      <c r="A197" s="5" t="s">
        <v>88</v>
      </c>
      <c r="B197" s="14">
        <v>90</v>
      </c>
      <c r="C197" s="14">
        <v>90</v>
      </c>
      <c r="D197" s="8">
        <f t="shared" si="4"/>
        <v>1</v>
      </c>
    </row>
    <row r="198" spans="1:4" ht="24" outlineLevel="1" x14ac:dyDescent="0.2">
      <c r="A198" s="5" t="s">
        <v>89</v>
      </c>
      <c r="B198" s="14">
        <v>194399.49</v>
      </c>
      <c r="C198" s="14">
        <v>192857.12</v>
      </c>
      <c r="D198" s="8">
        <f t="shared" si="4"/>
        <v>0.99206597712782063</v>
      </c>
    </row>
    <row r="199" spans="1:4" ht="24" outlineLevel="1" x14ac:dyDescent="0.2">
      <c r="A199" s="5" t="s">
        <v>90</v>
      </c>
      <c r="B199" s="14">
        <v>18382.25</v>
      </c>
      <c r="C199" s="14">
        <v>18370.41</v>
      </c>
      <c r="D199" s="8">
        <f t="shared" si="4"/>
        <v>0.99935590039304223</v>
      </c>
    </row>
    <row r="200" spans="1:4" ht="24" outlineLevel="1" x14ac:dyDescent="0.2">
      <c r="A200" s="5" t="s">
        <v>91</v>
      </c>
      <c r="B200" s="14">
        <v>10347.09</v>
      </c>
      <c r="C200" s="14">
        <v>10272.19</v>
      </c>
      <c r="D200" s="8">
        <f t="shared" si="4"/>
        <v>0.99276124978133951</v>
      </c>
    </row>
    <row r="201" spans="1:4" ht="24" outlineLevel="1" x14ac:dyDescent="0.2">
      <c r="A201" s="5" t="s">
        <v>92</v>
      </c>
      <c r="B201" s="14">
        <v>2055.4</v>
      </c>
      <c r="C201" s="14">
        <v>2045.12</v>
      </c>
      <c r="D201" s="8">
        <f t="shared" si="4"/>
        <v>0.99499854043008651</v>
      </c>
    </row>
    <row r="202" spans="1:4" ht="24" outlineLevel="1" x14ac:dyDescent="0.2">
      <c r="A202" s="5" t="s">
        <v>93</v>
      </c>
      <c r="B202" s="14">
        <v>1441</v>
      </c>
      <c r="C202" s="14">
        <v>1435.66</v>
      </c>
      <c r="D202" s="8">
        <f t="shared" si="4"/>
        <v>0.99629424011103407</v>
      </c>
    </row>
    <row r="203" spans="1:4" ht="24" outlineLevel="1" x14ac:dyDescent="0.2">
      <c r="A203" s="5" t="s">
        <v>94</v>
      </c>
      <c r="B203" s="14">
        <v>4231.01</v>
      </c>
      <c r="C203" s="14">
        <v>4199.99</v>
      </c>
      <c r="D203" s="8">
        <f t="shared" si="4"/>
        <v>0.99266841723371002</v>
      </c>
    </row>
    <row r="204" spans="1:4" outlineLevel="1" x14ac:dyDescent="0.2">
      <c r="A204" s="5" t="s">
        <v>95</v>
      </c>
      <c r="B204" s="14">
        <v>355.6</v>
      </c>
      <c r="C204" s="14">
        <v>355.53</v>
      </c>
      <c r="D204" s="8">
        <f t="shared" si="4"/>
        <v>0.99980314960629912</v>
      </c>
    </row>
    <row r="205" spans="1:4" ht="24" outlineLevel="1" x14ac:dyDescent="0.2">
      <c r="A205" s="5" t="s">
        <v>96</v>
      </c>
      <c r="B205" s="14">
        <v>1084.5999999999999</v>
      </c>
      <c r="C205" s="14">
        <v>1084.5999999999999</v>
      </c>
      <c r="D205" s="8">
        <f t="shared" si="4"/>
        <v>1</v>
      </c>
    </row>
    <row r="206" spans="1:4" outlineLevel="1" x14ac:dyDescent="0.2">
      <c r="A206" s="5" t="s">
        <v>97</v>
      </c>
      <c r="B206" s="14">
        <v>8243.5</v>
      </c>
      <c r="C206" s="14">
        <v>8171.68</v>
      </c>
      <c r="D206" s="8">
        <f t="shared" si="4"/>
        <v>0.99128768120337241</v>
      </c>
    </row>
    <row r="207" spans="1:4" outlineLevel="1" x14ac:dyDescent="0.2">
      <c r="A207" s="5" t="s">
        <v>48</v>
      </c>
      <c r="B207" s="14">
        <v>697.7</v>
      </c>
      <c r="C207" s="14">
        <v>697.67</v>
      </c>
      <c r="D207" s="8">
        <f t="shared" si="4"/>
        <v>0.99995700157660872</v>
      </c>
    </row>
    <row r="208" spans="1:4" ht="36" outlineLevel="1" x14ac:dyDescent="0.2">
      <c r="A208" s="5" t="s">
        <v>49</v>
      </c>
      <c r="B208" s="14">
        <v>348.7</v>
      </c>
      <c r="C208" s="14">
        <v>348.7</v>
      </c>
      <c r="D208" s="8">
        <f t="shared" si="4"/>
        <v>1</v>
      </c>
    </row>
    <row r="209" spans="1:4" ht="24" outlineLevel="1" x14ac:dyDescent="0.2">
      <c r="A209" s="5" t="s">
        <v>98</v>
      </c>
      <c r="B209" s="14">
        <v>355.83</v>
      </c>
      <c r="C209" s="14">
        <v>348.32</v>
      </c>
      <c r="D209" s="8">
        <f t="shared" si="4"/>
        <v>0.97889441587274828</v>
      </c>
    </row>
    <row r="210" spans="1:4" ht="24" outlineLevel="1" x14ac:dyDescent="0.2">
      <c r="A210" s="5" t="s">
        <v>50</v>
      </c>
      <c r="B210" s="14">
        <v>100</v>
      </c>
      <c r="C210" s="14">
        <v>100</v>
      </c>
      <c r="D210" s="8">
        <f t="shared" si="4"/>
        <v>1</v>
      </c>
    </row>
    <row r="211" spans="1:4" outlineLevel="1" x14ac:dyDescent="0.2">
      <c r="A211" s="19" t="s">
        <v>316</v>
      </c>
      <c r="B211" s="15">
        <f>SUM(B212)</f>
        <v>754.09</v>
      </c>
      <c r="C211" s="15">
        <f>SUM(C212)</f>
        <v>754.09</v>
      </c>
      <c r="D211" s="9">
        <f t="shared" si="4"/>
        <v>1</v>
      </c>
    </row>
    <row r="212" spans="1:4" ht="24" outlineLevel="1" x14ac:dyDescent="0.2">
      <c r="A212" s="5" t="s">
        <v>363</v>
      </c>
      <c r="B212" s="14">
        <v>754.09</v>
      </c>
      <c r="C212" s="14">
        <v>754.09</v>
      </c>
      <c r="D212" s="8">
        <f t="shared" si="4"/>
        <v>1</v>
      </c>
    </row>
    <row r="213" spans="1:4" x14ac:dyDescent="0.2">
      <c r="A213" s="2" t="s">
        <v>99</v>
      </c>
      <c r="B213" s="11">
        <f>B214+B242</f>
        <v>386412.10999999993</v>
      </c>
      <c r="C213" s="11">
        <f>C214+C242</f>
        <v>382127.55999999994</v>
      </c>
      <c r="D213" s="10">
        <f t="shared" si="4"/>
        <v>0.98891196758817934</v>
      </c>
    </row>
    <row r="214" spans="1:4" x14ac:dyDescent="0.2">
      <c r="A214" s="3" t="s">
        <v>311</v>
      </c>
      <c r="B214" s="12">
        <f>B216</f>
        <v>384052.90999999992</v>
      </c>
      <c r="C214" s="12">
        <f>C216</f>
        <v>379810.85999999993</v>
      </c>
      <c r="D214" s="9">
        <f t="shared" si="4"/>
        <v>0.98895451670968981</v>
      </c>
    </row>
    <row r="215" spans="1:4" x14ac:dyDescent="0.2">
      <c r="A215" s="3" t="s">
        <v>312</v>
      </c>
      <c r="B215" s="12"/>
      <c r="C215" s="12"/>
      <c r="D215" s="9"/>
    </row>
    <row r="216" spans="1:4" x14ac:dyDescent="0.2">
      <c r="A216" s="3" t="s">
        <v>313</v>
      </c>
      <c r="B216" s="12">
        <f>SUM(B217:B241)</f>
        <v>384052.90999999992</v>
      </c>
      <c r="C216" s="12">
        <f>SUM(C217:C241)</f>
        <v>379810.85999999993</v>
      </c>
      <c r="D216" s="9">
        <f t="shared" si="4"/>
        <v>0.98895451670968981</v>
      </c>
    </row>
    <row r="217" spans="1:4" outlineLevel="1" x14ac:dyDescent="0.2">
      <c r="A217" s="5" t="s">
        <v>10</v>
      </c>
      <c r="B217" s="14">
        <v>702.36</v>
      </c>
      <c r="C217" s="14">
        <v>702.36</v>
      </c>
      <c r="D217" s="8">
        <f t="shared" si="4"/>
        <v>1</v>
      </c>
    </row>
    <row r="218" spans="1:4" outlineLevel="1" x14ac:dyDescent="0.2">
      <c r="A218" s="5" t="s">
        <v>7</v>
      </c>
      <c r="B218" s="14">
        <v>5</v>
      </c>
      <c r="C218" s="14">
        <v>5</v>
      </c>
      <c r="D218" s="8">
        <f t="shared" si="4"/>
        <v>1</v>
      </c>
    </row>
    <row r="219" spans="1:4" outlineLevel="1" x14ac:dyDescent="0.2">
      <c r="A219" s="5" t="s">
        <v>8</v>
      </c>
      <c r="B219" s="14">
        <v>4854.6000000000004</v>
      </c>
      <c r="C219" s="14">
        <v>4476.83</v>
      </c>
      <c r="D219" s="8">
        <f t="shared" si="4"/>
        <v>0.92218308408519745</v>
      </c>
    </row>
    <row r="220" spans="1:4" outlineLevel="1" x14ac:dyDescent="0.2">
      <c r="A220" s="5" t="s">
        <v>79</v>
      </c>
      <c r="B220" s="14">
        <v>22763.9</v>
      </c>
      <c r="C220" s="14">
        <v>22650.080000000002</v>
      </c>
      <c r="D220" s="8">
        <f t="shared" si="4"/>
        <v>0.99499997803539819</v>
      </c>
    </row>
    <row r="221" spans="1:4" ht="36" outlineLevel="1" x14ac:dyDescent="0.2">
      <c r="A221" s="5" t="s">
        <v>100</v>
      </c>
      <c r="B221" s="14">
        <v>40812.949999999997</v>
      </c>
      <c r="C221" s="14">
        <v>39812.03</v>
      </c>
      <c r="D221" s="8">
        <f t="shared" si="4"/>
        <v>0.97547543120504643</v>
      </c>
    </row>
    <row r="222" spans="1:4" ht="24" outlineLevel="1" x14ac:dyDescent="0.2">
      <c r="A222" s="5" t="s">
        <v>101</v>
      </c>
      <c r="B222" s="14">
        <v>3468.9</v>
      </c>
      <c r="C222" s="14">
        <v>3468.9</v>
      </c>
      <c r="D222" s="8">
        <f t="shared" si="4"/>
        <v>1</v>
      </c>
    </row>
    <row r="223" spans="1:4" ht="24" outlineLevel="1" x14ac:dyDescent="0.2">
      <c r="A223" s="5" t="s">
        <v>102</v>
      </c>
      <c r="B223" s="14">
        <v>4089.2</v>
      </c>
      <c r="C223" s="14">
        <v>3950.18</v>
      </c>
      <c r="D223" s="8">
        <f t="shared" si="4"/>
        <v>0.96600313019661543</v>
      </c>
    </row>
    <row r="224" spans="1:4" ht="24" outlineLevel="1" x14ac:dyDescent="0.2">
      <c r="A224" s="5" t="s">
        <v>103</v>
      </c>
      <c r="B224" s="14">
        <v>612.70000000000005</v>
      </c>
      <c r="C224" s="14">
        <v>612.70000000000005</v>
      </c>
      <c r="D224" s="8">
        <f t="shared" si="4"/>
        <v>1</v>
      </c>
    </row>
    <row r="225" spans="1:4" ht="24" outlineLevel="1" x14ac:dyDescent="0.2">
      <c r="A225" s="5" t="s">
        <v>104</v>
      </c>
      <c r="B225" s="14">
        <v>381.9</v>
      </c>
      <c r="C225" s="14">
        <v>381.9</v>
      </c>
      <c r="D225" s="8">
        <f t="shared" si="4"/>
        <v>1</v>
      </c>
    </row>
    <row r="226" spans="1:4" outlineLevel="1" x14ac:dyDescent="0.2">
      <c r="A226" s="5" t="s">
        <v>105</v>
      </c>
      <c r="B226" s="14">
        <v>4408.3999999999996</v>
      </c>
      <c r="C226" s="14">
        <v>4398.3999999999996</v>
      </c>
      <c r="D226" s="8">
        <f t="shared" si="4"/>
        <v>0.99773160330278554</v>
      </c>
    </row>
    <row r="227" spans="1:4" ht="24" outlineLevel="1" x14ac:dyDescent="0.2">
      <c r="A227" s="5" t="s">
        <v>106</v>
      </c>
      <c r="B227" s="14">
        <v>1041.0999999999999</v>
      </c>
      <c r="C227" s="14">
        <v>1023.5</v>
      </c>
      <c r="D227" s="8">
        <f t="shared" si="4"/>
        <v>0.98309480357314383</v>
      </c>
    </row>
    <row r="228" spans="1:4" ht="24" outlineLevel="1" x14ac:dyDescent="0.2">
      <c r="A228" s="5" t="s">
        <v>107</v>
      </c>
      <c r="B228" s="14">
        <v>955.56</v>
      </c>
      <c r="C228" s="14">
        <v>949.73</v>
      </c>
      <c r="D228" s="8">
        <f t="shared" si="4"/>
        <v>0.99389886558667173</v>
      </c>
    </row>
    <row r="229" spans="1:4" ht="24" outlineLevel="1" x14ac:dyDescent="0.2">
      <c r="A229" s="5" t="s">
        <v>108</v>
      </c>
      <c r="B229" s="14">
        <v>377.3</v>
      </c>
      <c r="C229" s="14">
        <v>377.3</v>
      </c>
      <c r="D229" s="8">
        <f t="shared" si="4"/>
        <v>1</v>
      </c>
    </row>
    <row r="230" spans="1:4" ht="24" outlineLevel="1" x14ac:dyDescent="0.2">
      <c r="A230" s="5" t="s">
        <v>109</v>
      </c>
      <c r="B230" s="14">
        <v>246569.4</v>
      </c>
      <c r="C230" s="14">
        <v>245826.03</v>
      </c>
      <c r="D230" s="8">
        <f t="shared" si="4"/>
        <v>0.99698514900875779</v>
      </c>
    </row>
    <row r="231" spans="1:4" ht="24" outlineLevel="1" x14ac:dyDescent="0.2">
      <c r="A231" s="5" t="s">
        <v>110</v>
      </c>
      <c r="B231" s="14">
        <v>15575.52</v>
      </c>
      <c r="C231" s="14">
        <v>14811.6</v>
      </c>
      <c r="D231" s="8">
        <f t="shared" si="4"/>
        <v>0.95095380443156952</v>
      </c>
    </row>
    <row r="232" spans="1:4" ht="24" outlineLevel="1" x14ac:dyDescent="0.2">
      <c r="A232" s="5" t="s">
        <v>111</v>
      </c>
      <c r="B232" s="14">
        <v>11903</v>
      </c>
      <c r="C232" s="14">
        <v>11896.15</v>
      </c>
      <c r="D232" s="8">
        <f t="shared" si="4"/>
        <v>0.9994245148281945</v>
      </c>
    </row>
    <row r="233" spans="1:4" ht="24" outlineLevel="1" x14ac:dyDescent="0.2">
      <c r="A233" s="5" t="s">
        <v>112</v>
      </c>
      <c r="B233" s="14">
        <v>6678</v>
      </c>
      <c r="C233" s="14">
        <v>6678</v>
      </c>
      <c r="D233" s="8">
        <f t="shared" si="4"/>
        <v>1</v>
      </c>
    </row>
    <row r="234" spans="1:4" ht="24" outlineLevel="1" x14ac:dyDescent="0.2">
      <c r="A234" s="5" t="s">
        <v>113</v>
      </c>
      <c r="B234" s="14">
        <v>5962.29</v>
      </c>
      <c r="C234" s="14">
        <v>5626.35</v>
      </c>
      <c r="D234" s="8">
        <f t="shared" si="4"/>
        <v>0.94365587718812749</v>
      </c>
    </row>
    <row r="235" spans="1:4" outlineLevel="1" x14ac:dyDescent="0.2">
      <c r="A235" s="5" t="s">
        <v>114</v>
      </c>
      <c r="B235" s="14">
        <v>1559.03</v>
      </c>
      <c r="C235" s="14">
        <v>1558.9</v>
      </c>
      <c r="D235" s="8">
        <f t="shared" si="4"/>
        <v>0.99991661481818828</v>
      </c>
    </row>
    <row r="236" spans="1:4" ht="24" outlineLevel="1" x14ac:dyDescent="0.2">
      <c r="A236" s="5" t="s">
        <v>96</v>
      </c>
      <c r="B236" s="14">
        <v>4185.1000000000004</v>
      </c>
      <c r="C236" s="14">
        <v>4163.55</v>
      </c>
      <c r="D236" s="8">
        <f t="shared" ref="D236:D285" si="5">C236/B236</f>
        <v>0.99485078014862249</v>
      </c>
    </row>
    <row r="237" spans="1:4" outlineLevel="1" x14ac:dyDescent="0.2">
      <c r="A237" s="5" t="s">
        <v>97</v>
      </c>
      <c r="B237" s="14">
        <v>2603.3000000000002</v>
      </c>
      <c r="C237" s="14">
        <v>1988.78</v>
      </c>
      <c r="D237" s="8">
        <f t="shared" si="5"/>
        <v>0.76394576114931045</v>
      </c>
    </row>
    <row r="238" spans="1:4" outlineLevel="1" x14ac:dyDescent="0.2">
      <c r="A238" s="5" t="s">
        <v>48</v>
      </c>
      <c r="B238" s="14">
        <v>2748.8</v>
      </c>
      <c r="C238" s="14">
        <v>2748.76</v>
      </c>
      <c r="D238" s="8">
        <f t="shared" si="5"/>
        <v>0.99998544819557622</v>
      </c>
    </row>
    <row r="239" spans="1:4" ht="36" outlineLevel="1" x14ac:dyDescent="0.2">
      <c r="A239" s="5" t="s">
        <v>49</v>
      </c>
      <c r="B239" s="14">
        <v>1463.3</v>
      </c>
      <c r="C239" s="14">
        <v>1372.54</v>
      </c>
      <c r="D239" s="8">
        <f t="shared" si="5"/>
        <v>0.93797580810496828</v>
      </c>
    </row>
    <row r="240" spans="1:4" ht="24" outlineLevel="1" x14ac:dyDescent="0.2">
      <c r="A240" s="5" t="s">
        <v>98</v>
      </c>
      <c r="B240" s="14">
        <v>81.3</v>
      </c>
      <c r="C240" s="14">
        <v>81.290000000000006</v>
      </c>
      <c r="D240" s="8">
        <f t="shared" si="5"/>
        <v>0.99987699876998781</v>
      </c>
    </row>
    <row r="241" spans="1:4" ht="24" outlineLevel="1" x14ac:dyDescent="0.2">
      <c r="A241" s="5" t="s">
        <v>50</v>
      </c>
      <c r="B241" s="14">
        <v>250</v>
      </c>
      <c r="C241" s="14">
        <v>250</v>
      </c>
      <c r="D241" s="8">
        <f t="shared" si="5"/>
        <v>1</v>
      </c>
    </row>
    <row r="242" spans="1:4" outlineLevel="1" x14ac:dyDescent="0.2">
      <c r="A242" s="19" t="s">
        <v>316</v>
      </c>
      <c r="B242" s="15">
        <f>SUM(B243)</f>
        <v>2359.1999999999998</v>
      </c>
      <c r="C242" s="15">
        <f>SUM(C243)</f>
        <v>2316.6999999999998</v>
      </c>
      <c r="D242" s="9">
        <f t="shared" si="5"/>
        <v>0.98198541878602918</v>
      </c>
    </row>
    <row r="243" spans="1:4" ht="24" outlineLevel="1" x14ac:dyDescent="0.2">
      <c r="A243" s="5" t="s">
        <v>363</v>
      </c>
      <c r="B243" s="14">
        <v>2359.1999999999998</v>
      </c>
      <c r="C243" s="14">
        <v>2316.6999999999998</v>
      </c>
      <c r="D243" s="8">
        <f t="shared" si="5"/>
        <v>0.98198541878602918</v>
      </c>
    </row>
    <row r="244" spans="1:4" x14ac:dyDescent="0.2">
      <c r="A244" s="2" t="s">
        <v>115</v>
      </c>
      <c r="B244" s="11">
        <f>B245+B276</f>
        <v>424081.38999999996</v>
      </c>
      <c r="C244" s="11">
        <f>C245+C276</f>
        <v>420774.53999999986</v>
      </c>
      <c r="D244" s="10">
        <f t="shared" si="5"/>
        <v>0.99220232229478378</v>
      </c>
    </row>
    <row r="245" spans="1:4" x14ac:dyDescent="0.2">
      <c r="A245" s="3" t="s">
        <v>311</v>
      </c>
      <c r="B245" s="12">
        <f>B247+B274</f>
        <v>421943.87999999995</v>
      </c>
      <c r="C245" s="12">
        <f>C247+C274</f>
        <v>418643.83999999985</v>
      </c>
      <c r="D245" s="9">
        <f t="shared" si="5"/>
        <v>0.99217895991286775</v>
      </c>
    </row>
    <row r="246" spans="1:4" x14ac:dyDescent="0.2">
      <c r="A246" s="3" t="s">
        <v>312</v>
      </c>
      <c r="B246" s="12"/>
      <c r="C246" s="12"/>
      <c r="D246" s="9"/>
    </row>
    <row r="247" spans="1:4" x14ac:dyDescent="0.2">
      <c r="A247" s="3" t="s">
        <v>313</v>
      </c>
      <c r="B247" s="12">
        <f>SUM(B248:B273)</f>
        <v>413907.22</v>
      </c>
      <c r="C247" s="12">
        <f>SUM(C248:C273)</f>
        <v>410607.17999999988</v>
      </c>
      <c r="D247" s="9">
        <f t="shared" si="5"/>
        <v>0.99202710211240075</v>
      </c>
    </row>
    <row r="248" spans="1:4" outlineLevel="1" x14ac:dyDescent="0.2">
      <c r="A248" s="5" t="s">
        <v>10</v>
      </c>
      <c r="B248" s="14">
        <v>121.38</v>
      </c>
      <c r="C248" s="14">
        <v>121.38</v>
      </c>
      <c r="D248" s="8">
        <f t="shared" si="5"/>
        <v>1</v>
      </c>
    </row>
    <row r="249" spans="1:4" outlineLevel="1" x14ac:dyDescent="0.2">
      <c r="A249" s="5" t="s">
        <v>7</v>
      </c>
      <c r="B249" s="14">
        <v>7</v>
      </c>
      <c r="C249" s="14">
        <v>7</v>
      </c>
      <c r="D249" s="8">
        <f t="shared" si="5"/>
        <v>1</v>
      </c>
    </row>
    <row r="250" spans="1:4" outlineLevel="1" x14ac:dyDescent="0.2">
      <c r="A250" s="5" t="s">
        <v>8</v>
      </c>
      <c r="B250" s="14">
        <v>7372.42</v>
      </c>
      <c r="C250" s="14">
        <v>7080.83</v>
      </c>
      <c r="D250" s="8">
        <f t="shared" si="5"/>
        <v>0.96044853657279428</v>
      </c>
    </row>
    <row r="251" spans="1:4" outlineLevel="1" x14ac:dyDescent="0.2">
      <c r="A251" s="5" t="s">
        <v>79</v>
      </c>
      <c r="B251" s="14">
        <v>17085.64</v>
      </c>
      <c r="C251" s="14">
        <v>17085.64</v>
      </c>
      <c r="D251" s="8">
        <f t="shared" si="5"/>
        <v>1</v>
      </c>
    </row>
    <row r="252" spans="1:4" ht="36" outlineLevel="1" x14ac:dyDescent="0.2">
      <c r="A252" s="5" t="s">
        <v>116</v>
      </c>
      <c r="B252" s="14">
        <v>32829.230000000003</v>
      </c>
      <c r="C252" s="14">
        <v>32819.06</v>
      </c>
      <c r="D252" s="8">
        <f t="shared" si="5"/>
        <v>0.99969021509185552</v>
      </c>
    </row>
    <row r="253" spans="1:4" ht="24" outlineLevel="1" x14ac:dyDescent="0.2">
      <c r="A253" s="5" t="s">
        <v>117</v>
      </c>
      <c r="B253" s="14">
        <v>4489.3</v>
      </c>
      <c r="C253" s="14">
        <v>4489.3</v>
      </c>
      <c r="D253" s="8">
        <f t="shared" si="5"/>
        <v>1</v>
      </c>
    </row>
    <row r="254" spans="1:4" ht="24" outlineLevel="1" x14ac:dyDescent="0.2">
      <c r="A254" s="5" t="s">
        <v>118</v>
      </c>
      <c r="B254" s="14">
        <v>4668</v>
      </c>
      <c r="C254" s="14">
        <v>4483.18</v>
      </c>
      <c r="D254" s="8">
        <f t="shared" si="5"/>
        <v>0.96040702656383892</v>
      </c>
    </row>
    <row r="255" spans="1:4" ht="24" outlineLevel="1" x14ac:dyDescent="0.2">
      <c r="A255" s="5" t="s">
        <v>119</v>
      </c>
      <c r="B255" s="14">
        <v>521.5</v>
      </c>
      <c r="C255" s="14">
        <v>521.5</v>
      </c>
      <c r="D255" s="8">
        <f t="shared" si="5"/>
        <v>1</v>
      </c>
    </row>
    <row r="256" spans="1:4" ht="36" outlineLevel="1" x14ac:dyDescent="0.2">
      <c r="A256" s="5" t="s">
        <v>120</v>
      </c>
      <c r="B256" s="14">
        <v>41.2</v>
      </c>
      <c r="C256" s="14">
        <v>41.2</v>
      </c>
      <c r="D256" s="8">
        <f t="shared" si="5"/>
        <v>1</v>
      </c>
    </row>
    <row r="257" spans="1:4" ht="24" outlineLevel="1" x14ac:dyDescent="0.2">
      <c r="A257" s="5" t="s">
        <v>121</v>
      </c>
      <c r="B257" s="14">
        <v>5302.1</v>
      </c>
      <c r="C257" s="14">
        <v>5279.09</v>
      </c>
      <c r="D257" s="8">
        <f t="shared" si="5"/>
        <v>0.99566021010542993</v>
      </c>
    </row>
    <row r="258" spans="1:4" ht="24" outlineLevel="1" x14ac:dyDescent="0.2">
      <c r="A258" s="5" t="s">
        <v>122</v>
      </c>
      <c r="B258" s="14">
        <v>648.4</v>
      </c>
      <c r="C258" s="14">
        <v>506.76</v>
      </c>
      <c r="D258" s="8">
        <f t="shared" si="5"/>
        <v>0.78155459592843923</v>
      </c>
    </row>
    <row r="259" spans="1:4" ht="24" outlineLevel="1" x14ac:dyDescent="0.2">
      <c r="A259" s="5" t="s">
        <v>123</v>
      </c>
      <c r="B259" s="14">
        <v>1096.5</v>
      </c>
      <c r="C259" s="14">
        <v>1079.52</v>
      </c>
      <c r="D259" s="8">
        <f t="shared" si="5"/>
        <v>0.98451436388508895</v>
      </c>
    </row>
    <row r="260" spans="1:4" ht="24" outlineLevel="1" x14ac:dyDescent="0.2">
      <c r="A260" s="5" t="s">
        <v>124</v>
      </c>
      <c r="B260" s="14">
        <v>150</v>
      </c>
      <c r="C260" s="14">
        <v>149</v>
      </c>
      <c r="D260" s="8">
        <f t="shared" si="5"/>
        <v>0.99333333333333329</v>
      </c>
    </row>
    <row r="261" spans="1:4" ht="24" outlineLevel="1" x14ac:dyDescent="0.2">
      <c r="A261" s="5" t="s">
        <v>125</v>
      </c>
      <c r="B261" s="14">
        <v>267633.78000000003</v>
      </c>
      <c r="C261" s="14">
        <v>266308.96999999997</v>
      </c>
      <c r="D261" s="8">
        <f t="shared" si="5"/>
        <v>0.995049914850061</v>
      </c>
    </row>
    <row r="262" spans="1:4" ht="24" outlineLevel="1" x14ac:dyDescent="0.2">
      <c r="A262" s="5" t="s">
        <v>126</v>
      </c>
      <c r="B262" s="14">
        <v>35292.160000000003</v>
      </c>
      <c r="C262" s="14">
        <v>35079.97</v>
      </c>
      <c r="D262" s="8">
        <f t="shared" si="5"/>
        <v>0.99398761651312917</v>
      </c>
    </row>
    <row r="263" spans="1:4" ht="24" outlineLevel="1" x14ac:dyDescent="0.2">
      <c r="A263" s="5" t="s">
        <v>127</v>
      </c>
      <c r="B263" s="14">
        <v>13485</v>
      </c>
      <c r="C263" s="14">
        <v>13105.2</v>
      </c>
      <c r="D263" s="8">
        <f t="shared" si="5"/>
        <v>0.97183537263626252</v>
      </c>
    </row>
    <row r="264" spans="1:4" ht="24" outlineLevel="1" x14ac:dyDescent="0.2">
      <c r="A264" s="5" t="s">
        <v>128</v>
      </c>
      <c r="B264" s="14">
        <v>3475.6</v>
      </c>
      <c r="C264" s="14">
        <v>3475.6</v>
      </c>
      <c r="D264" s="8">
        <f t="shared" si="5"/>
        <v>1</v>
      </c>
    </row>
    <row r="265" spans="1:4" ht="24" outlineLevel="1" x14ac:dyDescent="0.2">
      <c r="A265" s="5" t="s">
        <v>129</v>
      </c>
      <c r="B265" s="14">
        <v>688.8</v>
      </c>
      <c r="C265" s="14">
        <v>671.93</v>
      </c>
      <c r="D265" s="8">
        <f t="shared" si="5"/>
        <v>0.97550813008130077</v>
      </c>
    </row>
    <row r="266" spans="1:4" ht="24" outlineLevel="1" x14ac:dyDescent="0.2">
      <c r="A266" s="5" t="s">
        <v>130</v>
      </c>
      <c r="B266" s="14">
        <v>4384.41</v>
      </c>
      <c r="C266" s="14">
        <v>4355.2299999999996</v>
      </c>
      <c r="D266" s="8">
        <f t="shared" si="5"/>
        <v>0.99334460052777906</v>
      </c>
    </row>
    <row r="267" spans="1:4" ht="24" outlineLevel="1" x14ac:dyDescent="0.2">
      <c r="A267" s="5" t="s">
        <v>131</v>
      </c>
      <c r="B267" s="14">
        <v>2659.9</v>
      </c>
      <c r="C267" s="14">
        <v>2631.5</v>
      </c>
      <c r="D267" s="8">
        <f t="shared" si="5"/>
        <v>0.98932290687619828</v>
      </c>
    </row>
    <row r="268" spans="1:4" ht="24" outlineLevel="1" x14ac:dyDescent="0.2">
      <c r="A268" s="5" t="s">
        <v>96</v>
      </c>
      <c r="B268" s="14">
        <v>3785.4</v>
      </c>
      <c r="C268" s="14">
        <v>3439.73</v>
      </c>
      <c r="D268" s="8">
        <f t="shared" si="5"/>
        <v>0.90868336239234959</v>
      </c>
    </row>
    <row r="269" spans="1:4" outlineLevel="1" x14ac:dyDescent="0.2">
      <c r="A269" s="5" t="s">
        <v>97</v>
      </c>
      <c r="B269" s="14">
        <v>3206.5</v>
      </c>
      <c r="C269" s="14">
        <v>3055.65</v>
      </c>
      <c r="D269" s="8">
        <f t="shared" si="5"/>
        <v>0.95295493528769692</v>
      </c>
    </row>
    <row r="270" spans="1:4" outlineLevel="1" x14ac:dyDescent="0.2">
      <c r="A270" s="5" t="s">
        <v>48</v>
      </c>
      <c r="B270" s="14">
        <v>2759.5</v>
      </c>
      <c r="C270" s="14">
        <v>2759.14</v>
      </c>
      <c r="D270" s="8">
        <f t="shared" si="5"/>
        <v>0.99986954158362018</v>
      </c>
    </row>
    <row r="271" spans="1:4" ht="36" outlineLevel="1" x14ac:dyDescent="0.2">
      <c r="A271" s="5" t="s">
        <v>49</v>
      </c>
      <c r="B271" s="14">
        <v>1257.9000000000001</v>
      </c>
      <c r="C271" s="14">
        <v>1159.3</v>
      </c>
      <c r="D271" s="8">
        <f t="shared" si="5"/>
        <v>0.92161539073058263</v>
      </c>
    </row>
    <row r="272" spans="1:4" ht="24" outlineLevel="1" x14ac:dyDescent="0.2">
      <c r="A272" s="5" t="s">
        <v>98</v>
      </c>
      <c r="B272" s="14">
        <v>433.6</v>
      </c>
      <c r="C272" s="14">
        <v>390.55</v>
      </c>
      <c r="D272" s="8">
        <f t="shared" si="5"/>
        <v>0.90071494464944646</v>
      </c>
    </row>
    <row r="273" spans="1:4" ht="24" outlineLevel="1" x14ac:dyDescent="0.2">
      <c r="A273" s="5" t="s">
        <v>50</v>
      </c>
      <c r="B273" s="14">
        <v>512</v>
      </c>
      <c r="C273" s="14">
        <v>510.95</v>
      </c>
      <c r="D273" s="8">
        <f t="shared" si="5"/>
        <v>0.99794921874999998</v>
      </c>
    </row>
    <row r="274" spans="1:4" outlineLevel="1" x14ac:dyDescent="0.2">
      <c r="A274" s="3" t="s">
        <v>310</v>
      </c>
      <c r="B274" s="15">
        <f>SUM(B275)</f>
        <v>8036.66</v>
      </c>
      <c r="C274" s="15">
        <f>SUM(C275)</f>
        <v>8036.66</v>
      </c>
      <c r="D274" s="9">
        <f t="shared" si="5"/>
        <v>1</v>
      </c>
    </row>
    <row r="275" spans="1:4" ht="24" outlineLevel="1" x14ac:dyDescent="0.2">
      <c r="A275" s="5" t="s">
        <v>125</v>
      </c>
      <c r="B275" s="14">
        <v>8036.66</v>
      </c>
      <c r="C275" s="14">
        <v>8036.66</v>
      </c>
      <c r="D275" s="8">
        <f t="shared" si="5"/>
        <v>1</v>
      </c>
    </row>
    <row r="276" spans="1:4" outlineLevel="1" x14ac:dyDescent="0.2">
      <c r="A276" s="19" t="s">
        <v>316</v>
      </c>
      <c r="B276" s="15">
        <f>SUM(B277)</f>
        <v>2137.5100000000002</v>
      </c>
      <c r="C276" s="15">
        <f>SUM(C277)</f>
        <v>2130.6999999999998</v>
      </c>
      <c r="D276" s="9">
        <f t="shared" si="5"/>
        <v>0.99681404999274836</v>
      </c>
    </row>
    <row r="277" spans="1:4" ht="24" outlineLevel="1" x14ac:dyDescent="0.2">
      <c r="A277" s="5" t="s">
        <v>363</v>
      </c>
      <c r="B277" s="14">
        <v>2137.5100000000002</v>
      </c>
      <c r="C277" s="14">
        <v>2130.6999999999998</v>
      </c>
      <c r="D277" s="8">
        <f t="shared" si="5"/>
        <v>0.99681404999274836</v>
      </c>
    </row>
    <row r="278" spans="1:4" x14ac:dyDescent="0.2">
      <c r="A278" s="2" t="s">
        <v>132</v>
      </c>
      <c r="B278" s="11">
        <f>B279+B306</f>
        <v>261587.45</v>
      </c>
      <c r="C278" s="11">
        <f>C279+C306</f>
        <v>259749.04999999996</v>
      </c>
      <c r="D278" s="10">
        <f t="shared" si="5"/>
        <v>0.99297213990961697</v>
      </c>
    </row>
    <row r="279" spans="1:4" x14ac:dyDescent="0.2">
      <c r="A279" s="3" t="s">
        <v>311</v>
      </c>
      <c r="B279" s="12">
        <f>B281</f>
        <v>259765.35</v>
      </c>
      <c r="C279" s="12">
        <f>C281</f>
        <v>257926.94999999995</v>
      </c>
      <c r="D279" s="9">
        <f t="shared" si="5"/>
        <v>0.99292284363561167</v>
      </c>
    </row>
    <row r="280" spans="1:4" x14ac:dyDescent="0.2">
      <c r="A280" s="3" t="s">
        <v>312</v>
      </c>
      <c r="B280" s="12"/>
      <c r="C280" s="12"/>
      <c r="D280" s="9"/>
    </row>
    <row r="281" spans="1:4" x14ac:dyDescent="0.2">
      <c r="A281" s="3" t="s">
        <v>313</v>
      </c>
      <c r="B281" s="12">
        <f>SUM(B282:B305)</f>
        <v>259765.35</v>
      </c>
      <c r="C281" s="12">
        <f>SUM(C282:C305)</f>
        <v>257926.94999999995</v>
      </c>
      <c r="D281" s="9">
        <f t="shared" si="5"/>
        <v>0.99292284363561167</v>
      </c>
    </row>
    <row r="282" spans="1:4" outlineLevel="1" x14ac:dyDescent="0.2">
      <c r="A282" s="5" t="s">
        <v>7</v>
      </c>
      <c r="B282" s="14">
        <v>15</v>
      </c>
      <c r="C282" s="14">
        <v>15</v>
      </c>
      <c r="D282" s="8">
        <f t="shared" si="5"/>
        <v>1</v>
      </c>
    </row>
    <row r="283" spans="1:4" outlineLevel="1" x14ac:dyDescent="0.2">
      <c r="A283" s="5" t="s">
        <v>8</v>
      </c>
      <c r="B283" s="14">
        <v>3428.71</v>
      </c>
      <c r="C283" s="14">
        <v>3366.18</v>
      </c>
      <c r="D283" s="8">
        <f t="shared" si="5"/>
        <v>0.98176282041934138</v>
      </c>
    </row>
    <row r="284" spans="1:4" outlineLevel="1" x14ac:dyDescent="0.2">
      <c r="A284" s="5" t="s">
        <v>79</v>
      </c>
      <c r="B284" s="14">
        <v>15797.43</v>
      </c>
      <c r="C284" s="14">
        <v>15797.43</v>
      </c>
      <c r="D284" s="8">
        <f t="shared" si="5"/>
        <v>1</v>
      </c>
    </row>
    <row r="285" spans="1:4" ht="36" outlineLevel="1" x14ac:dyDescent="0.2">
      <c r="A285" s="5" t="s">
        <v>133</v>
      </c>
      <c r="B285" s="14">
        <v>28810.799999999999</v>
      </c>
      <c r="C285" s="14">
        <v>28789.08</v>
      </c>
      <c r="D285" s="8">
        <f t="shared" si="5"/>
        <v>0.9992461160398185</v>
      </c>
    </row>
    <row r="286" spans="1:4" ht="24" outlineLevel="1" x14ac:dyDescent="0.2">
      <c r="A286" s="5" t="s">
        <v>134</v>
      </c>
      <c r="B286" s="14">
        <v>3046.5</v>
      </c>
      <c r="C286" s="14">
        <v>3046.5</v>
      </c>
      <c r="D286" s="8">
        <f t="shared" ref="D286:D327" si="6">C286/B286</f>
        <v>1</v>
      </c>
    </row>
    <row r="287" spans="1:4" ht="24" outlineLevel="1" x14ac:dyDescent="0.2">
      <c r="A287" s="5" t="s">
        <v>135</v>
      </c>
      <c r="B287" s="14">
        <v>3088.6</v>
      </c>
      <c r="C287" s="14">
        <v>3042.68</v>
      </c>
      <c r="D287" s="8">
        <f t="shared" si="6"/>
        <v>0.98513242245677646</v>
      </c>
    </row>
    <row r="288" spans="1:4" ht="24" outlineLevel="1" x14ac:dyDescent="0.2">
      <c r="A288" s="5" t="s">
        <v>136</v>
      </c>
      <c r="B288" s="14">
        <v>447.2</v>
      </c>
      <c r="C288" s="14">
        <v>447.2</v>
      </c>
      <c r="D288" s="8">
        <f t="shared" si="6"/>
        <v>1</v>
      </c>
    </row>
    <row r="289" spans="1:4" ht="24" outlineLevel="1" x14ac:dyDescent="0.2">
      <c r="A289" s="5" t="s">
        <v>137</v>
      </c>
      <c r="B289" s="14">
        <v>274.60000000000002</v>
      </c>
      <c r="C289" s="14">
        <v>274.5</v>
      </c>
      <c r="D289" s="8">
        <f t="shared" si="6"/>
        <v>0.99963583394027666</v>
      </c>
    </row>
    <row r="290" spans="1:4" outlineLevel="1" x14ac:dyDescent="0.2">
      <c r="A290" s="5" t="s">
        <v>138</v>
      </c>
      <c r="B290" s="14">
        <v>2632.6</v>
      </c>
      <c r="C290" s="14">
        <v>2627.55</v>
      </c>
      <c r="D290" s="8">
        <f t="shared" si="6"/>
        <v>0.99808174428321816</v>
      </c>
    </row>
    <row r="291" spans="1:4" ht="24" outlineLevel="1" x14ac:dyDescent="0.2">
      <c r="A291" s="5" t="s">
        <v>139</v>
      </c>
      <c r="B291" s="14">
        <v>648.4</v>
      </c>
      <c r="C291" s="14">
        <v>629.38</v>
      </c>
      <c r="D291" s="8">
        <f t="shared" si="6"/>
        <v>0.97066625539790252</v>
      </c>
    </row>
    <row r="292" spans="1:4" ht="24" outlineLevel="1" x14ac:dyDescent="0.2">
      <c r="A292" s="5" t="s">
        <v>140</v>
      </c>
      <c r="B292" s="14">
        <v>1387.8</v>
      </c>
      <c r="C292" s="14">
        <v>1255.95</v>
      </c>
      <c r="D292" s="8">
        <f t="shared" si="6"/>
        <v>0.90499351491569402</v>
      </c>
    </row>
    <row r="293" spans="1:4" ht="24" outlineLevel="1" x14ac:dyDescent="0.2">
      <c r="A293" s="5" t="s">
        <v>141</v>
      </c>
      <c r="B293" s="14">
        <v>289.3</v>
      </c>
      <c r="C293" s="14">
        <v>284.5</v>
      </c>
      <c r="D293" s="8">
        <f t="shared" si="6"/>
        <v>0.98340822675423434</v>
      </c>
    </row>
    <row r="294" spans="1:4" ht="24" outlineLevel="1" x14ac:dyDescent="0.2">
      <c r="A294" s="5" t="s">
        <v>142</v>
      </c>
      <c r="B294" s="14">
        <v>153847.14000000001</v>
      </c>
      <c r="C294" s="14">
        <v>152981.72</v>
      </c>
      <c r="D294" s="8">
        <f t="shared" si="6"/>
        <v>0.99437480605749307</v>
      </c>
    </row>
    <row r="295" spans="1:4" ht="24" outlineLevel="1" x14ac:dyDescent="0.2">
      <c r="A295" s="5" t="s">
        <v>143</v>
      </c>
      <c r="B295" s="14">
        <v>12059.7</v>
      </c>
      <c r="C295" s="14">
        <v>12036.3</v>
      </c>
      <c r="D295" s="8">
        <f t="shared" si="6"/>
        <v>0.99805965322520451</v>
      </c>
    </row>
    <row r="296" spans="1:4" ht="24" outlineLevel="1" x14ac:dyDescent="0.2">
      <c r="A296" s="5" t="s">
        <v>144</v>
      </c>
      <c r="B296" s="14">
        <v>10780.5</v>
      </c>
      <c r="C296" s="14">
        <v>10732.11</v>
      </c>
      <c r="D296" s="8">
        <f t="shared" si="6"/>
        <v>0.99551133991929874</v>
      </c>
    </row>
    <row r="297" spans="1:4" ht="24" outlineLevel="1" x14ac:dyDescent="0.2">
      <c r="A297" s="5" t="s">
        <v>145</v>
      </c>
      <c r="B297" s="14">
        <v>2786.5</v>
      </c>
      <c r="C297" s="14">
        <v>2786.5</v>
      </c>
      <c r="D297" s="8">
        <f t="shared" si="6"/>
        <v>1</v>
      </c>
    </row>
    <row r="298" spans="1:4" ht="24" outlineLevel="1" x14ac:dyDescent="0.2">
      <c r="A298" s="5" t="s">
        <v>146</v>
      </c>
      <c r="B298" s="14">
        <v>2769.46</v>
      </c>
      <c r="C298" s="14">
        <v>2760.91</v>
      </c>
      <c r="D298" s="8">
        <f t="shared" si="6"/>
        <v>0.99691275555523451</v>
      </c>
    </row>
    <row r="299" spans="1:4" outlineLevel="1" x14ac:dyDescent="0.2">
      <c r="A299" s="5" t="s">
        <v>147</v>
      </c>
      <c r="B299" s="14">
        <v>83.9</v>
      </c>
      <c r="C299" s="14">
        <v>83.34</v>
      </c>
      <c r="D299" s="8">
        <f t="shared" si="6"/>
        <v>0.9933253873659118</v>
      </c>
    </row>
    <row r="300" spans="1:4" ht="24" outlineLevel="1" x14ac:dyDescent="0.2">
      <c r="A300" s="5" t="s">
        <v>96</v>
      </c>
      <c r="B300" s="14">
        <v>3061.3</v>
      </c>
      <c r="C300" s="14">
        <v>3061.3</v>
      </c>
      <c r="D300" s="8">
        <f t="shared" si="6"/>
        <v>1</v>
      </c>
    </row>
    <row r="301" spans="1:4" outlineLevel="1" x14ac:dyDescent="0.2">
      <c r="A301" s="5" t="s">
        <v>97</v>
      </c>
      <c r="B301" s="14">
        <v>10413.1</v>
      </c>
      <c r="C301" s="14">
        <v>9862.41</v>
      </c>
      <c r="D301" s="8">
        <f t="shared" si="6"/>
        <v>0.94711565239938145</v>
      </c>
    </row>
    <row r="302" spans="1:4" outlineLevel="1" x14ac:dyDescent="0.2">
      <c r="A302" s="5" t="s">
        <v>48</v>
      </c>
      <c r="B302" s="14">
        <v>2308.5</v>
      </c>
      <c r="C302" s="14">
        <v>2308.4699999999998</v>
      </c>
      <c r="D302" s="8">
        <f t="shared" si="6"/>
        <v>0.99998700454840794</v>
      </c>
    </row>
    <row r="303" spans="1:4" ht="36" outlineLevel="1" x14ac:dyDescent="0.2">
      <c r="A303" s="5" t="s">
        <v>49</v>
      </c>
      <c r="B303" s="14">
        <v>1089.3</v>
      </c>
      <c r="C303" s="14">
        <v>1089.3</v>
      </c>
      <c r="D303" s="8">
        <f t="shared" si="6"/>
        <v>1</v>
      </c>
    </row>
    <row r="304" spans="1:4" ht="24" outlineLevel="1" x14ac:dyDescent="0.2">
      <c r="A304" s="5" t="s">
        <v>98</v>
      </c>
      <c r="B304" s="14">
        <v>499.01</v>
      </c>
      <c r="C304" s="14">
        <v>448.64</v>
      </c>
      <c r="D304" s="8">
        <f t="shared" si="6"/>
        <v>0.89906013907536919</v>
      </c>
    </row>
    <row r="305" spans="1:4" ht="24" outlineLevel="1" x14ac:dyDescent="0.2">
      <c r="A305" s="5" t="s">
        <v>50</v>
      </c>
      <c r="B305" s="14">
        <v>200</v>
      </c>
      <c r="C305" s="14">
        <v>200</v>
      </c>
      <c r="D305" s="8">
        <f t="shared" si="6"/>
        <v>1</v>
      </c>
    </row>
    <row r="306" spans="1:4" outlineLevel="1" x14ac:dyDescent="0.2">
      <c r="A306" s="19" t="s">
        <v>316</v>
      </c>
      <c r="B306" s="15">
        <f>SUM(B307)</f>
        <v>1822.1</v>
      </c>
      <c r="C306" s="15">
        <f>SUM(C307)</f>
        <v>1822.1</v>
      </c>
      <c r="D306" s="9">
        <f t="shared" si="6"/>
        <v>1</v>
      </c>
    </row>
    <row r="307" spans="1:4" ht="24" outlineLevel="1" x14ac:dyDescent="0.2">
      <c r="A307" s="5" t="s">
        <v>363</v>
      </c>
      <c r="B307" s="14">
        <v>1822.1</v>
      </c>
      <c r="C307" s="14">
        <v>1822.1</v>
      </c>
      <c r="D307" s="8">
        <f t="shared" si="6"/>
        <v>1</v>
      </c>
    </row>
    <row r="308" spans="1:4" x14ac:dyDescent="0.2">
      <c r="A308" s="2" t="s">
        <v>148</v>
      </c>
      <c r="B308" s="11">
        <f>B309+B336</f>
        <v>247018.07</v>
      </c>
      <c r="C308" s="11">
        <f>C309+C336</f>
        <v>244353.86</v>
      </c>
      <c r="D308" s="10">
        <f t="shared" si="6"/>
        <v>0.98921451373982472</v>
      </c>
    </row>
    <row r="309" spans="1:4" x14ac:dyDescent="0.2">
      <c r="A309" s="3" t="s">
        <v>311</v>
      </c>
      <c r="B309" s="12">
        <f>B311</f>
        <v>245339.26</v>
      </c>
      <c r="C309" s="12">
        <f>C311</f>
        <v>242679.81</v>
      </c>
      <c r="D309" s="9">
        <f t="shared" si="6"/>
        <v>0.98916011240924095</v>
      </c>
    </row>
    <row r="310" spans="1:4" x14ac:dyDescent="0.2">
      <c r="A310" s="3" t="s">
        <v>312</v>
      </c>
      <c r="B310" s="12"/>
      <c r="C310" s="12"/>
      <c r="D310" s="9"/>
    </row>
    <row r="311" spans="1:4" x14ac:dyDescent="0.2">
      <c r="A311" s="3" t="s">
        <v>313</v>
      </c>
      <c r="B311" s="12">
        <f>SUM(B312:B335)</f>
        <v>245339.26</v>
      </c>
      <c r="C311" s="12">
        <f>SUM(C312:C335)</f>
        <v>242679.81</v>
      </c>
      <c r="D311" s="9">
        <f t="shared" si="6"/>
        <v>0.98916011240924095</v>
      </c>
    </row>
    <row r="312" spans="1:4" outlineLevel="1" x14ac:dyDescent="0.2">
      <c r="A312" s="5" t="s">
        <v>7</v>
      </c>
      <c r="B312" s="14">
        <v>138.4</v>
      </c>
      <c r="C312" s="14">
        <v>138.4</v>
      </c>
      <c r="D312" s="8">
        <f t="shared" si="6"/>
        <v>1</v>
      </c>
    </row>
    <row r="313" spans="1:4" outlineLevel="1" x14ac:dyDescent="0.2">
      <c r="A313" s="5" t="s">
        <v>8</v>
      </c>
      <c r="B313" s="14">
        <v>5677.95</v>
      </c>
      <c r="C313" s="14">
        <v>4986.22</v>
      </c>
      <c r="D313" s="8">
        <f t="shared" si="6"/>
        <v>0.87817257989239084</v>
      </c>
    </row>
    <row r="314" spans="1:4" outlineLevel="1" x14ac:dyDescent="0.2">
      <c r="A314" s="5" t="s">
        <v>79</v>
      </c>
      <c r="B314" s="14">
        <v>21188.95</v>
      </c>
      <c r="C314" s="14">
        <v>21036.29</v>
      </c>
      <c r="D314" s="8">
        <f t="shared" si="6"/>
        <v>0.9927953013245111</v>
      </c>
    </row>
    <row r="315" spans="1:4" ht="36" outlineLevel="1" x14ac:dyDescent="0.2">
      <c r="A315" s="5" t="s">
        <v>149</v>
      </c>
      <c r="B315" s="14">
        <v>31753.119999999999</v>
      </c>
      <c r="C315" s="14">
        <v>31749.5</v>
      </c>
      <c r="D315" s="8">
        <f t="shared" si="6"/>
        <v>0.99988599545493484</v>
      </c>
    </row>
    <row r="316" spans="1:4" ht="24" outlineLevel="1" x14ac:dyDescent="0.2">
      <c r="A316" s="5" t="s">
        <v>150</v>
      </c>
      <c r="B316" s="14">
        <v>3144</v>
      </c>
      <c r="C316" s="14">
        <v>3144</v>
      </c>
      <c r="D316" s="8">
        <f t="shared" si="6"/>
        <v>1</v>
      </c>
    </row>
    <row r="317" spans="1:4" ht="24" outlineLevel="1" x14ac:dyDescent="0.2">
      <c r="A317" s="5" t="s">
        <v>151</v>
      </c>
      <c r="B317" s="14">
        <v>3759.1</v>
      </c>
      <c r="C317" s="14">
        <v>3705.52</v>
      </c>
      <c r="D317" s="8">
        <f t="shared" si="6"/>
        <v>0.98574658827910933</v>
      </c>
    </row>
    <row r="318" spans="1:4" ht="24" outlineLevel="1" x14ac:dyDescent="0.2">
      <c r="A318" s="5" t="s">
        <v>152</v>
      </c>
      <c r="B318" s="14">
        <v>542.29999999999995</v>
      </c>
      <c r="C318" s="14">
        <v>542.29999999999995</v>
      </c>
      <c r="D318" s="8">
        <f t="shared" si="6"/>
        <v>1</v>
      </c>
    </row>
    <row r="319" spans="1:4" ht="36" outlineLevel="1" x14ac:dyDescent="0.2">
      <c r="A319" s="5" t="s">
        <v>153</v>
      </c>
      <c r="B319" s="14">
        <v>508.5</v>
      </c>
      <c r="C319" s="14">
        <v>508.26</v>
      </c>
      <c r="D319" s="8">
        <f t="shared" si="6"/>
        <v>0.99952802359882009</v>
      </c>
    </row>
    <row r="320" spans="1:4" ht="24" outlineLevel="1" x14ac:dyDescent="0.2">
      <c r="A320" s="5" t="s">
        <v>154</v>
      </c>
      <c r="B320" s="14">
        <v>3780.5</v>
      </c>
      <c r="C320" s="14">
        <v>3586.89</v>
      </c>
      <c r="D320" s="8">
        <f t="shared" si="6"/>
        <v>0.94878719746065332</v>
      </c>
    </row>
    <row r="321" spans="1:4" ht="24" outlineLevel="1" x14ac:dyDescent="0.2">
      <c r="A321" s="5" t="s">
        <v>155</v>
      </c>
      <c r="B321" s="14">
        <v>968.5</v>
      </c>
      <c r="C321" s="14">
        <v>727.88</v>
      </c>
      <c r="D321" s="8">
        <f t="shared" si="6"/>
        <v>0.75155394940629838</v>
      </c>
    </row>
    <row r="322" spans="1:4" ht="24" outlineLevel="1" x14ac:dyDescent="0.2">
      <c r="A322" s="5" t="s">
        <v>156</v>
      </c>
      <c r="B322" s="14">
        <v>503.8</v>
      </c>
      <c r="C322" s="14">
        <v>503.8</v>
      </c>
      <c r="D322" s="8">
        <f t="shared" si="6"/>
        <v>1</v>
      </c>
    </row>
    <row r="323" spans="1:4" ht="24" outlineLevel="1" x14ac:dyDescent="0.2">
      <c r="A323" s="5" t="s">
        <v>157</v>
      </c>
      <c r="B323" s="14">
        <v>195.4</v>
      </c>
      <c r="C323" s="14">
        <v>195.4</v>
      </c>
      <c r="D323" s="8">
        <f t="shared" si="6"/>
        <v>1</v>
      </c>
    </row>
    <row r="324" spans="1:4" ht="24" outlineLevel="1" x14ac:dyDescent="0.2">
      <c r="A324" s="5" t="s">
        <v>158</v>
      </c>
      <c r="B324" s="14">
        <v>134742.60999999999</v>
      </c>
      <c r="C324" s="14">
        <v>134345.4</v>
      </c>
      <c r="D324" s="8">
        <f t="shared" si="6"/>
        <v>0.99705208322742156</v>
      </c>
    </row>
    <row r="325" spans="1:4" ht="24" outlineLevel="1" x14ac:dyDescent="0.2">
      <c r="A325" s="5" t="s">
        <v>159</v>
      </c>
      <c r="B325" s="14">
        <v>8455.7800000000007</v>
      </c>
      <c r="C325" s="14">
        <v>8169.67</v>
      </c>
      <c r="D325" s="8">
        <f t="shared" si="6"/>
        <v>0.96616397304565627</v>
      </c>
    </row>
    <row r="326" spans="1:4" ht="24" outlineLevel="1" x14ac:dyDescent="0.2">
      <c r="A326" s="5" t="s">
        <v>160</v>
      </c>
      <c r="B326" s="14">
        <v>12005.9</v>
      </c>
      <c r="C326" s="14">
        <v>11792.42</v>
      </c>
      <c r="D326" s="8">
        <f t="shared" si="6"/>
        <v>0.98221874245162799</v>
      </c>
    </row>
    <row r="327" spans="1:4" ht="24" outlineLevel="1" x14ac:dyDescent="0.2">
      <c r="A327" s="5" t="s">
        <v>161</v>
      </c>
      <c r="B327" s="14">
        <v>4113.5</v>
      </c>
      <c r="C327" s="14">
        <v>4113.46</v>
      </c>
      <c r="D327" s="8">
        <f t="shared" si="6"/>
        <v>0.99999027592074874</v>
      </c>
    </row>
    <row r="328" spans="1:4" ht="24" outlineLevel="1" x14ac:dyDescent="0.2">
      <c r="A328" s="5" t="s">
        <v>162</v>
      </c>
      <c r="B328" s="14">
        <v>3397.26</v>
      </c>
      <c r="C328" s="14">
        <v>3326.63</v>
      </c>
      <c r="D328" s="8">
        <f t="shared" ref="D328:D377" si="7">C328/B328</f>
        <v>0.97920971606529961</v>
      </c>
    </row>
    <row r="329" spans="1:4" outlineLevel="1" x14ac:dyDescent="0.2">
      <c r="A329" s="5" t="s">
        <v>163</v>
      </c>
      <c r="B329" s="14">
        <v>83.9</v>
      </c>
      <c r="C329" s="14">
        <v>83.9</v>
      </c>
      <c r="D329" s="8">
        <f t="shared" si="7"/>
        <v>1</v>
      </c>
    </row>
    <row r="330" spans="1:4" ht="24" outlineLevel="1" x14ac:dyDescent="0.2">
      <c r="A330" s="5" t="s">
        <v>96</v>
      </c>
      <c r="B330" s="14">
        <v>2821.77</v>
      </c>
      <c r="C330" s="14">
        <v>2818.93</v>
      </c>
      <c r="D330" s="8">
        <f t="shared" si="7"/>
        <v>0.99899353951597747</v>
      </c>
    </row>
    <row r="331" spans="1:4" outlineLevel="1" x14ac:dyDescent="0.2">
      <c r="A331" s="5" t="s">
        <v>97</v>
      </c>
      <c r="B331" s="14">
        <v>3580.32</v>
      </c>
      <c r="C331" s="14">
        <v>3237.99</v>
      </c>
      <c r="D331" s="8">
        <f t="shared" si="7"/>
        <v>0.90438564150690426</v>
      </c>
    </row>
    <row r="332" spans="1:4" outlineLevel="1" x14ac:dyDescent="0.2">
      <c r="A332" s="5" t="s">
        <v>48</v>
      </c>
      <c r="B332" s="14">
        <v>2534</v>
      </c>
      <c r="C332" s="14">
        <v>2533.94</v>
      </c>
      <c r="D332" s="8">
        <f t="shared" si="7"/>
        <v>0.99997632202052089</v>
      </c>
    </row>
    <row r="333" spans="1:4" ht="36" outlineLevel="1" x14ac:dyDescent="0.2">
      <c r="A333" s="5" t="s">
        <v>49</v>
      </c>
      <c r="B333" s="14">
        <v>1104.0999999999999</v>
      </c>
      <c r="C333" s="14">
        <v>1104.0999999999999</v>
      </c>
      <c r="D333" s="8">
        <f t="shared" si="7"/>
        <v>1</v>
      </c>
    </row>
    <row r="334" spans="1:4" ht="24" outlineLevel="1" x14ac:dyDescent="0.2">
      <c r="A334" s="5" t="s">
        <v>98</v>
      </c>
      <c r="B334" s="14">
        <v>89.6</v>
      </c>
      <c r="C334" s="14">
        <v>80.16</v>
      </c>
      <c r="D334" s="8">
        <f t="shared" si="7"/>
        <v>0.89464285714285718</v>
      </c>
    </row>
    <row r="335" spans="1:4" ht="24" outlineLevel="1" x14ac:dyDescent="0.2">
      <c r="A335" s="5" t="s">
        <v>50</v>
      </c>
      <c r="B335" s="14">
        <v>250</v>
      </c>
      <c r="C335" s="14">
        <v>248.75</v>
      </c>
      <c r="D335" s="8">
        <f t="shared" si="7"/>
        <v>0.995</v>
      </c>
    </row>
    <row r="336" spans="1:4" outlineLevel="1" x14ac:dyDescent="0.2">
      <c r="A336" s="19" t="s">
        <v>316</v>
      </c>
      <c r="B336" s="15">
        <f>SUM(B337)</f>
        <v>1678.81</v>
      </c>
      <c r="C336" s="15">
        <f>SUM(C337)</f>
        <v>1674.05</v>
      </c>
      <c r="D336" s="9">
        <f t="shared" si="7"/>
        <v>0.99716465829962886</v>
      </c>
    </row>
    <row r="337" spans="1:4" ht="24" outlineLevel="1" x14ac:dyDescent="0.2">
      <c r="A337" s="5" t="s">
        <v>363</v>
      </c>
      <c r="B337" s="14">
        <v>1678.81</v>
      </c>
      <c r="C337" s="14">
        <v>1674.05</v>
      </c>
      <c r="D337" s="8">
        <f t="shared" si="7"/>
        <v>0.99716465829962886</v>
      </c>
    </row>
    <row r="338" spans="1:4" x14ac:dyDescent="0.2">
      <c r="A338" s="2" t="s">
        <v>164</v>
      </c>
      <c r="B338" s="11">
        <f>B339+B367</f>
        <v>251593.81999999998</v>
      </c>
      <c r="C338" s="11">
        <f>C339+C367</f>
        <v>250622.19</v>
      </c>
      <c r="D338" s="10">
        <f t="shared" si="7"/>
        <v>0.99613810068943676</v>
      </c>
    </row>
    <row r="339" spans="1:4" x14ac:dyDescent="0.2">
      <c r="A339" s="3" t="s">
        <v>311</v>
      </c>
      <c r="B339" s="12">
        <f>B341</f>
        <v>250224.11</v>
      </c>
      <c r="C339" s="12">
        <f>C341</f>
        <v>249252.66</v>
      </c>
      <c r="D339" s="9">
        <f t="shared" si="7"/>
        <v>0.99611768026670178</v>
      </c>
    </row>
    <row r="340" spans="1:4" x14ac:dyDescent="0.2">
      <c r="A340" s="3" t="s">
        <v>312</v>
      </c>
      <c r="B340" s="12"/>
      <c r="C340" s="12"/>
      <c r="D340" s="9"/>
    </row>
    <row r="341" spans="1:4" x14ac:dyDescent="0.2">
      <c r="A341" s="3" t="s">
        <v>313</v>
      </c>
      <c r="B341" s="12">
        <f>SUM(B342:B366)</f>
        <v>250224.11</v>
      </c>
      <c r="C341" s="12">
        <f>SUM(C342:C366)</f>
        <v>249252.66</v>
      </c>
      <c r="D341" s="9">
        <f t="shared" si="7"/>
        <v>0.99611768026670178</v>
      </c>
    </row>
    <row r="342" spans="1:4" outlineLevel="1" x14ac:dyDescent="0.2">
      <c r="A342" s="5" t="s">
        <v>7</v>
      </c>
      <c r="B342" s="14">
        <v>20.8</v>
      </c>
      <c r="C342" s="14">
        <v>20.8</v>
      </c>
      <c r="D342" s="8">
        <f t="shared" si="7"/>
        <v>1</v>
      </c>
    </row>
    <row r="343" spans="1:4" outlineLevel="1" x14ac:dyDescent="0.2">
      <c r="A343" s="5" t="s">
        <v>8</v>
      </c>
      <c r="B343" s="14">
        <v>4217.76</v>
      </c>
      <c r="C343" s="14">
        <v>4215.54</v>
      </c>
      <c r="D343" s="8">
        <f t="shared" si="7"/>
        <v>0.99947365426197787</v>
      </c>
    </row>
    <row r="344" spans="1:4" outlineLevel="1" x14ac:dyDescent="0.2">
      <c r="A344" s="5" t="s">
        <v>79</v>
      </c>
      <c r="B344" s="14">
        <v>9423.8799999999992</v>
      </c>
      <c r="C344" s="14">
        <v>9409.02</v>
      </c>
      <c r="D344" s="8">
        <f t="shared" si="7"/>
        <v>0.99842315479399157</v>
      </c>
    </row>
    <row r="345" spans="1:4" ht="36" outlineLevel="1" x14ac:dyDescent="0.2">
      <c r="A345" s="5" t="s">
        <v>165</v>
      </c>
      <c r="B345" s="14">
        <v>29380.81</v>
      </c>
      <c r="C345" s="14">
        <v>29330.52</v>
      </c>
      <c r="D345" s="8">
        <f t="shared" si="7"/>
        <v>0.99828833854478483</v>
      </c>
    </row>
    <row r="346" spans="1:4" ht="24" outlineLevel="1" x14ac:dyDescent="0.2">
      <c r="A346" s="5" t="s">
        <v>166</v>
      </c>
      <c r="B346" s="14">
        <v>2545.6999999999998</v>
      </c>
      <c r="C346" s="14">
        <v>2545.6999999999998</v>
      </c>
      <c r="D346" s="8">
        <f t="shared" si="7"/>
        <v>1</v>
      </c>
    </row>
    <row r="347" spans="1:4" ht="24" outlineLevel="1" x14ac:dyDescent="0.2">
      <c r="A347" s="5" t="s">
        <v>167</v>
      </c>
      <c r="B347" s="14">
        <v>1324.2</v>
      </c>
      <c r="C347" s="14">
        <v>1184.4100000000001</v>
      </c>
      <c r="D347" s="8">
        <f t="shared" si="7"/>
        <v>0.89443437547198312</v>
      </c>
    </row>
    <row r="348" spans="1:4" ht="24" outlineLevel="1" x14ac:dyDescent="0.2">
      <c r="A348" s="5" t="s">
        <v>168</v>
      </c>
      <c r="B348" s="14">
        <v>439.7</v>
      </c>
      <c r="C348" s="14">
        <v>439.7</v>
      </c>
      <c r="D348" s="8">
        <f t="shared" si="7"/>
        <v>1</v>
      </c>
    </row>
    <row r="349" spans="1:4" ht="24" outlineLevel="1" x14ac:dyDescent="0.2">
      <c r="A349" s="5" t="s">
        <v>169</v>
      </c>
      <c r="B349" s="14">
        <v>498.1</v>
      </c>
      <c r="C349" s="14">
        <v>496.95</v>
      </c>
      <c r="D349" s="8">
        <f t="shared" si="7"/>
        <v>0.99769122666131294</v>
      </c>
    </row>
    <row r="350" spans="1:4" outlineLevel="1" x14ac:dyDescent="0.2">
      <c r="A350" s="5" t="s">
        <v>170</v>
      </c>
      <c r="B350" s="14">
        <v>3383.3</v>
      </c>
      <c r="C350" s="14">
        <v>3342.32</v>
      </c>
      <c r="D350" s="8">
        <f t="shared" si="7"/>
        <v>0.98788756539473299</v>
      </c>
    </row>
    <row r="351" spans="1:4" ht="24" outlineLevel="1" x14ac:dyDescent="0.2">
      <c r="A351" s="5" t="s">
        <v>171</v>
      </c>
      <c r="B351" s="14">
        <v>325.19</v>
      </c>
      <c r="C351" s="14">
        <v>325.19</v>
      </c>
      <c r="D351" s="8">
        <f t="shared" si="7"/>
        <v>1</v>
      </c>
    </row>
    <row r="352" spans="1:4" ht="24" outlineLevel="1" x14ac:dyDescent="0.2">
      <c r="A352" s="5" t="s">
        <v>172</v>
      </c>
      <c r="B352" s="14">
        <v>166.4</v>
      </c>
      <c r="C352" s="14">
        <v>32.31</v>
      </c>
      <c r="D352" s="8">
        <f t="shared" si="7"/>
        <v>0.19417067307692309</v>
      </c>
    </row>
    <row r="353" spans="1:4" ht="24" outlineLevel="1" x14ac:dyDescent="0.2">
      <c r="A353" s="5" t="s">
        <v>173</v>
      </c>
      <c r="B353" s="14">
        <v>40</v>
      </c>
      <c r="C353" s="14">
        <v>37.85</v>
      </c>
      <c r="D353" s="8">
        <f t="shared" si="7"/>
        <v>0.94625000000000004</v>
      </c>
    </row>
    <row r="354" spans="1:4" ht="24" outlineLevel="1" x14ac:dyDescent="0.2">
      <c r="A354" s="5" t="s">
        <v>174</v>
      </c>
      <c r="B354" s="14">
        <v>160794.54</v>
      </c>
      <c r="C354" s="14">
        <v>160611.20000000001</v>
      </c>
      <c r="D354" s="8">
        <f t="shared" si="7"/>
        <v>0.99885978715446433</v>
      </c>
    </row>
    <row r="355" spans="1:4" ht="24" outlineLevel="1" x14ac:dyDescent="0.2">
      <c r="A355" s="5" t="s">
        <v>175</v>
      </c>
      <c r="B355" s="14">
        <v>10921.72</v>
      </c>
      <c r="C355" s="14">
        <v>10916.3</v>
      </c>
      <c r="D355" s="8">
        <f t="shared" si="7"/>
        <v>0.99950374116897334</v>
      </c>
    </row>
    <row r="356" spans="1:4" ht="24" outlineLevel="1" x14ac:dyDescent="0.2">
      <c r="A356" s="5" t="s">
        <v>176</v>
      </c>
      <c r="B356" s="14">
        <v>11525.6</v>
      </c>
      <c r="C356" s="14">
        <v>11385.03</v>
      </c>
      <c r="D356" s="8">
        <f t="shared" si="7"/>
        <v>0.98780367182619566</v>
      </c>
    </row>
    <row r="357" spans="1:4" ht="24" outlineLevel="1" x14ac:dyDescent="0.2">
      <c r="A357" s="5" t="s">
        <v>177</v>
      </c>
      <c r="B357" s="14">
        <v>2979.3</v>
      </c>
      <c r="C357" s="14">
        <v>2972.09</v>
      </c>
      <c r="D357" s="8">
        <f t="shared" si="7"/>
        <v>0.99757996844896446</v>
      </c>
    </row>
    <row r="358" spans="1:4" ht="24" outlineLevel="1" x14ac:dyDescent="0.2">
      <c r="A358" s="5" t="s">
        <v>178</v>
      </c>
      <c r="B358" s="14">
        <v>764.6</v>
      </c>
      <c r="C358" s="14">
        <v>752.02</v>
      </c>
      <c r="D358" s="8">
        <f t="shared" si="7"/>
        <v>0.98354695265498293</v>
      </c>
    </row>
    <row r="359" spans="1:4" ht="24" outlineLevel="1" x14ac:dyDescent="0.2">
      <c r="A359" s="5" t="s">
        <v>179</v>
      </c>
      <c r="B359" s="14">
        <v>2463.1</v>
      </c>
      <c r="C359" s="14">
        <v>2459.89</v>
      </c>
      <c r="D359" s="8">
        <f t="shared" si="7"/>
        <v>0.99869676424018516</v>
      </c>
    </row>
    <row r="360" spans="1:4" outlineLevel="1" x14ac:dyDescent="0.2">
      <c r="A360" s="5" t="s">
        <v>180</v>
      </c>
      <c r="B360" s="14">
        <v>83.9</v>
      </c>
      <c r="C360" s="14">
        <v>82.82</v>
      </c>
      <c r="D360" s="8">
        <f t="shared" si="7"/>
        <v>0.98712753277711551</v>
      </c>
    </row>
    <row r="361" spans="1:4" ht="24" outlineLevel="1" x14ac:dyDescent="0.2">
      <c r="A361" s="5" t="s">
        <v>96</v>
      </c>
      <c r="B361" s="14">
        <v>2522.4</v>
      </c>
      <c r="C361" s="14">
        <v>2312.2199999999998</v>
      </c>
      <c r="D361" s="8">
        <f t="shared" si="7"/>
        <v>0.91667459562321585</v>
      </c>
    </row>
    <row r="362" spans="1:4" outlineLevel="1" x14ac:dyDescent="0.2">
      <c r="A362" s="5" t="s">
        <v>97</v>
      </c>
      <c r="B362" s="14">
        <v>3330.61</v>
      </c>
      <c r="C362" s="14">
        <v>3317.75</v>
      </c>
      <c r="D362" s="8">
        <f t="shared" si="7"/>
        <v>0.99613884543672171</v>
      </c>
    </row>
    <row r="363" spans="1:4" outlineLevel="1" x14ac:dyDescent="0.2">
      <c r="A363" s="5" t="s">
        <v>48</v>
      </c>
      <c r="B363" s="14">
        <v>1793</v>
      </c>
      <c r="C363" s="14">
        <v>1793</v>
      </c>
      <c r="D363" s="8">
        <f t="shared" si="7"/>
        <v>1</v>
      </c>
    </row>
    <row r="364" spans="1:4" ht="36" outlineLevel="1" x14ac:dyDescent="0.2">
      <c r="A364" s="5" t="s">
        <v>49</v>
      </c>
      <c r="B364" s="14">
        <v>885</v>
      </c>
      <c r="C364" s="14">
        <v>878.33</v>
      </c>
      <c r="D364" s="8">
        <f t="shared" si="7"/>
        <v>0.9924632768361582</v>
      </c>
    </row>
    <row r="365" spans="1:4" ht="24" outlineLevel="1" x14ac:dyDescent="0.2">
      <c r="A365" s="5" t="s">
        <v>98</v>
      </c>
      <c r="B365" s="14">
        <v>194.5</v>
      </c>
      <c r="C365" s="14">
        <v>193.2</v>
      </c>
      <c r="D365" s="8">
        <f t="shared" si="7"/>
        <v>0.99331619537275062</v>
      </c>
    </row>
    <row r="366" spans="1:4" ht="24" outlineLevel="1" x14ac:dyDescent="0.2">
      <c r="A366" s="5" t="s">
        <v>50</v>
      </c>
      <c r="B366" s="14">
        <v>200</v>
      </c>
      <c r="C366" s="14">
        <v>198.5</v>
      </c>
      <c r="D366" s="8">
        <f t="shared" si="7"/>
        <v>0.99250000000000005</v>
      </c>
    </row>
    <row r="367" spans="1:4" outlineLevel="1" x14ac:dyDescent="0.2">
      <c r="A367" s="19" t="s">
        <v>316</v>
      </c>
      <c r="B367" s="15">
        <f>SUM(B368)</f>
        <v>1369.71</v>
      </c>
      <c r="C367" s="15">
        <f>SUM(C368)</f>
        <v>1369.53</v>
      </c>
      <c r="D367" s="9">
        <f t="shared" si="7"/>
        <v>0.99986858532098033</v>
      </c>
    </row>
    <row r="368" spans="1:4" ht="24" outlineLevel="1" x14ac:dyDescent="0.2">
      <c r="A368" s="5" t="s">
        <v>363</v>
      </c>
      <c r="B368" s="14">
        <v>1369.71</v>
      </c>
      <c r="C368" s="14">
        <v>1369.53</v>
      </c>
      <c r="D368" s="8">
        <f t="shared" si="7"/>
        <v>0.99986858532098033</v>
      </c>
    </row>
    <row r="369" spans="1:4" x14ac:dyDescent="0.2">
      <c r="A369" s="2" t="s">
        <v>181</v>
      </c>
      <c r="B369" s="11">
        <f>B370+B398</f>
        <v>303378.02000000008</v>
      </c>
      <c r="C369" s="11">
        <f>C370+C398</f>
        <v>273009.33</v>
      </c>
      <c r="D369" s="10">
        <f t="shared" si="7"/>
        <v>0.89989818642761243</v>
      </c>
    </row>
    <row r="370" spans="1:4" x14ac:dyDescent="0.2">
      <c r="A370" s="3" t="s">
        <v>311</v>
      </c>
      <c r="B370" s="12">
        <f>B372</f>
        <v>301979.82000000007</v>
      </c>
      <c r="C370" s="12">
        <f>C372</f>
        <v>271611.13</v>
      </c>
      <c r="D370" s="9">
        <f t="shared" si="7"/>
        <v>0.8994347039480981</v>
      </c>
    </row>
    <row r="371" spans="1:4" x14ac:dyDescent="0.2">
      <c r="A371" s="3" t="s">
        <v>312</v>
      </c>
      <c r="B371" s="12"/>
      <c r="C371" s="12"/>
      <c r="D371" s="9"/>
    </row>
    <row r="372" spans="1:4" x14ac:dyDescent="0.2">
      <c r="A372" s="3" t="s">
        <v>313</v>
      </c>
      <c r="B372" s="12">
        <f>SUM(B373:B397)</f>
        <v>301979.82000000007</v>
      </c>
      <c r="C372" s="12">
        <f>SUM(C373:C397)</f>
        <v>271611.13</v>
      </c>
      <c r="D372" s="9">
        <f t="shared" si="7"/>
        <v>0.8994347039480981</v>
      </c>
    </row>
    <row r="373" spans="1:4" outlineLevel="1" x14ac:dyDescent="0.2">
      <c r="A373" s="5" t="s">
        <v>8</v>
      </c>
      <c r="B373" s="14">
        <v>1591.6</v>
      </c>
      <c r="C373" s="14">
        <v>1591.5</v>
      </c>
      <c r="D373" s="8">
        <f t="shared" si="7"/>
        <v>0.99993717014325212</v>
      </c>
    </row>
    <row r="374" spans="1:4" outlineLevel="1" x14ac:dyDescent="0.2">
      <c r="A374" s="5" t="s">
        <v>79</v>
      </c>
      <c r="B374" s="14">
        <v>13625.97</v>
      </c>
      <c r="C374" s="14">
        <v>13625.97</v>
      </c>
      <c r="D374" s="8">
        <f t="shared" si="7"/>
        <v>1</v>
      </c>
    </row>
    <row r="375" spans="1:4" ht="36" outlineLevel="1" x14ac:dyDescent="0.2">
      <c r="A375" s="5" t="s">
        <v>182</v>
      </c>
      <c r="B375" s="14">
        <v>28952.71</v>
      </c>
      <c r="C375" s="14">
        <v>28920.25</v>
      </c>
      <c r="D375" s="8">
        <f t="shared" si="7"/>
        <v>0.99887886142609794</v>
      </c>
    </row>
    <row r="376" spans="1:4" ht="24" outlineLevel="1" x14ac:dyDescent="0.2">
      <c r="A376" s="5" t="s">
        <v>183</v>
      </c>
      <c r="B376" s="14">
        <v>3247.8</v>
      </c>
      <c r="C376" s="14">
        <v>3247.8</v>
      </c>
      <c r="D376" s="8">
        <f t="shared" si="7"/>
        <v>1</v>
      </c>
    </row>
    <row r="377" spans="1:4" ht="24" outlineLevel="1" x14ac:dyDescent="0.2">
      <c r="A377" s="5" t="s">
        <v>184</v>
      </c>
      <c r="B377" s="14">
        <v>4294.3999999999996</v>
      </c>
      <c r="C377" s="14">
        <v>4278.1499999999996</v>
      </c>
      <c r="D377" s="8">
        <f t="shared" si="7"/>
        <v>0.99621600223546947</v>
      </c>
    </row>
    <row r="378" spans="1:4" ht="36" outlineLevel="1" x14ac:dyDescent="0.2">
      <c r="A378" s="5" t="s">
        <v>185</v>
      </c>
      <c r="B378" s="14">
        <v>380.4</v>
      </c>
      <c r="C378" s="14">
        <v>380.4</v>
      </c>
      <c r="D378" s="8">
        <f t="shared" ref="D378:D428" si="8">C378/B378</f>
        <v>1</v>
      </c>
    </row>
    <row r="379" spans="1:4" ht="36" outlineLevel="1" x14ac:dyDescent="0.2">
      <c r="A379" s="5" t="s">
        <v>186</v>
      </c>
      <c r="B379" s="14">
        <v>143.4</v>
      </c>
      <c r="C379" s="14">
        <v>143.4</v>
      </c>
      <c r="D379" s="8">
        <f t="shared" si="8"/>
        <v>1</v>
      </c>
    </row>
    <row r="380" spans="1:4" ht="24" outlineLevel="1" x14ac:dyDescent="0.2">
      <c r="A380" s="5" t="s">
        <v>187</v>
      </c>
      <c r="B380" s="14">
        <v>1490</v>
      </c>
      <c r="C380" s="14">
        <v>1326.06</v>
      </c>
      <c r="D380" s="8">
        <f t="shared" si="8"/>
        <v>0.88997315436241609</v>
      </c>
    </row>
    <row r="381" spans="1:4" ht="24" outlineLevel="1" x14ac:dyDescent="0.2">
      <c r="A381" s="5" t="s">
        <v>188</v>
      </c>
      <c r="B381" s="14">
        <v>1261.8900000000001</v>
      </c>
      <c r="C381" s="14">
        <v>1260.93</v>
      </c>
      <c r="D381" s="8">
        <f t="shared" si="8"/>
        <v>0.99923923638351997</v>
      </c>
    </row>
    <row r="382" spans="1:4" ht="24" outlineLevel="1" x14ac:dyDescent="0.2">
      <c r="A382" s="5" t="s">
        <v>189</v>
      </c>
      <c r="B382" s="14">
        <v>109.2</v>
      </c>
      <c r="C382" s="14">
        <v>109.2</v>
      </c>
      <c r="D382" s="8">
        <f t="shared" si="8"/>
        <v>1</v>
      </c>
    </row>
    <row r="383" spans="1:4" ht="24" outlineLevel="1" x14ac:dyDescent="0.2">
      <c r="A383" s="5" t="s">
        <v>190</v>
      </c>
      <c r="B383" s="14">
        <v>197.3</v>
      </c>
      <c r="C383" s="14">
        <v>197.3</v>
      </c>
      <c r="D383" s="8">
        <f t="shared" si="8"/>
        <v>1</v>
      </c>
    </row>
    <row r="384" spans="1:4" ht="24" outlineLevel="1" x14ac:dyDescent="0.2">
      <c r="A384" s="5" t="s">
        <v>191</v>
      </c>
      <c r="B384" s="14">
        <v>180999.02</v>
      </c>
      <c r="C384" s="14">
        <v>180988.33</v>
      </c>
      <c r="D384" s="8">
        <f t="shared" si="8"/>
        <v>0.99994093890674107</v>
      </c>
    </row>
    <row r="385" spans="1:4" ht="24" outlineLevel="1" x14ac:dyDescent="0.2">
      <c r="A385" s="5" t="s">
        <v>192</v>
      </c>
      <c r="B385" s="14">
        <v>9125.98</v>
      </c>
      <c r="C385" s="14">
        <v>9123.61</v>
      </c>
      <c r="D385" s="8">
        <f t="shared" si="8"/>
        <v>0.99974030186347118</v>
      </c>
    </row>
    <row r="386" spans="1:4" ht="24" outlineLevel="1" x14ac:dyDescent="0.2">
      <c r="A386" s="5" t="s">
        <v>193</v>
      </c>
      <c r="B386" s="14">
        <v>10790.2</v>
      </c>
      <c r="C386" s="14">
        <v>10727.31</v>
      </c>
      <c r="D386" s="8">
        <f t="shared" si="8"/>
        <v>0.99417156308502153</v>
      </c>
    </row>
    <row r="387" spans="1:4" ht="24" outlineLevel="1" x14ac:dyDescent="0.2">
      <c r="A387" s="5" t="s">
        <v>194</v>
      </c>
      <c r="B387" s="14">
        <v>3962.7</v>
      </c>
      <c r="C387" s="14">
        <v>3962.7</v>
      </c>
      <c r="D387" s="8">
        <f t="shared" si="8"/>
        <v>1</v>
      </c>
    </row>
    <row r="388" spans="1:4" ht="24" outlineLevel="1" x14ac:dyDescent="0.2">
      <c r="A388" s="5" t="s">
        <v>195</v>
      </c>
      <c r="B388" s="14">
        <v>1500</v>
      </c>
      <c r="C388" s="14">
        <v>1471.71</v>
      </c>
      <c r="D388" s="8">
        <f t="shared" si="8"/>
        <v>0.98114000000000001</v>
      </c>
    </row>
    <row r="389" spans="1:4" ht="24" outlineLevel="1" x14ac:dyDescent="0.2">
      <c r="A389" s="5" t="s">
        <v>196</v>
      </c>
      <c r="B389" s="14">
        <v>2812</v>
      </c>
      <c r="C389" s="14">
        <v>2798.79</v>
      </c>
      <c r="D389" s="8">
        <f t="shared" si="8"/>
        <v>0.99530227596017073</v>
      </c>
    </row>
    <row r="390" spans="1:4" ht="24" outlineLevel="1" x14ac:dyDescent="0.2">
      <c r="A390" s="5" t="s">
        <v>197</v>
      </c>
      <c r="B390" s="14">
        <v>83.9</v>
      </c>
      <c r="C390" s="14">
        <v>70.06</v>
      </c>
      <c r="D390" s="8">
        <f t="shared" si="8"/>
        <v>0.83504171632896307</v>
      </c>
    </row>
    <row r="391" spans="1:4" ht="24" outlineLevel="1" x14ac:dyDescent="0.2">
      <c r="A391" s="5" t="s">
        <v>198</v>
      </c>
      <c r="B391" s="14">
        <v>30000</v>
      </c>
      <c r="C391" s="14">
        <v>0</v>
      </c>
      <c r="D391" s="8">
        <f t="shared" si="8"/>
        <v>0</v>
      </c>
    </row>
    <row r="392" spans="1:4" ht="24" outlineLevel="1" x14ac:dyDescent="0.2">
      <c r="A392" s="5" t="s">
        <v>96</v>
      </c>
      <c r="B392" s="14">
        <v>2113.5500000000002</v>
      </c>
      <c r="C392" s="14">
        <v>2108.84</v>
      </c>
      <c r="D392" s="8">
        <f t="shared" si="8"/>
        <v>0.99777152184712925</v>
      </c>
    </row>
    <row r="393" spans="1:4" outlineLevel="1" x14ac:dyDescent="0.2">
      <c r="A393" s="5" t="s">
        <v>97</v>
      </c>
      <c r="B393" s="14">
        <v>2296</v>
      </c>
      <c r="C393" s="14">
        <v>2278.9299999999998</v>
      </c>
      <c r="D393" s="8">
        <f t="shared" si="8"/>
        <v>0.99256533101045286</v>
      </c>
    </row>
    <row r="394" spans="1:4" outlineLevel="1" x14ac:dyDescent="0.2">
      <c r="A394" s="5" t="s">
        <v>48</v>
      </c>
      <c r="B394" s="14">
        <v>1793</v>
      </c>
      <c r="C394" s="14">
        <v>1792.49</v>
      </c>
      <c r="D394" s="8">
        <f t="shared" si="8"/>
        <v>0.9997155605131065</v>
      </c>
    </row>
    <row r="395" spans="1:4" ht="36" outlineLevel="1" x14ac:dyDescent="0.2">
      <c r="A395" s="5" t="s">
        <v>49</v>
      </c>
      <c r="B395" s="14">
        <v>768.8</v>
      </c>
      <c r="C395" s="14">
        <v>768.69</v>
      </c>
      <c r="D395" s="8">
        <f t="shared" si="8"/>
        <v>0.99985691987513026</v>
      </c>
    </row>
    <row r="396" spans="1:4" ht="24" outlineLevel="1" x14ac:dyDescent="0.2">
      <c r="A396" s="5" t="s">
        <v>98</v>
      </c>
      <c r="B396" s="14">
        <v>240</v>
      </c>
      <c r="C396" s="14">
        <v>239.96</v>
      </c>
      <c r="D396" s="8">
        <f t="shared" si="8"/>
        <v>0.99983333333333335</v>
      </c>
    </row>
    <row r="397" spans="1:4" ht="24" outlineLevel="1" x14ac:dyDescent="0.2">
      <c r="A397" s="5" t="s">
        <v>50</v>
      </c>
      <c r="B397" s="14">
        <v>200</v>
      </c>
      <c r="C397" s="14">
        <v>198.75</v>
      </c>
      <c r="D397" s="8">
        <f t="shared" si="8"/>
        <v>0.99375000000000002</v>
      </c>
    </row>
    <row r="398" spans="1:4" outlineLevel="1" x14ac:dyDescent="0.2">
      <c r="A398" s="19" t="s">
        <v>316</v>
      </c>
      <c r="B398" s="15">
        <f>B399</f>
        <v>1398.2</v>
      </c>
      <c r="C398" s="15">
        <f>C399</f>
        <v>1398.2</v>
      </c>
      <c r="D398" s="9">
        <f t="shared" si="8"/>
        <v>1</v>
      </c>
    </row>
    <row r="399" spans="1:4" ht="24" outlineLevel="1" x14ac:dyDescent="0.2">
      <c r="A399" s="5" t="s">
        <v>363</v>
      </c>
      <c r="B399" s="14">
        <v>1398.2</v>
      </c>
      <c r="C399" s="14">
        <v>1398.2</v>
      </c>
      <c r="D399" s="8">
        <f t="shared" si="8"/>
        <v>1</v>
      </c>
    </row>
    <row r="400" spans="1:4" x14ac:dyDescent="0.2">
      <c r="A400" s="2" t="s">
        <v>199</v>
      </c>
      <c r="B400" s="11">
        <f>B401</f>
        <v>44877.849999999991</v>
      </c>
      <c r="C400" s="11">
        <f>C401</f>
        <v>44675.57</v>
      </c>
      <c r="D400" s="10">
        <f t="shared" si="8"/>
        <v>0.99549265394844022</v>
      </c>
    </row>
    <row r="401" spans="1:4" x14ac:dyDescent="0.2">
      <c r="A401" s="3" t="s">
        <v>311</v>
      </c>
      <c r="B401" s="12">
        <f>B403</f>
        <v>44877.849999999991</v>
      </c>
      <c r="C401" s="12">
        <f>C403</f>
        <v>44675.57</v>
      </c>
      <c r="D401" s="9">
        <f t="shared" si="8"/>
        <v>0.99549265394844022</v>
      </c>
    </row>
    <row r="402" spans="1:4" x14ac:dyDescent="0.2">
      <c r="A402" s="3" t="s">
        <v>312</v>
      </c>
      <c r="B402" s="12"/>
      <c r="C402" s="12"/>
      <c r="D402" s="9"/>
    </row>
    <row r="403" spans="1:4" x14ac:dyDescent="0.2">
      <c r="A403" s="3" t="s">
        <v>313</v>
      </c>
      <c r="B403" s="12">
        <f>SUM(B404:B423)</f>
        <v>44877.849999999991</v>
      </c>
      <c r="C403" s="12">
        <f>SUM(C404:C423)</f>
        <v>44675.57</v>
      </c>
      <c r="D403" s="9">
        <f t="shared" si="8"/>
        <v>0.99549265394844022</v>
      </c>
    </row>
    <row r="404" spans="1:4" outlineLevel="1" x14ac:dyDescent="0.2">
      <c r="A404" s="5" t="s">
        <v>8</v>
      </c>
      <c r="B404" s="14">
        <v>670</v>
      </c>
      <c r="C404" s="14">
        <v>670</v>
      </c>
      <c r="D404" s="8">
        <f t="shared" si="8"/>
        <v>1</v>
      </c>
    </row>
    <row r="405" spans="1:4" outlineLevel="1" x14ac:dyDescent="0.2">
      <c r="A405" s="5" t="s">
        <v>79</v>
      </c>
      <c r="B405" s="14">
        <v>2084.9</v>
      </c>
      <c r="C405" s="14">
        <v>2084.9</v>
      </c>
      <c r="D405" s="8">
        <f t="shared" si="8"/>
        <v>1</v>
      </c>
    </row>
    <row r="406" spans="1:4" ht="24" outlineLevel="1" x14ac:dyDescent="0.2">
      <c r="A406" s="5" t="s">
        <v>200</v>
      </c>
      <c r="B406" s="14">
        <v>9429.83</v>
      </c>
      <c r="C406" s="14">
        <v>9429.83</v>
      </c>
      <c r="D406" s="8">
        <f t="shared" si="8"/>
        <v>1</v>
      </c>
    </row>
    <row r="407" spans="1:4" ht="24" outlineLevel="1" x14ac:dyDescent="0.2">
      <c r="A407" s="5" t="s">
        <v>201</v>
      </c>
      <c r="B407" s="14">
        <v>231.6</v>
      </c>
      <c r="C407" s="14">
        <v>231.6</v>
      </c>
      <c r="D407" s="8">
        <f t="shared" si="8"/>
        <v>1</v>
      </c>
    </row>
    <row r="408" spans="1:4" ht="24" outlineLevel="1" x14ac:dyDescent="0.2">
      <c r="A408" s="5" t="s">
        <v>202</v>
      </c>
      <c r="B408" s="14">
        <v>87.97</v>
      </c>
      <c r="C408" s="14">
        <v>0</v>
      </c>
      <c r="D408" s="8">
        <f t="shared" si="8"/>
        <v>0</v>
      </c>
    </row>
    <row r="409" spans="1:4" ht="24" outlineLevel="1" x14ac:dyDescent="0.2">
      <c r="A409" s="5" t="s">
        <v>203</v>
      </c>
      <c r="B409" s="14">
        <v>129.19999999999999</v>
      </c>
      <c r="C409" s="14">
        <v>129.19999999999999</v>
      </c>
      <c r="D409" s="8">
        <f t="shared" si="8"/>
        <v>1</v>
      </c>
    </row>
    <row r="410" spans="1:4" ht="24" outlineLevel="1" x14ac:dyDescent="0.2">
      <c r="A410" s="5" t="s">
        <v>204</v>
      </c>
      <c r="B410" s="14">
        <v>31.6</v>
      </c>
      <c r="C410" s="14">
        <v>31.6</v>
      </c>
      <c r="D410" s="8">
        <f t="shared" si="8"/>
        <v>1</v>
      </c>
    </row>
    <row r="411" spans="1:4" outlineLevel="1" x14ac:dyDescent="0.2">
      <c r="A411" s="5" t="s">
        <v>205</v>
      </c>
      <c r="B411" s="14">
        <v>1186.8</v>
      </c>
      <c r="C411" s="14">
        <v>1186.8</v>
      </c>
      <c r="D411" s="8">
        <f t="shared" si="8"/>
        <v>1</v>
      </c>
    </row>
    <row r="412" spans="1:4" ht="24" outlineLevel="1" x14ac:dyDescent="0.2">
      <c r="A412" s="5" t="s">
        <v>206</v>
      </c>
      <c r="B412" s="14">
        <v>48</v>
      </c>
      <c r="C412" s="14">
        <v>48</v>
      </c>
      <c r="D412" s="8">
        <f t="shared" si="8"/>
        <v>1</v>
      </c>
    </row>
    <row r="413" spans="1:4" ht="24" outlineLevel="1" x14ac:dyDescent="0.2">
      <c r="A413" s="5" t="s">
        <v>207</v>
      </c>
      <c r="B413" s="14">
        <v>46.6</v>
      </c>
      <c r="C413" s="14">
        <v>46.6</v>
      </c>
      <c r="D413" s="8">
        <f t="shared" si="8"/>
        <v>1</v>
      </c>
    </row>
    <row r="414" spans="1:4" ht="24" outlineLevel="1" x14ac:dyDescent="0.2">
      <c r="A414" s="5" t="s">
        <v>208</v>
      </c>
      <c r="B414" s="14">
        <v>19859.34</v>
      </c>
      <c r="C414" s="14">
        <v>19798.990000000002</v>
      </c>
      <c r="D414" s="8">
        <f t="shared" si="8"/>
        <v>0.99696112761048461</v>
      </c>
    </row>
    <row r="415" spans="1:4" ht="24" outlineLevel="1" x14ac:dyDescent="0.2">
      <c r="A415" s="5" t="s">
        <v>209</v>
      </c>
      <c r="B415" s="14">
        <v>1949.81</v>
      </c>
      <c r="C415" s="14">
        <v>1949.81</v>
      </c>
      <c r="D415" s="8">
        <f t="shared" si="8"/>
        <v>1</v>
      </c>
    </row>
    <row r="416" spans="1:4" ht="24" outlineLevel="1" x14ac:dyDescent="0.2">
      <c r="A416" s="5" t="s">
        <v>210</v>
      </c>
      <c r="B416" s="14">
        <v>6015.5</v>
      </c>
      <c r="C416" s="14">
        <v>5961.54</v>
      </c>
      <c r="D416" s="8">
        <f t="shared" si="8"/>
        <v>0.99102983958108215</v>
      </c>
    </row>
    <row r="417" spans="1:4" ht="24" outlineLevel="1" x14ac:dyDescent="0.2">
      <c r="A417" s="5" t="s">
        <v>211</v>
      </c>
      <c r="B417" s="14">
        <v>665.5</v>
      </c>
      <c r="C417" s="14">
        <v>665.5</v>
      </c>
      <c r="D417" s="8">
        <f t="shared" si="8"/>
        <v>1</v>
      </c>
    </row>
    <row r="418" spans="1:4" ht="24" outlineLevel="1" x14ac:dyDescent="0.2">
      <c r="A418" s="5" t="s">
        <v>212</v>
      </c>
      <c r="B418" s="14">
        <v>879</v>
      </c>
      <c r="C418" s="14">
        <v>879</v>
      </c>
      <c r="D418" s="8">
        <f t="shared" si="8"/>
        <v>1</v>
      </c>
    </row>
    <row r="419" spans="1:4" ht="24" outlineLevel="1" x14ac:dyDescent="0.2">
      <c r="A419" s="5" t="s">
        <v>213</v>
      </c>
      <c r="B419" s="14">
        <v>139.5</v>
      </c>
      <c r="C419" s="14">
        <v>139.5</v>
      </c>
      <c r="D419" s="8">
        <f t="shared" si="8"/>
        <v>1</v>
      </c>
    </row>
    <row r="420" spans="1:4" ht="24" outlineLevel="1" x14ac:dyDescent="0.2">
      <c r="A420" s="5" t="s">
        <v>96</v>
      </c>
      <c r="B420" s="14">
        <v>203.9</v>
      </c>
      <c r="C420" s="14">
        <v>203.9</v>
      </c>
      <c r="D420" s="8">
        <f t="shared" si="8"/>
        <v>1</v>
      </c>
    </row>
    <row r="421" spans="1:4" outlineLevel="1" x14ac:dyDescent="0.2">
      <c r="A421" s="5" t="s">
        <v>97</v>
      </c>
      <c r="B421" s="14">
        <v>855.5</v>
      </c>
      <c r="C421" s="14">
        <v>855.5</v>
      </c>
      <c r="D421" s="8">
        <f t="shared" si="8"/>
        <v>1</v>
      </c>
    </row>
    <row r="422" spans="1:4" outlineLevel="1" x14ac:dyDescent="0.2">
      <c r="A422" s="5" t="s">
        <v>48</v>
      </c>
      <c r="B422" s="14">
        <v>246.6</v>
      </c>
      <c r="C422" s="14">
        <v>246.6</v>
      </c>
      <c r="D422" s="8">
        <f t="shared" si="8"/>
        <v>1</v>
      </c>
    </row>
    <row r="423" spans="1:4" ht="24" outlineLevel="1" x14ac:dyDescent="0.2">
      <c r="A423" s="5" t="s">
        <v>98</v>
      </c>
      <c r="B423" s="14">
        <v>116.7</v>
      </c>
      <c r="C423" s="14">
        <v>116.7</v>
      </c>
      <c r="D423" s="8">
        <f t="shared" si="8"/>
        <v>1</v>
      </c>
    </row>
    <row r="424" spans="1:4" ht="24" x14ac:dyDescent="0.2">
      <c r="A424" s="2" t="s">
        <v>214</v>
      </c>
      <c r="B424" s="11">
        <f>B425+B462</f>
        <v>1189977.1900000002</v>
      </c>
      <c r="C424" s="11">
        <f>C425+C462</f>
        <v>947922.31</v>
      </c>
      <c r="D424" s="10">
        <f t="shared" si="8"/>
        <v>0.79658863881247999</v>
      </c>
    </row>
    <row r="425" spans="1:4" x14ac:dyDescent="0.2">
      <c r="A425" s="3" t="s">
        <v>311</v>
      </c>
      <c r="B425" s="12">
        <f>B427+B449</f>
        <v>1041614.1300000001</v>
      </c>
      <c r="C425" s="12">
        <f>C427+C449</f>
        <v>821194.78</v>
      </c>
      <c r="D425" s="9">
        <f t="shared" si="8"/>
        <v>0.78838675124347624</v>
      </c>
    </row>
    <row r="426" spans="1:4" x14ac:dyDescent="0.2">
      <c r="A426" s="3" t="s">
        <v>312</v>
      </c>
      <c r="B426" s="12"/>
      <c r="C426" s="12"/>
      <c r="D426" s="9"/>
    </row>
    <row r="427" spans="1:4" x14ac:dyDescent="0.2">
      <c r="A427" s="3" t="s">
        <v>313</v>
      </c>
      <c r="B427" s="12">
        <f>SUM(B428:B448)</f>
        <v>580254.31000000006</v>
      </c>
      <c r="C427" s="12">
        <f>SUM(C428:C448)</f>
        <v>521076.53</v>
      </c>
      <c r="D427" s="9">
        <f t="shared" si="8"/>
        <v>0.89801406214457924</v>
      </c>
    </row>
    <row r="428" spans="1:4" outlineLevel="1" x14ac:dyDescent="0.2">
      <c r="A428" s="5" t="s">
        <v>4</v>
      </c>
      <c r="B428" s="14">
        <v>41546.800000000003</v>
      </c>
      <c r="C428" s="14">
        <v>41451.47</v>
      </c>
      <c r="D428" s="8">
        <f t="shared" si="8"/>
        <v>0.99770547912233909</v>
      </c>
    </row>
    <row r="429" spans="1:4" outlineLevel="1" x14ac:dyDescent="0.2">
      <c r="A429" s="5" t="s">
        <v>10</v>
      </c>
      <c r="B429" s="14">
        <v>7965.65</v>
      </c>
      <c r="C429" s="14">
        <v>172.08</v>
      </c>
      <c r="D429" s="8">
        <f t="shared" ref="D429:D492" si="9">C429/B429</f>
        <v>2.1602756837169598E-2</v>
      </c>
    </row>
    <row r="430" spans="1:4" outlineLevel="1" x14ac:dyDescent="0.2">
      <c r="A430" s="5" t="s">
        <v>7</v>
      </c>
      <c r="B430" s="14">
        <v>460.59</v>
      </c>
      <c r="C430" s="14">
        <v>457.64</v>
      </c>
      <c r="D430" s="8">
        <f t="shared" si="9"/>
        <v>0.99359517141058207</v>
      </c>
    </row>
    <row r="431" spans="1:4" ht="24" outlineLevel="1" x14ac:dyDescent="0.2">
      <c r="A431" s="5" t="s">
        <v>215</v>
      </c>
      <c r="B431" s="14">
        <v>162203.75</v>
      </c>
      <c r="C431" s="14">
        <v>153119.5</v>
      </c>
      <c r="D431" s="8">
        <f t="shared" si="9"/>
        <v>0.94399482132811352</v>
      </c>
    </row>
    <row r="432" spans="1:4" outlineLevel="1" x14ac:dyDescent="0.2">
      <c r="A432" s="5" t="s">
        <v>216</v>
      </c>
      <c r="B432" s="14">
        <v>4362.3500000000004</v>
      </c>
      <c r="C432" s="14">
        <v>4362.3500000000004</v>
      </c>
      <c r="D432" s="8">
        <f t="shared" si="9"/>
        <v>1</v>
      </c>
    </row>
    <row r="433" spans="1:4" ht="24" outlineLevel="1" x14ac:dyDescent="0.2">
      <c r="A433" s="5" t="s">
        <v>217</v>
      </c>
      <c r="B433" s="14">
        <v>514.79999999999995</v>
      </c>
      <c r="C433" s="14">
        <v>441.05</v>
      </c>
      <c r="D433" s="8">
        <f t="shared" si="9"/>
        <v>0.85674048174048179</v>
      </c>
    </row>
    <row r="434" spans="1:4" ht="48" outlineLevel="1" x14ac:dyDescent="0.2">
      <c r="A434" s="5" t="s">
        <v>218</v>
      </c>
      <c r="B434" s="14">
        <v>10988.11</v>
      </c>
      <c r="C434" s="14">
        <v>2432.96</v>
      </c>
      <c r="D434" s="8">
        <f t="shared" si="9"/>
        <v>0.22141751402197465</v>
      </c>
    </row>
    <row r="435" spans="1:4" ht="24" outlineLevel="1" x14ac:dyDescent="0.2">
      <c r="A435" s="5" t="s">
        <v>219</v>
      </c>
      <c r="B435" s="14">
        <v>24.44</v>
      </c>
      <c r="C435" s="14">
        <v>24.44</v>
      </c>
      <c r="D435" s="8">
        <f t="shared" si="9"/>
        <v>1</v>
      </c>
    </row>
    <row r="436" spans="1:4" outlineLevel="1" x14ac:dyDescent="0.2">
      <c r="A436" s="5" t="s">
        <v>220</v>
      </c>
      <c r="B436" s="14">
        <v>43651.72</v>
      </c>
      <c r="C436" s="14">
        <v>42070.69</v>
      </c>
      <c r="D436" s="8">
        <f t="shared" si="9"/>
        <v>0.96378080863709381</v>
      </c>
    </row>
    <row r="437" spans="1:4" outlineLevel="1" x14ac:dyDescent="0.2">
      <c r="A437" s="5" t="s">
        <v>61</v>
      </c>
      <c r="B437" s="14">
        <v>74302.38</v>
      </c>
      <c r="C437" s="14">
        <v>73264.2</v>
      </c>
      <c r="D437" s="8">
        <f t="shared" si="9"/>
        <v>0.98602763464642706</v>
      </c>
    </row>
    <row r="438" spans="1:4" outlineLevel="1" x14ac:dyDescent="0.2">
      <c r="A438" s="5" t="s">
        <v>8</v>
      </c>
      <c r="B438" s="14">
        <v>13506.53</v>
      </c>
      <c r="C438" s="14">
        <v>13505.65</v>
      </c>
      <c r="D438" s="8">
        <f t="shared" si="9"/>
        <v>0.99993484632988627</v>
      </c>
    </row>
    <row r="439" spans="1:4" ht="24" outlineLevel="1" x14ac:dyDescent="0.2">
      <c r="A439" s="5" t="s">
        <v>221</v>
      </c>
      <c r="B439" s="14">
        <v>49550</v>
      </c>
      <c r="C439" s="14">
        <v>49550</v>
      </c>
      <c r="D439" s="8">
        <f t="shared" si="9"/>
        <v>1</v>
      </c>
    </row>
    <row r="440" spans="1:4" ht="36" outlineLevel="1" x14ac:dyDescent="0.2">
      <c r="A440" s="5" t="s">
        <v>222</v>
      </c>
      <c r="B440" s="14">
        <v>32354.12</v>
      </c>
      <c r="C440" s="14">
        <v>32192.28</v>
      </c>
      <c r="D440" s="8">
        <f t="shared" si="9"/>
        <v>0.99499785498724735</v>
      </c>
    </row>
    <row r="441" spans="1:4" ht="36" outlineLevel="1" x14ac:dyDescent="0.2">
      <c r="A441" s="5" t="s">
        <v>223</v>
      </c>
      <c r="B441" s="14">
        <v>5870</v>
      </c>
      <c r="C441" s="14">
        <v>5839.5</v>
      </c>
      <c r="D441" s="8">
        <f t="shared" si="9"/>
        <v>0.99480408858603064</v>
      </c>
    </row>
    <row r="442" spans="1:4" ht="24" outlineLevel="1" x14ac:dyDescent="0.2">
      <c r="A442" s="5" t="s">
        <v>224</v>
      </c>
      <c r="B442" s="14">
        <v>100000</v>
      </c>
      <c r="C442" s="14">
        <v>83191.92</v>
      </c>
      <c r="D442" s="8">
        <f t="shared" si="9"/>
        <v>0.83191919999999997</v>
      </c>
    </row>
    <row r="443" spans="1:4" ht="24" outlineLevel="1" x14ac:dyDescent="0.2">
      <c r="A443" s="5" t="s">
        <v>225</v>
      </c>
      <c r="B443" s="14">
        <v>10174.879999999999</v>
      </c>
      <c r="C443" s="14">
        <v>1223.9000000000001</v>
      </c>
      <c r="D443" s="8">
        <f t="shared" si="9"/>
        <v>0.12028643089648233</v>
      </c>
    </row>
    <row r="444" spans="1:4" ht="36" outlineLevel="1" x14ac:dyDescent="0.2">
      <c r="A444" s="5" t="s">
        <v>226</v>
      </c>
      <c r="B444" s="14">
        <v>654.29999999999995</v>
      </c>
      <c r="C444" s="14">
        <v>654.22</v>
      </c>
      <c r="D444" s="8">
        <f t="shared" si="9"/>
        <v>0.9998777319272506</v>
      </c>
    </row>
    <row r="445" spans="1:4" ht="24" outlineLevel="1" x14ac:dyDescent="0.2">
      <c r="A445" s="5" t="s">
        <v>227</v>
      </c>
      <c r="B445" s="14">
        <v>4937.8</v>
      </c>
      <c r="C445" s="14">
        <v>4937.8</v>
      </c>
      <c r="D445" s="8">
        <f t="shared" si="9"/>
        <v>1</v>
      </c>
    </row>
    <row r="446" spans="1:4" ht="24" outlineLevel="1" x14ac:dyDescent="0.2">
      <c r="A446" s="5" t="s">
        <v>98</v>
      </c>
      <c r="B446" s="14">
        <v>95.7</v>
      </c>
      <c r="C446" s="14">
        <v>35.57</v>
      </c>
      <c r="D446" s="8">
        <f t="shared" si="9"/>
        <v>0.37168234064785788</v>
      </c>
    </row>
    <row r="447" spans="1:4" ht="48" outlineLevel="1" x14ac:dyDescent="0.2">
      <c r="A447" s="5" t="s">
        <v>228</v>
      </c>
      <c r="B447" s="14">
        <v>15590.39</v>
      </c>
      <c r="C447" s="14">
        <v>10650.39</v>
      </c>
      <c r="D447" s="8">
        <f t="shared" si="9"/>
        <v>0.6831381383018641</v>
      </c>
    </row>
    <row r="448" spans="1:4" ht="24" outlineLevel="1" x14ac:dyDescent="0.2">
      <c r="A448" s="5" t="s">
        <v>229</v>
      </c>
      <c r="B448" s="14">
        <v>1500</v>
      </c>
      <c r="C448" s="14">
        <v>1498.92</v>
      </c>
      <c r="D448" s="8">
        <f t="shared" si="9"/>
        <v>0.99928000000000006</v>
      </c>
    </row>
    <row r="449" spans="1:4" outlineLevel="1" x14ac:dyDescent="0.2">
      <c r="A449" s="3" t="s">
        <v>310</v>
      </c>
      <c r="B449" s="15">
        <f>SUM(B450:B461)</f>
        <v>461359.82</v>
      </c>
      <c r="C449" s="15">
        <f>SUM(C450:C461)</f>
        <v>300118.25</v>
      </c>
      <c r="D449" s="9">
        <f t="shared" si="9"/>
        <v>0.6505079917882749</v>
      </c>
    </row>
    <row r="450" spans="1:4" outlineLevel="1" x14ac:dyDescent="0.2">
      <c r="A450" s="5" t="s">
        <v>10</v>
      </c>
      <c r="B450" s="14">
        <v>16297.96</v>
      </c>
      <c r="C450" s="14">
        <v>16297.96</v>
      </c>
      <c r="D450" s="8">
        <f t="shared" si="9"/>
        <v>1</v>
      </c>
    </row>
    <row r="451" spans="1:4" outlineLevel="1" x14ac:dyDescent="0.2">
      <c r="A451" s="5" t="s">
        <v>7</v>
      </c>
      <c r="B451" s="14">
        <v>22564.41</v>
      </c>
      <c r="C451" s="14">
        <v>9499.32</v>
      </c>
      <c r="D451" s="8">
        <f t="shared" si="9"/>
        <v>0.42098685496319205</v>
      </c>
    </row>
    <row r="452" spans="1:4" outlineLevel="1" x14ac:dyDescent="0.2">
      <c r="A452" s="5" t="s">
        <v>216</v>
      </c>
      <c r="B452" s="14">
        <v>20790.98</v>
      </c>
      <c r="C452" s="14">
        <v>506</v>
      </c>
      <c r="D452" s="8">
        <f t="shared" si="9"/>
        <v>2.4337477117480754E-2</v>
      </c>
    </row>
    <row r="453" spans="1:4" ht="36" outlineLevel="1" x14ac:dyDescent="0.2">
      <c r="A453" s="5" t="s">
        <v>364</v>
      </c>
      <c r="B453" s="14">
        <v>13125.11</v>
      </c>
      <c r="C453" s="14">
        <v>12925.11</v>
      </c>
      <c r="D453" s="8">
        <f t="shared" si="9"/>
        <v>0.98476203247058502</v>
      </c>
    </row>
    <row r="454" spans="1:4" ht="24" outlineLevel="1" x14ac:dyDescent="0.2">
      <c r="A454" s="5" t="s">
        <v>217</v>
      </c>
      <c r="B454" s="14">
        <v>2282.0100000000002</v>
      </c>
      <c r="C454" s="14">
        <v>2282.0100000000002</v>
      </c>
      <c r="D454" s="8">
        <f t="shared" si="9"/>
        <v>1</v>
      </c>
    </row>
    <row r="455" spans="1:4" ht="24" outlineLevel="1" x14ac:dyDescent="0.2">
      <c r="A455" s="5" t="s">
        <v>365</v>
      </c>
      <c r="B455" s="14">
        <v>1383.84</v>
      </c>
      <c r="C455" s="14">
        <v>0</v>
      </c>
      <c r="D455" s="8">
        <f t="shared" si="9"/>
        <v>0</v>
      </c>
    </row>
    <row r="456" spans="1:4" ht="24" outlineLevel="1" x14ac:dyDescent="0.2">
      <c r="A456" s="5" t="s">
        <v>366</v>
      </c>
      <c r="B456" s="14">
        <v>18519.759999999998</v>
      </c>
      <c r="C456" s="14">
        <v>10559.73</v>
      </c>
      <c r="D456" s="8">
        <f t="shared" si="9"/>
        <v>0.57018719465047063</v>
      </c>
    </row>
    <row r="457" spans="1:4" ht="24" outlineLevel="1" x14ac:dyDescent="0.2">
      <c r="A457" s="5" t="s">
        <v>367</v>
      </c>
      <c r="B457" s="14">
        <v>39857.410000000003</v>
      </c>
      <c r="C457" s="14">
        <v>0</v>
      </c>
      <c r="D457" s="8">
        <f t="shared" si="9"/>
        <v>0</v>
      </c>
    </row>
    <row r="458" spans="1:4" ht="24" outlineLevel="1" x14ac:dyDescent="0.2">
      <c r="A458" s="5" t="s">
        <v>219</v>
      </c>
      <c r="B458" s="14">
        <v>629.66999999999996</v>
      </c>
      <c r="C458" s="14">
        <v>342.98</v>
      </c>
      <c r="D458" s="8">
        <f t="shared" si="9"/>
        <v>0.54469801642130011</v>
      </c>
    </row>
    <row r="459" spans="1:4" ht="24" outlineLevel="1" x14ac:dyDescent="0.2">
      <c r="A459" s="5" t="s">
        <v>368</v>
      </c>
      <c r="B459" s="14">
        <v>221242.32</v>
      </c>
      <c r="C459" s="14">
        <v>145839.38</v>
      </c>
      <c r="D459" s="8">
        <f t="shared" si="9"/>
        <v>0.65918392105090928</v>
      </c>
    </row>
    <row r="460" spans="1:4" ht="24" outlineLevel="1" x14ac:dyDescent="0.2">
      <c r="A460" s="5" t="s">
        <v>98</v>
      </c>
      <c r="B460" s="14">
        <v>694.15</v>
      </c>
      <c r="C460" s="14">
        <v>0</v>
      </c>
      <c r="D460" s="8">
        <f t="shared" si="9"/>
        <v>0</v>
      </c>
    </row>
    <row r="461" spans="1:4" ht="48" outlineLevel="1" x14ac:dyDescent="0.2">
      <c r="A461" s="5" t="s">
        <v>228</v>
      </c>
      <c r="B461" s="14">
        <v>103972.2</v>
      </c>
      <c r="C461" s="14">
        <v>101865.76</v>
      </c>
      <c r="D461" s="8">
        <f t="shared" si="9"/>
        <v>0.97974035367146217</v>
      </c>
    </row>
    <row r="462" spans="1:4" outlineLevel="1" x14ac:dyDescent="0.2">
      <c r="A462" s="19" t="s">
        <v>316</v>
      </c>
      <c r="B462" s="15">
        <f>SUM(B463:B468)</f>
        <v>148363.06</v>
      </c>
      <c r="C462" s="15">
        <f>SUM(C463:C468)</f>
        <v>126727.53</v>
      </c>
      <c r="D462" s="9">
        <f t="shared" si="9"/>
        <v>0.85417171902493794</v>
      </c>
    </row>
    <row r="463" spans="1:4" ht="24" outlineLevel="1" x14ac:dyDescent="0.2">
      <c r="A463" s="5" t="s">
        <v>215</v>
      </c>
      <c r="B463" s="14">
        <v>85624.74</v>
      </c>
      <c r="C463" s="14">
        <v>80829.31</v>
      </c>
      <c r="D463" s="8">
        <f t="shared" si="9"/>
        <v>0.9439948080426287</v>
      </c>
    </row>
    <row r="464" spans="1:4" ht="36" outlineLevel="1" x14ac:dyDescent="0.2">
      <c r="A464" s="5" t="s">
        <v>369</v>
      </c>
      <c r="B464" s="14">
        <v>13582.1</v>
      </c>
      <c r="C464" s="14">
        <v>0</v>
      </c>
      <c r="D464" s="8">
        <f t="shared" si="9"/>
        <v>0</v>
      </c>
    </row>
    <row r="465" spans="1:4" ht="48" outlineLevel="1" x14ac:dyDescent="0.2">
      <c r="A465" s="5" t="s">
        <v>354</v>
      </c>
      <c r="B465" s="14">
        <v>14.4</v>
      </c>
      <c r="C465" s="14">
        <v>14.4</v>
      </c>
      <c r="D465" s="8">
        <f t="shared" si="9"/>
        <v>1</v>
      </c>
    </row>
    <row r="466" spans="1:4" ht="24" outlineLevel="1" x14ac:dyDescent="0.2">
      <c r="A466" s="5" t="s">
        <v>370</v>
      </c>
      <c r="B466" s="14">
        <v>255</v>
      </c>
      <c r="C466" s="14">
        <v>255</v>
      </c>
      <c r="D466" s="8">
        <f t="shared" si="9"/>
        <v>1</v>
      </c>
    </row>
    <row r="467" spans="1:4" ht="24" outlineLevel="1" x14ac:dyDescent="0.2">
      <c r="A467" s="5" t="s">
        <v>355</v>
      </c>
      <c r="B467" s="14">
        <v>45628.82</v>
      </c>
      <c r="C467" s="14">
        <v>45628.82</v>
      </c>
      <c r="D467" s="8">
        <f t="shared" si="9"/>
        <v>1</v>
      </c>
    </row>
    <row r="468" spans="1:4" ht="36" outlineLevel="1" x14ac:dyDescent="0.2">
      <c r="A468" s="5" t="s">
        <v>371</v>
      </c>
      <c r="B468" s="14">
        <v>3258</v>
      </c>
      <c r="C468" s="14">
        <v>0</v>
      </c>
      <c r="D468" s="8">
        <f t="shared" si="9"/>
        <v>0</v>
      </c>
    </row>
    <row r="469" spans="1:4" ht="24" x14ac:dyDescent="0.2">
      <c r="A469" s="2" t="s">
        <v>230</v>
      </c>
      <c r="B469" s="11">
        <f>B470+B495</f>
        <v>1801066.9</v>
      </c>
      <c r="C469" s="11">
        <f>C470+C495</f>
        <v>1706145.1</v>
      </c>
      <c r="D469" s="10">
        <f t="shared" si="9"/>
        <v>0.94729690496227548</v>
      </c>
    </row>
    <row r="470" spans="1:4" x14ac:dyDescent="0.2">
      <c r="A470" s="3" t="s">
        <v>311</v>
      </c>
      <c r="B470" s="12">
        <f>B472+B480</f>
        <v>1217377.51</v>
      </c>
      <c r="C470" s="12">
        <f>C472+C480</f>
        <v>1170887.45</v>
      </c>
      <c r="D470" s="9">
        <f t="shared" si="9"/>
        <v>0.96181130370972601</v>
      </c>
    </row>
    <row r="471" spans="1:4" x14ac:dyDescent="0.2">
      <c r="A471" s="3" t="s">
        <v>312</v>
      </c>
      <c r="B471" s="12"/>
      <c r="C471" s="12"/>
      <c r="D471" s="9"/>
    </row>
    <row r="472" spans="1:4" x14ac:dyDescent="0.2">
      <c r="A472" s="3" t="s">
        <v>313</v>
      </c>
      <c r="B472" s="12">
        <f>SUM(B473:B479)</f>
        <v>334541.13</v>
      </c>
      <c r="C472" s="12">
        <f>SUM(C473:C479)</f>
        <v>332765.50000000006</v>
      </c>
      <c r="D472" s="9">
        <f t="shared" si="9"/>
        <v>0.99469234171595</v>
      </c>
    </row>
    <row r="473" spans="1:4" outlineLevel="1" x14ac:dyDescent="0.2">
      <c r="A473" s="5" t="s">
        <v>4</v>
      </c>
      <c r="B473" s="14">
        <v>21005.21</v>
      </c>
      <c r="C473" s="14">
        <v>20945.740000000002</v>
      </c>
      <c r="D473" s="8">
        <f t="shared" si="9"/>
        <v>0.99716879764591748</v>
      </c>
    </row>
    <row r="474" spans="1:4" outlineLevel="1" x14ac:dyDescent="0.2">
      <c r="A474" s="5" t="s">
        <v>231</v>
      </c>
      <c r="B474" s="14">
        <v>159253.01</v>
      </c>
      <c r="C474" s="14">
        <v>159246.82</v>
      </c>
      <c r="D474" s="8">
        <f t="shared" si="9"/>
        <v>0.99996113103293938</v>
      </c>
    </row>
    <row r="475" spans="1:4" ht="36" outlineLevel="1" x14ac:dyDescent="0.2">
      <c r="A475" s="5" t="s">
        <v>232</v>
      </c>
      <c r="B475" s="14">
        <v>63514.64</v>
      </c>
      <c r="C475" s="14">
        <v>63335.26</v>
      </c>
      <c r="D475" s="8">
        <f t="shared" si="9"/>
        <v>0.99717576923997364</v>
      </c>
    </row>
    <row r="476" spans="1:4" outlineLevel="1" x14ac:dyDescent="0.2">
      <c r="A476" s="5" t="s">
        <v>61</v>
      </c>
      <c r="B476" s="14">
        <v>46225.18</v>
      </c>
      <c r="C476" s="14">
        <v>46058.83</v>
      </c>
      <c r="D476" s="8">
        <f t="shared" si="9"/>
        <v>0.99640131201219773</v>
      </c>
    </row>
    <row r="477" spans="1:4" ht="24" outlineLevel="1" x14ac:dyDescent="0.2">
      <c r="A477" s="5" t="s">
        <v>233</v>
      </c>
      <c r="B477" s="14">
        <v>6316.96</v>
      </c>
      <c r="C477" s="14">
        <v>6316.96</v>
      </c>
      <c r="D477" s="8">
        <f t="shared" si="9"/>
        <v>1</v>
      </c>
    </row>
    <row r="478" spans="1:4" outlineLevel="1" x14ac:dyDescent="0.2">
      <c r="A478" s="5" t="s">
        <v>234</v>
      </c>
      <c r="B478" s="14">
        <v>15862.38</v>
      </c>
      <c r="C478" s="14">
        <v>15862.38</v>
      </c>
      <c r="D478" s="8">
        <f t="shared" si="9"/>
        <v>1</v>
      </c>
    </row>
    <row r="479" spans="1:4" ht="24" outlineLevel="1" x14ac:dyDescent="0.2">
      <c r="A479" s="5" t="s">
        <v>235</v>
      </c>
      <c r="B479" s="14">
        <v>22363.75</v>
      </c>
      <c r="C479" s="14">
        <v>20999.51</v>
      </c>
      <c r="D479" s="8">
        <f t="shared" si="9"/>
        <v>0.93899770834497787</v>
      </c>
    </row>
    <row r="480" spans="1:4" outlineLevel="1" x14ac:dyDescent="0.2">
      <c r="A480" s="3" t="s">
        <v>310</v>
      </c>
      <c r="B480" s="15">
        <f>SUM(B481:B494)</f>
        <v>882836.38</v>
      </c>
      <c r="C480" s="15">
        <f>SUM(C481:C494)</f>
        <v>838121.95</v>
      </c>
      <c r="D480" s="9">
        <f t="shared" si="9"/>
        <v>0.94935139623493991</v>
      </c>
    </row>
    <row r="481" spans="1:4" ht="24" outlineLevel="1" x14ac:dyDescent="0.2">
      <c r="A481" s="5" t="s">
        <v>372</v>
      </c>
      <c r="B481" s="14">
        <v>642.62</v>
      </c>
      <c r="C481" s="14">
        <v>642.62</v>
      </c>
      <c r="D481" s="8">
        <f t="shared" si="9"/>
        <v>1</v>
      </c>
    </row>
    <row r="482" spans="1:4" ht="24" outlineLevel="1" x14ac:dyDescent="0.2">
      <c r="A482" s="5" t="s">
        <v>373</v>
      </c>
      <c r="B482" s="14">
        <v>16275.2</v>
      </c>
      <c r="C482" s="14">
        <v>9357.0400000000009</v>
      </c>
      <c r="D482" s="8">
        <f t="shared" si="9"/>
        <v>0.57492626818718051</v>
      </c>
    </row>
    <row r="483" spans="1:4" outlineLevel="1" x14ac:dyDescent="0.2">
      <c r="A483" s="5" t="s">
        <v>374</v>
      </c>
      <c r="B483" s="14">
        <v>51286.04</v>
      </c>
      <c r="C483" s="14">
        <v>50735.519999999997</v>
      </c>
      <c r="D483" s="8">
        <f t="shared" si="9"/>
        <v>0.98926569491424954</v>
      </c>
    </row>
    <row r="484" spans="1:4" outlineLevel="1" x14ac:dyDescent="0.2">
      <c r="A484" s="5" t="s">
        <v>375</v>
      </c>
      <c r="B484" s="14">
        <v>52881.29</v>
      </c>
      <c r="C484" s="14">
        <v>52202.12</v>
      </c>
      <c r="D484" s="8">
        <f t="shared" si="9"/>
        <v>0.98715670514089204</v>
      </c>
    </row>
    <row r="485" spans="1:4" outlineLevel="1" x14ac:dyDescent="0.2">
      <c r="A485" s="5" t="s">
        <v>376</v>
      </c>
      <c r="B485" s="14">
        <v>187072.5</v>
      </c>
      <c r="C485" s="14">
        <v>187072.5</v>
      </c>
      <c r="D485" s="8">
        <f t="shared" si="9"/>
        <v>1</v>
      </c>
    </row>
    <row r="486" spans="1:4" outlineLevel="1" x14ac:dyDescent="0.2">
      <c r="A486" s="5" t="s">
        <v>8</v>
      </c>
      <c r="B486" s="14">
        <v>200</v>
      </c>
      <c r="C486" s="14">
        <v>200</v>
      </c>
      <c r="D486" s="8">
        <f t="shared" si="9"/>
        <v>1</v>
      </c>
    </row>
    <row r="487" spans="1:4" ht="24" outlineLevel="1" x14ac:dyDescent="0.2">
      <c r="A487" s="5" t="s">
        <v>377</v>
      </c>
      <c r="B487" s="14">
        <v>160282.73000000001</v>
      </c>
      <c r="C487" s="14">
        <v>143912.64000000001</v>
      </c>
      <c r="D487" s="8">
        <f t="shared" si="9"/>
        <v>0.89786741216598942</v>
      </c>
    </row>
    <row r="488" spans="1:4" ht="36" outlineLevel="1" x14ac:dyDescent="0.2">
      <c r="A488" s="5" t="s">
        <v>378</v>
      </c>
      <c r="B488" s="14">
        <v>69345.11</v>
      </c>
      <c r="C488" s="14">
        <v>69345.11</v>
      </c>
      <c r="D488" s="8">
        <f t="shared" si="9"/>
        <v>1</v>
      </c>
    </row>
    <row r="489" spans="1:4" outlineLevel="1" x14ac:dyDescent="0.2">
      <c r="A489" s="5" t="s">
        <v>234</v>
      </c>
      <c r="B489" s="14">
        <v>155802.25</v>
      </c>
      <c r="C489" s="14">
        <v>140265.9</v>
      </c>
      <c r="D489" s="8">
        <f t="shared" si="9"/>
        <v>0.90028160697294157</v>
      </c>
    </row>
    <row r="490" spans="1:4" outlineLevel="1" x14ac:dyDescent="0.2">
      <c r="A490" s="5" t="s">
        <v>379</v>
      </c>
      <c r="B490" s="14">
        <v>10446.86</v>
      </c>
      <c r="C490" s="14">
        <v>10442.42</v>
      </c>
      <c r="D490" s="8">
        <f t="shared" si="9"/>
        <v>0.99957499191144517</v>
      </c>
    </row>
    <row r="491" spans="1:4" ht="24" outlineLevel="1" x14ac:dyDescent="0.2">
      <c r="A491" s="5" t="s">
        <v>235</v>
      </c>
      <c r="B491" s="14">
        <v>9637.9500000000007</v>
      </c>
      <c r="C491" s="14">
        <v>9632.6</v>
      </c>
      <c r="D491" s="8">
        <f t="shared" si="9"/>
        <v>0.9994449027023381</v>
      </c>
    </row>
    <row r="492" spans="1:4" outlineLevel="1" x14ac:dyDescent="0.2">
      <c r="A492" s="5" t="s">
        <v>380</v>
      </c>
      <c r="B492" s="14">
        <v>2661.54</v>
      </c>
      <c r="C492" s="14">
        <v>1366.1</v>
      </c>
      <c r="D492" s="8">
        <f t="shared" si="9"/>
        <v>0.51327426978365909</v>
      </c>
    </row>
    <row r="493" spans="1:4" outlineLevel="1" x14ac:dyDescent="0.2">
      <c r="A493" s="5" t="s">
        <v>381</v>
      </c>
      <c r="B493" s="14">
        <v>97670.399999999994</v>
      </c>
      <c r="C493" s="14">
        <v>97632.99</v>
      </c>
      <c r="D493" s="8">
        <f t="shared" ref="D493:D497" si="10">C493/B493</f>
        <v>0.9996169770984864</v>
      </c>
    </row>
    <row r="494" spans="1:4" outlineLevel="1" x14ac:dyDescent="0.2">
      <c r="A494" s="5" t="s">
        <v>382</v>
      </c>
      <c r="B494" s="14">
        <v>68631.89</v>
      </c>
      <c r="C494" s="14">
        <v>65314.39</v>
      </c>
      <c r="D494" s="8">
        <f t="shared" si="10"/>
        <v>0.95166241232756377</v>
      </c>
    </row>
    <row r="495" spans="1:4" outlineLevel="1" x14ac:dyDescent="0.2">
      <c r="A495" s="19" t="s">
        <v>316</v>
      </c>
      <c r="B495" s="15">
        <f>SUM(B496:B497)</f>
        <v>583689.39</v>
      </c>
      <c r="C495" s="15">
        <f>SUM(C496:C497)</f>
        <v>535257.65</v>
      </c>
      <c r="D495" s="9">
        <f t="shared" si="10"/>
        <v>0.91702480663559771</v>
      </c>
    </row>
    <row r="496" spans="1:4" ht="36" outlineLevel="1" x14ac:dyDescent="0.2">
      <c r="A496" s="5" t="s">
        <v>383</v>
      </c>
      <c r="B496" s="14">
        <v>403906.63</v>
      </c>
      <c r="C496" s="14">
        <v>356531.39</v>
      </c>
      <c r="D496" s="8">
        <f t="shared" si="10"/>
        <v>0.88270744652049904</v>
      </c>
    </row>
    <row r="497" spans="1:4" outlineLevel="1" x14ac:dyDescent="0.2">
      <c r="A497" s="5" t="s">
        <v>356</v>
      </c>
      <c r="B497" s="14">
        <v>179782.76</v>
      </c>
      <c r="C497" s="14">
        <v>178726.26</v>
      </c>
      <c r="D497" s="8">
        <f t="shared" si="10"/>
        <v>0.994123463228621</v>
      </c>
    </row>
    <row r="498" spans="1:4" x14ac:dyDescent="0.2">
      <c r="A498" s="2" t="s">
        <v>236</v>
      </c>
      <c r="B498" s="11">
        <f>B499+B518</f>
        <v>995536.91</v>
      </c>
      <c r="C498" s="11">
        <f>C499+C518</f>
        <v>978310.80999999994</v>
      </c>
      <c r="D498" s="10">
        <f t="shared" ref="D498:D548" si="11">C498/B498</f>
        <v>0.98269667369741209</v>
      </c>
    </row>
    <row r="499" spans="1:4" x14ac:dyDescent="0.2">
      <c r="A499" s="3" t="s">
        <v>311</v>
      </c>
      <c r="B499" s="12">
        <f>B501+B516</f>
        <v>919669.15</v>
      </c>
      <c r="C499" s="12">
        <f>C501+C516</f>
        <v>911837.11</v>
      </c>
      <c r="D499" s="9">
        <f t="shared" si="11"/>
        <v>0.99148385046948673</v>
      </c>
    </row>
    <row r="500" spans="1:4" x14ac:dyDescent="0.2">
      <c r="A500" s="3" t="s">
        <v>312</v>
      </c>
      <c r="B500" s="12"/>
      <c r="C500" s="12"/>
      <c r="D500" s="9"/>
    </row>
    <row r="501" spans="1:4" x14ac:dyDescent="0.2">
      <c r="A501" s="3" t="s">
        <v>313</v>
      </c>
      <c r="B501" s="12">
        <f>SUM(B502:B515)</f>
        <v>915905.49</v>
      </c>
      <c r="C501" s="12">
        <f>SUM(C502:C515)</f>
        <v>908073.45</v>
      </c>
      <c r="D501" s="9">
        <f t="shared" si="11"/>
        <v>0.99144885571108432</v>
      </c>
    </row>
    <row r="502" spans="1:4" outlineLevel="1" x14ac:dyDescent="0.2">
      <c r="A502" s="5" t="s">
        <v>4</v>
      </c>
      <c r="B502" s="14">
        <v>14747.2</v>
      </c>
      <c r="C502" s="14">
        <v>14747.2</v>
      </c>
      <c r="D502" s="8">
        <f t="shared" si="11"/>
        <v>1</v>
      </c>
    </row>
    <row r="503" spans="1:4" outlineLevel="1" x14ac:dyDescent="0.2">
      <c r="A503" s="5" t="s">
        <v>7</v>
      </c>
      <c r="B503" s="14">
        <v>200</v>
      </c>
      <c r="C503" s="14">
        <v>200</v>
      </c>
      <c r="D503" s="8">
        <f t="shared" si="11"/>
        <v>1</v>
      </c>
    </row>
    <row r="504" spans="1:4" ht="36" outlineLevel="1" x14ac:dyDescent="0.2">
      <c r="A504" s="5" t="s">
        <v>237</v>
      </c>
      <c r="B504" s="14">
        <v>119811.8</v>
      </c>
      <c r="C504" s="14">
        <v>119542.7</v>
      </c>
      <c r="D504" s="8">
        <f t="shared" si="11"/>
        <v>0.99775397748802697</v>
      </c>
    </row>
    <row r="505" spans="1:4" ht="36" outlineLevel="1" x14ac:dyDescent="0.2">
      <c r="A505" s="5" t="s">
        <v>238</v>
      </c>
      <c r="B505" s="14">
        <v>191841.87</v>
      </c>
      <c r="C505" s="14">
        <v>186107.14</v>
      </c>
      <c r="D505" s="8">
        <f t="shared" si="11"/>
        <v>0.97010699489115704</v>
      </c>
    </row>
    <row r="506" spans="1:4" outlineLevel="1" x14ac:dyDescent="0.2">
      <c r="A506" s="5" t="s">
        <v>239</v>
      </c>
      <c r="B506" s="14">
        <v>3078.26</v>
      </c>
      <c r="C506" s="14">
        <v>3046.36</v>
      </c>
      <c r="D506" s="8">
        <f t="shared" si="11"/>
        <v>0.98963700272231714</v>
      </c>
    </row>
    <row r="507" spans="1:4" ht="36" outlineLevel="1" x14ac:dyDescent="0.2">
      <c r="A507" s="5" t="s">
        <v>240</v>
      </c>
      <c r="B507" s="14">
        <v>1915.24</v>
      </c>
      <c r="C507" s="14">
        <v>1915.23</v>
      </c>
      <c r="D507" s="8">
        <f t="shared" si="11"/>
        <v>0.99999477872224896</v>
      </c>
    </row>
    <row r="508" spans="1:4" ht="24" outlineLevel="1" x14ac:dyDescent="0.2">
      <c r="A508" s="5" t="s">
        <v>241</v>
      </c>
      <c r="B508" s="14">
        <v>312934.94</v>
      </c>
      <c r="C508" s="14">
        <v>312934.94</v>
      </c>
      <c r="D508" s="8">
        <f t="shared" si="11"/>
        <v>1</v>
      </c>
    </row>
    <row r="509" spans="1:4" ht="36" outlineLevel="1" x14ac:dyDescent="0.2">
      <c r="A509" s="5" t="s">
        <v>242</v>
      </c>
      <c r="B509" s="14">
        <v>25896.86</v>
      </c>
      <c r="C509" s="14">
        <v>25896.86</v>
      </c>
      <c r="D509" s="8">
        <f t="shared" si="11"/>
        <v>1</v>
      </c>
    </row>
    <row r="510" spans="1:4" outlineLevel="1" x14ac:dyDescent="0.2">
      <c r="A510" s="5" t="s">
        <v>243</v>
      </c>
      <c r="B510" s="14">
        <v>5384.31</v>
      </c>
      <c r="C510" s="14">
        <v>5268.59</v>
      </c>
      <c r="D510" s="8">
        <f t="shared" si="11"/>
        <v>0.97850792394940111</v>
      </c>
    </row>
    <row r="511" spans="1:4" outlineLevel="1" x14ac:dyDescent="0.2">
      <c r="A511" s="5" t="s">
        <v>244</v>
      </c>
      <c r="B511" s="14">
        <v>701.6</v>
      </c>
      <c r="C511" s="14">
        <v>701.6</v>
      </c>
      <c r="D511" s="8">
        <f t="shared" si="11"/>
        <v>1</v>
      </c>
    </row>
    <row r="512" spans="1:4" outlineLevel="1" x14ac:dyDescent="0.2">
      <c r="A512" s="5" t="s">
        <v>8</v>
      </c>
      <c r="B512" s="14">
        <v>754.09</v>
      </c>
      <c r="C512" s="14">
        <v>742.92</v>
      </c>
      <c r="D512" s="8">
        <f t="shared" si="11"/>
        <v>0.98518744446949291</v>
      </c>
    </row>
    <row r="513" spans="1:4" ht="24" outlineLevel="1" x14ac:dyDescent="0.2">
      <c r="A513" s="5" t="s">
        <v>245</v>
      </c>
      <c r="B513" s="14">
        <v>21501.200000000001</v>
      </c>
      <c r="C513" s="14">
        <v>21411.66</v>
      </c>
      <c r="D513" s="8">
        <f t="shared" si="11"/>
        <v>0.99583558126988259</v>
      </c>
    </row>
    <row r="514" spans="1:4" ht="24" outlineLevel="1" x14ac:dyDescent="0.2">
      <c r="A514" s="5" t="s">
        <v>246</v>
      </c>
      <c r="B514" s="14">
        <v>98221.82</v>
      </c>
      <c r="C514" s="14">
        <v>96643.06</v>
      </c>
      <c r="D514" s="8">
        <f t="shared" si="11"/>
        <v>0.98392658576271541</v>
      </c>
    </row>
    <row r="515" spans="1:4" outlineLevel="1" x14ac:dyDescent="0.2">
      <c r="A515" s="5" t="s">
        <v>247</v>
      </c>
      <c r="B515" s="14">
        <v>118916.3</v>
      </c>
      <c r="C515" s="14">
        <v>118915.19</v>
      </c>
      <c r="D515" s="8">
        <f t="shared" si="11"/>
        <v>0.99999066570352424</v>
      </c>
    </row>
    <row r="516" spans="1:4" outlineLevel="1" x14ac:dyDescent="0.2">
      <c r="A516" s="3" t="s">
        <v>310</v>
      </c>
      <c r="B516" s="15">
        <f>SUM(B517)</f>
        <v>3763.66</v>
      </c>
      <c r="C516" s="15">
        <f>SUM(C517)</f>
        <v>3763.66</v>
      </c>
      <c r="D516" s="9">
        <f t="shared" si="11"/>
        <v>1</v>
      </c>
    </row>
    <row r="517" spans="1:4" ht="24" outlineLevel="1" x14ac:dyDescent="0.2">
      <c r="A517" s="5" t="s">
        <v>246</v>
      </c>
      <c r="B517" s="14">
        <v>3763.66</v>
      </c>
      <c r="C517" s="14">
        <v>3763.66</v>
      </c>
      <c r="D517" s="8">
        <f t="shared" si="11"/>
        <v>1</v>
      </c>
    </row>
    <row r="518" spans="1:4" outlineLevel="1" x14ac:dyDescent="0.2">
      <c r="A518" s="19" t="s">
        <v>316</v>
      </c>
      <c r="B518" s="15">
        <f>SUM(B519:B522)</f>
        <v>75867.759999999995</v>
      </c>
      <c r="C518" s="15">
        <f>SUM(C519:C522)</f>
        <v>66473.7</v>
      </c>
      <c r="D518" s="9">
        <f t="shared" si="11"/>
        <v>0.87617849795486258</v>
      </c>
    </row>
    <row r="519" spans="1:4" ht="36" outlineLevel="1" x14ac:dyDescent="0.2">
      <c r="A519" s="5" t="s">
        <v>385</v>
      </c>
      <c r="B519" s="14">
        <v>14336.77</v>
      </c>
      <c r="C519" s="14">
        <v>12467.62</v>
      </c>
      <c r="D519" s="8">
        <f t="shared" si="11"/>
        <v>0.86962544561989907</v>
      </c>
    </row>
    <row r="520" spans="1:4" ht="36" outlineLevel="1" x14ac:dyDescent="0.2">
      <c r="A520" s="5" t="s">
        <v>386</v>
      </c>
      <c r="B520" s="14">
        <v>60773.79</v>
      </c>
      <c r="C520" s="14">
        <v>53974.879999999997</v>
      </c>
      <c r="D520" s="8">
        <f t="shared" si="11"/>
        <v>0.88812759579417366</v>
      </c>
    </row>
    <row r="521" spans="1:4" ht="48" outlineLevel="1" x14ac:dyDescent="0.2">
      <c r="A521" s="5" t="s">
        <v>354</v>
      </c>
      <c r="B521" s="14">
        <v>726</v>
      </c>
      <c r="C521" s="14">
        <v>0</v>
      </c>
      <c r="D521" s="8">
        <f t="shared" si="11"/>
        <v>0</v>
      </c>
    </row>
    <row r="522" spans="1:4" ht="48" outlineLevel="1" x14ac:dyDescent="0.2">
      <c r="A522" s="5" t="s">
        <v>387</v>
      </c>
      <c r="B522" s="14">
        <v>31.2</v>
      </c>
      <c r="C522" s="14">
        <v>31.2</v>
      </c>
      <c r="D522" s="8">
        <f t="shared" si="11"/>
        <v>1</v>
      </c>
    </row>
    <row r="523" spans="1:4" ht="24" x14ac:dyDescent="0.2">
      <c r="A523" s="2" t="s">
        <v>248</v>
      </c>
      <c r="B523" s="11">
        <f>B524+B532</f>
        <v>37648.369999999995</v>
      </c>
      <c r="C523" s="11">
        <f>C524+C532</f>
        <v>36555.1</v>
      </c>
      <c r="D523" s="10">
        <f t="shared" si="11"/>
        <v>0.9709610269979817</v>
      </c>
    </row>
    <row r="524" spans="1:4" x14ac:dyDescent="0.2">
      <c r="A524" s="3" t="s">
        <v>311</v>
      </c>
      <c r="B524" s="12">
        <f>B526</f>
        <v>22852.5</v>
      </c>
      <c r="C524" s="12">
        <f>C526</f>
        <v>22706.539999999997</v>
      </c>
      <c r="D524" s="9">
        <f t="shared" si="11"/>
        <v>0.99361295263100302</v>
      </c>
    </row>
    <row r="525" spans="1:4" x14ac:dyDescent="0.2">
      <c r="A525" s="3" t="s">
        <v>312</v>
      </c>
      <c r="B525" s="12"/>
      <c r="C525" s="12"/>
      <c r="D525" s="9"/>
    </row>
    <row r="526" spans="1:4" x14ac:dyDescent="0.2">
      <c r="A526" s="3" t="s">
        <v>313</v>
      </c>
      <c r="B526" s="12">
        <f>SUM(B527:B531)</f>
        <v>22852.5</v>
      </c>
      <c r="C526" s="12">
        <f>SUM(C527:C531)</f>
        <v>22706.539999999997</v>
      </c>
      <c r="D526" s="9">
        <f t="shared" si="11"/>
        <v>0.99361295263100302</v>
      </c>
    </row>
    <row r="527" spans="1:4" outlineLevel="1" x14ac:dyDescent="0.2">
      <c r="A527" s="5" t="s">
        <v>4</v>
      </c>
      <c r="B527" s="14">
        <v>11690.2</v>
      </c>
      <c r="C527" s="14">
        <v>11657.56</v>
      </c>
      <c r="D527" s="8">
        <f t="shared" si="11"/>
        <v>0.99720791774306672</v>
      </c>
    </row>
    <row r="528" spans="1:4" ht="24" outlineLevel="1" x14ac:dyDescent="0.2">
      <c r="A528" s="5" t="s">
        <v>249</v>
      </c>
      <c r="B528" s="14">
        <v>61.6</v>
      </c>
      <c r="C528" s="14">
        <v>49.97</v>
      </c>
      <c r="D528" s="8">
        <f t="shared" si="11"/>
        <v>0.81120129870129865</v>
      </c>
    </row>
    <row r="529" spans="1:4" outlineLevel="1" x14ac:dyDescent="0.2">
      <c r="A529" s="5" t="s">
        <v>250</v>
      </c>
      <c r="B529" s="14">
        <v>2980.5</v>
      </c>
      <c r="C529" s="14">
        <v>2930.15</v>
      </c>
      <c r="D529" s="8">
        <f t="shared" si="11"/>
        <v>0.98310686126488844</v>
      </c>
    </row>
    <row r="530" spans="1:4" ht="24" outlineLevel="1" x14ac:dyDescent="0.2">
      <c r="A530" s="5" t="s">
        <v>251</v>
      </c>
      <c r="B530" s="14">
        <v>109.9</v>
      </c>
      <c r="C530" s="14">
        <v>84.64</v>
      </c>
      <c r="D530" s="8">
        <f t="shared" si="11"/>
        <v>0.77015468607825288</v>
      </c>
    </row>
    <row r="531" spans="1:4" ht="24" outlineLevel="1" x14ac:dyDescent="0.2">
      <c r="A531" s="5" t="s">
        <v>252</v>
      </c>
      <c r="B531" s="14">
        <v>8010.3</v>
      </c>
      <c r="C531" s="14">
        <v>7984.22</v>
      </c>
      <c r="D531" s="8">
        <f t="shared" si="11"/>
        <v>0.99674419185298924</v>
      </c>
    </row>
    <row r="532" spans="1:4" outlineLevel="1" x14ac:dyDescent="0.2">
      <c r="A532" s="19" t="s">
        <v>316</v>
      </c>
      <c r="B532" s="15">
        <f>SUM(B533:B534)</f>
        <v>14795.869999999999</v>
      </c>
      <c r="C532" s="15">
        <f>SUM(C533:C534)</f>
        <v>13848.560000000001</v>
      </c>
      <c r="D532" s="9">
        <f t="shared" si="11"/>
        <v>0.93597470104833325</v>
      </c>
    </row>
    <row r="533" spans="1:4" ht="24" outlineLevel="1" x14ac:dyDescent="0.2">
      <c r="A533" s="5" t="s">
        <v>388</v>
      </c>
      <c r="B533" s="14">
        <v>11571.42</v>
      </c>
      <c r="C533" s="14">
        <v>10624.11</v>
      </c>
      <c r="D533" s="8">
        <f t="shared" si="11"/>
        <v>0.91813364306195788</v>
      </c>
    </row>
    <row r="534" spans="1:4" ht="24" outlineLevel="1" x14ac:dyDescent="0.2">
      <c r="A534" s="5" t="s">
        <v>389</v>
      </c>
      <c r="B534" s="14">
        <v>3224.45</v>
      </c>
      <c r="C534" s="14">
        <v>3224.45</v>
      </c>
      <c r="D534" s="8">
        <f t="shared" si="11"/>
        <v>1</v>
      </c>
    </row>
    <row r="535" spans="1:4" ht="24" x14ac:dyDescent="0.2">
      <c r="A535" s="2" t="s">
        <v>253</v>
      </c>
      <c r="B535" s="11">
        <f>B536+B553</f>
        <v>2077835.73</v>
      </c>
      <c r="C535" s="11">
        <f>C536+C553</f>
        <v>2064755.05</v>
      </c>
      <c r="D535" s="10">
        <f t="shared" si="11"/>
        <v>0.99370466114758749</v>
      </c>
    </row>
    <row r="536" spans="1:4" x14ac:dyDescent="0.2">
      <c r="A536" s="3" t="s">
        <v>311</v>
      </c>
      <c r="B536" s="12">
        <f>B538</f>
        <v>1937774.63</v>
      </c>
      <c r="C536" s="12">
        <f>C538</f>
        <v>1929488.01</v>
      </c>
      <c r="D536" s="9">
        <f t="shared" si="11"/>
        <v>0.99572364098914856</v>
      </c>
    </row>
    <row r="537" spans="1:4" x14ac:dyDescent="0.2">
      <c r="A537" s="3" t="s">
        <v>312</v>
      </c>
      <c r="B537" s="12"/>
      <c r="C537" s="12"/>
      <c r="D537" s="9"/>
    </row>
    <row r="538" spans="1:4" x14ac:dyDescent="0.2">
      <c r="A538" s="3" t="s">
        <v>313</v>
      </c>
      <c r="B538" s="12">
        <f>SUM(B539:B552)</f>
        <v>1937774.63</v>
      </c>
      <c r="C538" s="12">
        <f>SUM(C539:C552)</f>
        <v>1929488.01</v>
      </c>
      <c r="D538" s="9">
        <f t="shared" si="11"/>
        <v>0.99572364098914856</v>
      </c>
    </row>
    <row r="539" spans="1:4" outlineLevel="1" x14ac:dyDescent="0.2">
      <c r="A539" s="5" t="s">
        <v>4</v>
      </c>
      <c r="B539" s="14">
        <v>17282.8</v>
      </c>
      <c r="C539" s="14">
        <v>17282.8</v>
      </c>
      <c r="D539" s="8">
        <f t="shared" si="11"/>
        <v>1</v>
      </c>
    </row>
    <row r="540" spans="1:4" outlineLevel="1" x14ac:dyDescent="0.2">
      <c r="A540" s="5" t="s">
        <v>7</v>
      </c>
      <c r="B540" s="14">
        <v>84.4</v>
      </c>
      <c r="C540" s="14">
        <v>84.4</v>
      </c>
      <c r="D540" s="8">
        <f t="shared" si="11"/>
        <v>1</v>
      </c>
    </row>
    <row r="541" spans="1:4" ht="36" outlineLevel="1" x14ac:dyDescent="0.2">
      <c r="A541" s="5" t="s">
        <v>254</v>
      </c>
      <c r="B541" s="14">
        <v>44729</v>
      </c>
      <c r="C541" s="14">
        <v>44667.46</v>
      </c>
      <c r="D541" s="8">
        <f t="shared" si="11"/>
        <v>0.99862415882313482</v>
      </c>
    </row>
    <row r="542" spans="1:4" ht="24" outlineLevel="1" x14ac:dyDescent="0.2">
      <c r="A542" s="5" t="s">
        <v>255</v>
      </c>
      <c r="B542" s="14">
        <v>49049.5</v>
      </c>
      <c r="C542" s="14">
        <v>47722.37</v>
      </c>
      <c r="D542" s="8">
        <f t="shared" si="11"/>
        <v>0.97294304732973835</v>
      </c>
    </row>
    <row r="543" spans="1:4" ht="24" outlineLevel="1" x14ac:dyDescent="0.2">
      <c r="A543" s="5" t="s">
        <v>256</v>
      </c>
      <c r="B543" s="14">
        <v>2691.41</v>
      </c>
      <c r="C543" s="14">
        <v>2569.1</v>
      </c>
      <c r="D543" s="8">
        <f t="shared" si="11"/>
        <v>0.95455541890681839</v>
      </c>
    </row>
    <row r="544" spans="1:4" ht="24" outlineLevel="1" x14ac:dyDescent="0.2">
      <c r="A544" s="5" t="s">
        <v>257</v>
      </c>
      <c r="B544" s="14">
        <v>1776045.91</v>
      </c>
      <c r="C544" s="14">
        <v>1770478.16</v>
      </c>
      <c r="D544" s="8">
        <f t="shared" si="11"/>
        <v>0.99686508666884632</v>
      </c>
    </row>
    <row r="545" spans="1:4" ht="24" outlineLevel="1" x14ac:dyDescent="0.2">
      <c r="A545" s="5" t="s">
        <v>74</v>
      </c>
      <c r="B545" s="14">
        <v>13943.91</v>
      </c>
      <c r="C545" s="14">
        <v>13579.6</v>
      </c>
      <c r="D545" s="8">
        <f t="shared" si="11"/>
        <v>0.97387318191239047</v>
      </c>
    </row>
    <row r="546" spans="1:4" ht="48" outlineLevel="1" x14ac:dyDescent="0.2">
      <c r="A546" s="5" t="s">
        <v>258</v>
      </c>
      <c r="B546" s="14">
        <v>16284.4</v>
      </c>
      <c r="C546" s="14">
        <v>15845.44</v>
      </c>
      <c r="D546" s="8">
        <f t="shared" si="11"/>
        <v>0.97304414040431342</v>
      </c>
    </row>
    <row r="547" spans="1:4" ht="60" outlineLevel="1" x14ac:dyDescent="0.2">
      <c r="A547" s="6" t="s">
        <v>46</v>
      </c>
      <c r="B547" s="14">
        <v>3004</v>
      </c>
      <c r="C547" s="14">
        <v>3003.75</v>
      </c>
      <c r="D547" s="8">
        <f t="shared" si="11"/>
        <v>0.99991677762982689</v>
      </c>
    </row>
    <row r="548" spans="1:4" ht="24" outlineLevel="1" x14ac:dyDescent="0.2">
      <c r="A548" s="5" t="s">
        <v>259</v>
      </c>
      <c r="B548" s="14">
        <v>7074.5</v>
      </c>
      <c r="C548" s="14">
        <v>6769.16</v>
      </c>
      <c r="D548" s="8">
        <f t="shared" si="11"/>
        <v>0.95683935260442432</v>
      </c>
    </row>
    <row r="549" spans="1:4" outlineLevel="1" x14ac:dyDescent="0.2">
      <c r="A549" s="5" t="s">
        <v>47</v>
      </c>
      <c r="B549" s="14">
        <v>2570.11</v>
      </c>
      <c r="C549" s="14">
        <v>2539.6799999999998</v>
      </c>
      <c r="D549" s="8">
        <f t="shared" ref="D549:D595" si="12">C549/B549</f>
        <v>0.98816003984265255</v>
      </c>
    </row>
    <row r="550" spans="1:4" ht="36" outlineLevel="1" x14ac:dyDescent="0.2">
      <c r="A550" s="5" t="s">
        <v>260</v>
      </c>
      <c r="B550" s="14">
        <v>3427.29</v>
      </c>
      <c r="C550" s="14">
        <v>3425.08</v>
      </c>
      <c r="D550" s="8">
        <f t="shared" si="12"/>
        <v>0.9993551756635709</v>
      </c>
    </row>
    <row r="551" spans="1:4" outlineLevel="1" x14ac:dyDescent="0.2">
      <c r="A551" s="5" t="s">
        <v>261</v>
      </c>
      <c r="B551" s="14">
        <v>287.39999999999998</v>
      </c>
      <c r="C551" s="14">
        <v>287.36</v>
      </c>
      <c r="D551" s="8">
        <f t="shared" si="12"/>
        <v>0.99986082115518449</v>
      </c>
    </row>
    <row r="552" spans="1:4" ht="24" outlineLevel="1" x14ac:dyDescent="0.2">
      <c r="A552" s="5" t="s">
        <v>262</v>
      </c>
      <c r="B552" s="14">
        <v>1300</v>
      </c>
      <c r="C552" s="14">
        <v>1233.6500000000001</v>
      </c>
      <c r="D552" s="8">
        <f t="shared" si="12"/>
        <v>0.94896153846153852</v>
      </c>
    </row>
    <row r="553" spans="1:4" outlineLevel="1" x14ac:dyDescent="0.2">
      <c r="A553" s="19" t="s">
        <v>316</v>
      </c>
      <c r="B553" s="15">
        <f>SUM(B554)</f>
        <v>140061.1</v>
      </c>
      <c r="C553" s="15">
        <f>SUM(C554)</f>
        <v>135267.04</v>
      </c>
      <c r="D553" s="9">
        <f t="shared" si="12"/>
        <v>0.9657716525145098</v>
      </c>
    </row>
    <row r="554" spans="1:4" outlineLevel="1" x14ac:dyDescent="0.2">
      <c r="A554" s="5" t="s">
        <v>390</v>
      </c>
      <c r="B554" s="14">
        <v>140061.1</v>
      </c>
      <c r="C554" s="14">
        <v>135267.04</v>
      </c>
      <c r="D554" s="8">
        <f t="shared" si="12"/>
        <v>0.9657716525145098</v>
      </c>
    </row>
    <row r="555" spans="1:4" ht="24" x14ac:dyDescent="0.2">
      <c r="A555" s="2" t="s">
        <v>263</v>
      </c>
      <c r="B555" s="11">
        <f>B556+B566</f>
        <v>134760.84999999998</v>
      </c>
      <c r="C555" s="11">
        <f>C556+C566</f>
        <v>134474.14000000001</v>
      </c>
      <c r="D555" s="10">
        <f t="shared" si="12"/>
        <v>0.99787245331266494</v>
      </c>
    </row>
    <row r="556" spans="1:4" x14ac:dyDescent="0.2">
      <c r="A556" s="3" t="s">
        <v>311</v>
      </c>
      <c r="B556" s="12">
        <f>B558</f>
        <v>134415.54999999999</v>
      </c>
      <c r="C556" s="12">
        <f>C558</f>
        <v>134409.11000000002</v>
      </c>
      <c r="D556" s="9">
        <f t="shared" si="12"/>
        <v>0.99995208887662201</v>
      </c>
    </row>
    <row r="557" spans="1:4" x14ac:dyDescent="0.2">
      <c r="A557" s="3" t="s">
        <v>312</v>
      </c>
      <c r="B557" s="12"/>
      <c r="C557" s="12"/>
      <c r="D557" s="9"/>
    </row>
    <row r="558" spans="1:4" x14ac:dyDescent="0.2">
      <c r="A558" s="3" t="s">
        <v>313</v>
      </c>
      <c r="B558" s="12">
        <f>SUM(B559:B565)</f>
        <v>134415.54999999999</v>
      </c>
      <c r="C558" s="12">
        <f>SUM(C559:C565)</f>
        <v>134409.11000000002</v>
      </c>
      <c r="D558" s="9">
        <f t="shared" si="12"/>
        <v>0.99995208887662201</v>
      </c>
    </row>
    <row r="559" spans="1:4" outlineLevel="1" x14ac:dyDescent="0.2">
      <c r="A559" s="5" t="s">
        <v>4</v>
      </c>
      <c r="B559" s="14">
        <v>9109.81</v>
      </c>
      <c r="C559" s="14">
        <v>9109.67</v>
      </c>
      <c r="D559" s="8">
        <f t="shared" si="12"/>
        <v>0.99998463195170928</v>
      </c>
    </row>
    <row r="560" spans="1:4" ht="24" outlineLevel="1" x14ac:dyDescent="0.2">
      <c r="A560" s="5" t="s">
        <v>264</v>
      </c>
      <c r="B560" s="14">
        <v>3895.41</v>
      </c>
      <c r="C560" s="14">
        <v>3895.41</v>
      </c>
      <c r="D560" s="8">
        <f t="shared" si="12"/>
        <v>1</v>
      </c>
    </row>
    <row r="561" spans="1:4" ht="36" outlineLevel="1" x14ac:dyDescent="0.2">
      <c r="A561" s="5" t="s">
        <v>265</v>
      </c>
      <c r="B561" s="14">
        <v>6822.5</v>
      </c>
      <c r="C561" s="14">
        <v>6822.5</v>
      </c>
      <c r="D561" s="8">
        <f t="shared" si="12"/>
        <v>1</v>
      </c>
    </row>
    <row r="562" spans="1:4" outlineLevel="1" x14ac:dyDescent="0.2">
      <c r="A562" s="5" t="s">
        <v>61</v>
      </c>
      <c r="B562" s="14">
        <v>109460.5</v>
      </c>
      <c r="C562" s="14">
        <v>109460.5</v>
      </c>
      <c r="D562" s="8">
        <f t="shared" si="12"/>
        <v>1</v>
      </c>
    </row>
    <row r="563" spans="1:4" outlineLevel="1" x14ac:dyDescent="0.2">
      <c r="A563" s="5" t="s">
        <v>266</v>
      </c>
      <c r="B563" s="14">
        <v>1285.8599999999999</v>
      </c>
      <c r="C563" s="14">
        <v>1285.8</v>
      </c>
      <c r="D563" s="8">
        <f t="shared" si="12"/>
        <v>0.99995333862162294</v>
      </c>
    </row>
    <row r="564" spans="1:4" ht="24" outlineLevel="1" x14ac:dyDescent="0.2">
      <c r="A564" s="5" t="s">
        <v>98</v>
      </c>
      <c r="B564" s="14">
        <v>1181.67</v>
      </c>
      <c r="C564" s="14">
        <v>1175.47</v>
      </c>
      <c r="D564" s="8">
        <f t="shared" si="12"/>
        <v>0.9947531882843772</v>
      </c>
    </row>
    <row r="565" spans="1:4" ht="24" outlineLevel="1" x14ac:dyDescent="0.2">
      <c r="A565" s="5" t="s">
        <v>50</v>
      </c>
      <c r="B565" s="14">
        <v>2659.8</v>
      </c>
      <c r="C565" s="14">
        <v>2659.76</v>
      </c>
      <c r="D565" s="8">
        <f t="shared" si="12"/>
        <v>0.99998496127528391</v>
      </c>
    </row>
    <row r="566" spans="1:4" outlineLevel="1" x14ac:dyDescent="0.2">
      <c r="A566" s="19" t="s">
        <v>316</v>
      </c>
      <c r="B566" s="15">
        <f>SUM(B567:B568)</f>
        <v>345.29999999999995</v>
      </c>
      <c r="C566" s="15">
        <f>SUM(C567:C568)</f>
        <v>65.03</v>
      </c>
      <c r="D566" s="9">
        <f t="shared" si="12"/>
        <v>0.18832898928468</v>
      </c>
    </row>
    <row r="567" spans="1:4" ht="36" outlineLevel="1" x14ac:dyDescent="0.2">
      <c r="A567" s="5" t="s">
        <v>391</v>
      </c>
      <c r="B567" s="14">
        <v>272.2</v>
      </c>
      <c r="C567" s="14">
        <v>0</v>
      </c>
      <c r="D567" s="8">
        <f t="shared" si="12"/>
        <v>0</v>
      </c>
    </row>
    <row r="568" spans="1:4" ht="24" outlineLevel="1" x14ac:dyDescent="0.2">
      <c r="A568" s="5" t="s">
        <v>392</v>
      </c>
      <c r="B568" s="14">
        <v>73.099999999999994</v>
      </c>
      <c r="C568" s="14">
        <v>65.03</v>
      </c>
      <c r="D568" s="8">
        <f t="shared" si="12"/>
        <v>0.88960328317373472</v>
      </c>
    </row>
    <row r="569" spans="1:4" ht="24" x14ac:dyDescent="0.2">
      <c r="A569" s="2" t="s">
        <v>267</v>
      </c>
      <c r="B569" s="11">
        <f>B570</f>
        <v>29260.239999999998</v>
      </c>
      <c r="C569" s="11">
        <f>C570</f>
        <v>26789.39</v>
      </c>
      <c r="D569" s="10">
        <f t="shared" si="12"/>
        <v>0.9155560583235135</v>
      </c>
    </row>
    <row r="570" spans="1:4" x14ac:dyDescent="0.2">
      <c r="A570" s="3" t="s">
        <v>311</v>
      </c>
      <c r="B570" s="12">
        <f>B572</f>
        <v>29260.239999999998</v>
      </c>
      <c r="C570" s="12">
        <f>C572</f>
        <v>26789.39</v>
      </c>
      <c r="D570" s="9">
        <f t="shared" si="12"/>
        <v>0.9155560583235135</v>
      </c>
    </row>
    <row r="571" spans="1:4" x14ac:dyDescent="0.2">
      <c r="A571" s="3" t="s">
        <v>312</v>
      </c>
      <c r="B571" s="12"/>
      <c r="C571" s="12"/>
      <c r="D571" s="9"/>
    </row>
    <row r="572" spans="1:4" x14ac:dyDescent="0.2">
      <c r="A572" s="3" t="s">
        <v>313</v>
      </c>
      <c r="B572" s="12">
        <f>SUM(B573:B578)</f>
        <v>29260.239999999998</v>
      </c>
      <c r="C572" s="12">
        <f>SUM(C573:C578)</f>
        <v>26789.39</v>
      </c>
      <c r="D572" s="9">
        <f t="shared" si="12"/>
        <v>0.9155560583235135</v>
      </c>
    </row>
    <row r="573" spans="1:4" outlineLevel="1" x14ac:dyDescent="0.2">
      <c r="A573" s="5" t="s">
        <v>4</v>
      </c>
      <c r="B573" s="14">
        <v>21615.599999999999</v>
      </c>
      <c r="C573" s="14">
        <v>21615.599999999999</v>
      </c>
      <c r="D573" s="8">
        <f t="shared" si="12"/>
        <v>1</v>
      </c>
    </row>
    <row r="574" spans="1:4" outlineLevel="1" x14ac:dyDescent="0.2">
      <c r="A574" s="5" t="s">
        <v>10</v>
      </c>
      <c r="B574" s="14">
        <v>2098.73</v>
      </c>
      <c r="C574" s="14">
        <v>111.91</v>
      </c>
      <c r="D574" s="8">
        <f t="shared" si="12"/>
        <v>5.3322723742453768E-2</v>
      </c>
    </row>
    <row r="575" spans="1:4" outlineLevel="1" x14ac:dyDescent="0.2">
      <c r="A575" s="5" t="s">
        <v>7</v>
      </c>
      <c r="B575" s="14">
        <v>15</v>
      </c>
      <c r="C575" s="14">
        <v>15</v>
      </c>
      <c r="D575" s="8">
        <f t="shared" si="12"/>
        <v>1</v>
      </c>
    </row>
    <row r="576" spans="1:4" ht="24" outlineLevel="1" x14ac:dyDescent="0.2">
      <c r="A576" s="5" t="s">
        <v>264</v>
      </c>
      <c r="B576" s="14">
        <v>92.3</v>
      </c>
      <c r="C576" s="14">
        <v>92.3</v>
      </c>
      <c r="D576" s="8">
        <f t="shared" si="12"/>
        <v>1</v>
      </c>
    </row>
    <row r="577" spans="1:4" ht="24" outlineLevel="1" x14ac:dyDescent="0.2">
      <c r="A577" s="5" t="s">
        <v>268</v>
      </c>
      <c r="B577" s="14">
        <v>3568.7</v>
      </c>
      <c r="C577" s="14">
        <v>3561.02</v>
      </c>
      <c r="D577" s="8">
        <f t="shared" si="12"/>
        <v>0.99784795583826047</v>
      </c>
    </row>
    <row r="578" spans="1:4" outlineLevel="1" x14ac:dyDescent="0.2">
      <c r="A578" s="5" t="s">
        <v>269</v>
      </c>
      <c r="B578" s="14">
        <v>1869.91</v>
      </c>
      <c r="C578" s="14">
        <v>1393.56</v>
      </c>
      <c r="D578" s="8">
        <f t="shared" si="12"/>
        <v>0.74525511923033727</v>
      </c>
    </row>
    <row r="579" spans="1:4" x14ac:dyDescent="0.2">
      <c r="A579" s="2" t="s">
        <v>270</v>
      </c>
      <c r="B579" s="11">
        <f>B580+B601</f>
        <v>640188.94999999995</v>
      </c>
      <c r="C579" s="11">
        <f>C580+C601</f>
        <v>636032.80999999994</v>
      </c>
      <c r="D579" s="10">
        <f t="shared" si="12"/>
        <v>0.9935079479269362</v>
      </c>
    </row>
    <row r="580" spans="1:4" x14ac:dyDescent="0.2">
      <c r="A580" s="3" t="s">
        <v>311</v>
      </c>
      <c r="B580" s="12">
        <f>B582+B599</f>
        <v>637565.44999999995</v>
      </c>
      <c r="C580" s="12">
        <f>C582+C599</f>
        <v>633409.30999999994</v>
      </c>
      <c r="D580" s="9">
        <f t="shared" si="12"/>
        <v>0.99348123396586185</v>
      </c>
    </row>
    <row r="581" spans="1:4" x14ac:dyDescent="0.2">
      <c r="A581" s="3" t="s">
        <v>312</v>
      </c>
      <c r="B581" s="12"/>
      <c r="C581" s="12"/>
      <c r="D581" s="9"/>
    </row>
    <row r="582" spans="1:4" x14ac:dyDescent="0.2">
      <c r="A582" s="3" t="s">
        <v>313</v>
      </c>
      <c r="B582" s="12">
        <f>SUM(B583:B598)</f>
        <v>559860.78999999992</v>
      </c>
      <c r="C582" s="12">
        <f>SUM(C583:C598)</f>
        <v>555793.71</v>
      </c>
      <c r="D582" s="9">
        <f t="shared" si="12"/>
        <v>0.99273555127873847</v>
      </c>
    </row>
    <row r="583" spans="1:4" outlineLevel="1" x14ac:dyDescent="0.2">
      <c r="A583" s="5" t="s">
        <v>271</v>
      </c>
      <c r="B583" s="14">
        <v>218031.9</v>
      </c>
      <c r="C583" s="14">
        <v>217534.73</v>
      </c>
      <c r="D583" s="8">
        <f t="shared" si="12"/>
        <v>0.99771973734118735</v>
      </c>
    </row>
    <row r="584" spans="1:4" outlineLevel="1" x14ac:dyDescent="0.2">
      <c r="A584" s="5" t="s">
        <v>272</v>
      </c>
      <c r="B584" s="14">
        <v>3510.9</v>
      </c>
      <c r="C584" s="14">
        <v>3509.52</v>
      </c>
      <c r="D584" s="8">
        <f t="shared" si="12"/>
        <v>0.99960693839186532</v>
      </c>
    </row>
    <row r="585" spans="1:4" outlineLevel="1" x14ac:dyDescent="0.2">
      <c r="A585" s="5" t="s">
        <v>10</v>
      </c>
      <c r="B585" s="14">
        <v>11702.96</v>
      </c>
      <c r="C585" s="14">
        <v>11702.96</v>
      </c>
      <c r="D585" s="8">
        <f t="shared" si="12"/>
        <v>1</v>
      </c>
    </row>
    <row r="586" spans="1:4" outlineLevel="1" x14ac:dyDescent="0.2">
      <c r="A586" s="5" t="s">
        <v>273</v>
      </c>
      <c r="B586" s="14">
        <v>3435.35</v>
      </c>
      <c r="C586" s="14">
        <v>3366.48</v>
      </c>
      <c r="D586" s="8">
        <f t="shared" si="12"/>
        <v>0.97995255214170318</v>
      </c>
    </row>
    <row r="587" spans="1:4" outlineLevel="1" x14ac:dyDescent="0.2">
      <c r="A587" s="5" t="s">
        <v>274</v>
      </c>
      <c r="B587" s="14">
        <v>44622.59</v>
      </c>
      <c r="C587" s="14">
        <v>44611.82</v>
      </c>
      <c r="D587" s="8">
        <f t="shared" si="12"/>
        <v>0.99975864242752388</v>
      </c>
    </row>
    <row r="588" spans="1:4" ht="36" outlineLevel="1" x14ac:dyDescent="0.2">
      <c r="A588" s="5" t="s">
        <v>275</v>
      </c>
      <c r="B588" s="14">
        <v>6930</v>
      </c>
      <c r="C588" s="14">
        <v>6391.24</v>
      </c>
      <c r="D588" s="8">
        <f t="shared" si="12"/>
        <v>0.92225685425685422</v>
      </c>
    </row>
    <row r="589" spans="1:4" ht="24" outlineLevel="1" x14ac:dyDescent="0.2">
      <c r="A589" s="5" t="s">
        <v>276</v>
      </c>
      <c r="B589" s="14">
        <v>8650.61</v>
      </c>
      <c r="C589" s="14">
        <v>8648.43</v>
      </c>
      <c r="D589" s="8">
        <f t="shared" si="12"/>
        <v>0.99974799465008823</v>
      </c>
    </row>
    <row r="590" spans="1:4" ht="24" outlineLevel="1" x14ac:dyDescent="0.2">
      <c r="A590" s="5" t="s">
        <v>277</v>
      </c>
      <c r="B590" s="14">
        <v>3927.2</v>
      </c>
      <c r="C590" s="14">
        <v>3927.2</v>
      </c>
      <c r="D590" s="8">
        <f t="shared" si="12"/>
        <v>1</v>
      </c>
    </row>
    <row r="591" spans="1:4" ht="24" outlineLevel="1" x14ac:dyDescent="0.2">
      <c r="A591" s="5" t="s">
        <v>278</v>
      </c>
      <c r="B591" s="14">
        <v>4981.1000000000004</v>
      </c>
      <c r="C591" s="14">
        <v>4981.1000000000004</v>
      </c>
      <c r="D591" s="8">
        <f t="shared" si="12"/>
        <v>1</v>
      </c>
    </row>
    <row r="592" spans="1:4" ht="24" outlineLevel="1" x14ac:dyDescent="0.2">
      <c r="A592" s="5" t="s">
        <v>264</v>
      </c>
      <c r="B592" s="14">
        <v>138.19999999999999</v>
      </c>
      <c r="C592" s="14">
        <v>138.19999999999999</v>
      </c>
      <c r="D592" s="8">
        <f t="shared" si="12"/>
        <v>1</v>
      </c>
    </row>
    <row r="593" spans="1:4" ht="36" outlineLevel="1" x14ac:dyDescent="0.2">
      <c r="A593" s="5" t="s">
        <v>279</v>
      </c>
      <c r="B593" s="14">
        <v>77358.679999999993</v>
      </c>
      <c r="C593" s="14">
        <v>77335.960000000006</v>
      </c>
      <c r="D593" s="8">
        <f t="shared" si="12"/>
        <v>0.99970630315822362</v>
      </c>
    </row>
    <row r="594" spans="1:4" ht="24" outlineLevel="1" x14ac:dyDescent="0.2">
      <c r="A594" s="5" t="s">
        <v>280</v>
      </c>
      <c r="B594" s="14">
        <v>3086</v>
      </c>
      <c r="C594" s="14">
        <v>3010.61</v>
      </c>
      <c r="D594" s="8">
        <f t="shared" si="12"/>
        <v>0.97557031756318868</v>
      </c>
    </row>
    <row r="595" spans="1:4" ht="36" outlineLevel="1" x14ac:dyDescent="0.2">
      <c r="A595" s="5" t="s">
        <v>281</v>
      </c>
      <c r="B595" s="14">
        <v>129882.14</v>
      </c>
      <c r="C595" s="14">
        <v>127717.18</v>
      </c>
      <c r="D595" s="8">
        <f t="shared" si="12"/>
        <v>0.98333134948346246</v>
      </c>
    </row>
    <row r="596" spans="1:4" ht="24" outlineLevel="1" x14ac:dyDescent="0.2">
      <c r="A596" s="5" t="s">
        <v>282</v>
      </c>
      <c r="B596" s="14">
        <v>9547.1</v>
      </c>
      <c r="C596" s="14">
        <v>9547.1</v>
      </c>
      <c r="D596" s="8">
        <f t="shared" ref="D596:D623" si="13">C596/B596</f>
        <v>1</v>
      </c>
    </row>
    <row r="597" spans="1:4" ht="60" outlineLevel="1" x14ac:dyDescent="0.2">
      <c r="A597" s="6" t="s">
        <v>46</v>
      </c>
      <c r="B597" s="14">
        <v>447.1</v>
      </c>
      <c r="C597" s="14">
        <v>447</v>
      </c>
      <c r="D597" s="8">
        <f t="shared" si="13"/>
        <v>0.99977633639006924</v>
      </c>
    </row>
    <row r="598" spans="1:4" ht="36" outlineLevel="1" x14ac:dyDescent="0.2">
      <c r="A598" s="5" t="s">
        <v>49</v>
      </c>
      <c r="B598" s="14">
        <v>33608.959999999999</v>
      </c>
      <c r="C598" s="14">
        <v>32924.18</v>
      </c>
      <c r="D598" s="8">
        <f t="shared" si="13"/>
        <v>0.97962507617016414</v>
      </c>
    </row>
    <row r="599" spans="1:4" outlineLevel="1" x14ac:dyDescent="0.2">
      <c r="A599" s="3" t="s">
        <v>310</v>
      </c>
      <c r="B599" s="15">
        <f>SUM(B600)</f>
        <v>77704.66</v>
      </c>
      <c r="C599" s="15">
        <f>SUM(C600)</f>
        <v>77615.600000000006</v>
      </c>
      <c r="D599" s="9">
        <f t="shared" si="13"/>
        <v>0.99885386539237164</v>
      </c>
    </row>
    <row r="600" spans="1:4" ht="36" outlineLevel="1" x14ac:dyDescent="0.2">
      <c r="A600" s="5" t="s">
        <v>281</v>
      </c>
      <c r="B600" s="14">
        <v>77704.66</v>
      </c>
      <c r="C600" s="14">
        <v>77615.600000000006</v>
      </c>
      <c r="D600" s="8">
        <f t="shared" si="13"/>
        <v>0.99885386539237164</v>
      </c>
    </row>
    <row r="601" spans="1:4" outlineLevel="1" x14ac:dyDescent="0.2">
      <c r="A601" s="19" t="s">
        <v>316</v>
      </c>
      <c r="B601" s="15">
        <f>SUM(B602:B604)</f>
        <v>2623.5</v>
      </c>
      <c r="C601" s="15">
        <f>SUM(C602:C604)</f>
        <v>2623.5</v>
      </c>
      <c r="D601" s="9">
        <f t="shared" si="13"/>
        <v>1</v>
      </c>
    </row>
    <row r="602" spans="1:4" ht="48" outlineLevel="1" x14ac:dyDescent="0.2">
      <c r="A602" s="5" t="s">
        <v>354</v>
      </c>
      <c r="B602" s="14">
        <v>1513</v>
      </c>
      <c r="C602" s="14">
        <v>1513</v>
      </c>
      <c r="D602" s="8">
        <f t="shared" si="13"/>
        <v>1</v>
      </c>
    </row>
    <row r="603" spans="1:4" outlineLevel="1" x14ac:dyDescent="0.2">
      <c r="A603" s="5" t="s">
        <v>393</v>
      </c>
      <c r="B603" s="14">
        <v>552.70000000000005</v>
      </c>
      <c r="C603" s="14">
        <v>552.70000000000005</v>
      </c>
      <c r="D603" s="8">
        <f t="shared" si="13"/>
        <v>1</v>
      </c>
    </row>
    <row r="604" spans="1:4" ht="24" outlineLevel="1" x14ac:dyDescent="0.2">
      <c r="A604" s="5" t="s">
        <v>363</v>
      </c>
      <c r="B604" s="14">
        <v>557.79999999999995</v>
      </c>
      <c r="C604" s="14">
        <v>557.79999999999995</v>
      </c>
      <c r="D604" s="8">
        <f t="shared" si="13"/>
        <v>1</v>
      </c>
    </row>
    <row r="605" spans="1:4" ht="24" x14ac:dyDescent="0.2">
      <c r="A605" s="2" t="s">
        <v>283</v>
      </c>
      <c r="B605" s="11">
        <f>B606+B628</f>
        <v>1029779.0399999998</v>
      </c>
      <c r="C605" s="11">
        <f>C606+C628</f>
        <v>864965.47999999986</v>
      </c>
      <c r="D605" s="10">
        <f t="shared" si="13"/>
        <v>0.83995250087824669</v>
      </c>
    </row>
    <row r="606" spans="1:4" x14ac:dyDescent="0.2">
      <c r="A606" s="3" t="s">
        <v>311</v>
      </c>
      <c r="B606" s="12">
        <f>B608+B626</f>
        <v>911833.47999999975</v>
      </c>
      <c r="C606" s="12">
        <f>C608+C626</f>
        <v>824715.0199999999</v>
      </c>
      <c r="D606" s="9">
        <f t="shared" si="13"/>
        <v>0.90445792799799385</v>
      </c>
    </row>
    <row r="607" spans="1:4" x14ac:dyDescent="0.2">
      <c r="A607" s="3" t="s">
        <v>312</v>
      </c>
      <c r="B607" s="12"/>
      <c r="C607" s="12"/>
      <c r="D607" s="9"/>
    </row>
    <row r="608" spans="1:4" x14ac:dyDescent="0.2">
      <c r="A608" s="3" t="s">
        <v>313</v>
      </c>
      <c r="B608" s="12">
        <f>SUM(B609:B625)</f>
        <v>714587.67999999982</v>
      </c>
      <c r="C608" s="12">
        <f>SUM(C609:C625)</f>
        <v>684451.2699999999</v>
      </c>
      <c r="D608" s="9">
        <f t="shared" si="13"/>
        <v>0.95782685478148755</v>
      </c>
    </row>
    <row r="609" spans="1:4" outlineLevel="1" x14ac:dyDescent="0.2">
      <c r="A609" s="5" t="s">
        <v>4</v>
      </c>
      <c r="B609" s="14">
        <v>8135.1</v>
      </c>
      <c r="C609" s="14">
        <v>8093.3</v>
      </c>
      <c r="D609" s="8">
        <f t="shared" si="13"/>
        <v>0.99486177182825042</v>
      </c>
    </row>
    <row r="610" spans="1:4" outlineLevel="1" x14ac:dyDescent="0.2">
      <c r="A610" s="5" t="s">
        <v>284</v>
      </c>
      <c r="B610" s="14">
        <v>488.02</v>
      </c>
      <c r="C610" s="14">
        <v>488.02</v>
      </c>
      <c r="D610" s="8">
        <f t="shared" si="13"/>
        <v>1</v>
      </c>
    </row>
    <row r="611" spans="1:4" ht="24" outlineLevel="1" x14ac:dyDescent="0.2">
      <c r="A611" s="5" t="s">
        <v>60</v>
      </c>
      <c r="B611" s="14">
        <v>1500</v>
      </c>
      <c r="C611" s="14">
        <v>1500</v>
      </c>
      <c r="D611" s="8">
        <f t="shared" si="13"/>
        <v>1</v>
      </c>
    </row>
    <row r="612" spans="1:4" ht="24" outlineLevel="1" x14ac:dyDescent="0.2">
      <c r="A612" s="5" t="s">
        <v>35</v>
      </c>
      <c r="B612" s="14">
        <v>534938.03</v>
      </c>
      <c r="C612" s="14">
        <v>531884.81000000006</v>
      </c>
      <c r="D612" s="8">
        <f t="shared" si="13"/>
        <v>0.99429238560586175</v>
      </c>
    </row>
    <row r="613" spans="1:4" ht="24" outlineLevel="1" x14ac:dyDescent="0.2">
      <c r="A613" s="5" t="s">
        <v>36</v>
      </c>
      <c r="B613" s="14">
        <v>637.20000000000005</v>
      </c>
      <c r="C613" s="14">
        <v>601.95000000000005</v>
      </c>
      <c r="D613" s="8">
        <f t="shared" si="13"/>
        <v>0.94467984934086624</v>
      </c>
    </row>
    <row r="614" spans="1:4" ht="24" outlineLevel="1" x14ac:dyDescent="0.2">
      <c r="A614" s="5" t="s">
        <v>285</v>
      </c>
      <c r="B614" s="14">
        <v>4934.2</v>
      </c>
      <c r="C614" s="14">
        <v>4344.46</v>
      </c>
      <c r="D614" s="8">
        <f t="shared" si="13"/>
        <v>0.8804791050220907</v>
      </c>
    </row>
    <row r="615" spans="1:4" ht="36" outlineLevel="1" x14ac:dyDescent="0.2">
      <c r="A615" s="5" t="s">
        <v>37</v>
      </c>
      <c r="B615" s="14">
        <v>37340.33</v>
      </c>
      <c r="C615" s="14">
        <v>36535.050000000003</v>
      </c>
      <c r="D615" s="8">
        <f t="shared" si="13"/>
        <v>0.97843404169165082</v>
      </c>
    </row>
    <row r="616" spans="1:4" ht="48" outlineLevel="1" x14ac:dyDescent="0.2">
      <c r="A616" s="5" t="s">
        <v>32</v>
      </c>
      <c r="B616" s="14">
        <v>149.9</v>
      </c>
      <c r="C616" s="14">
        <v>130.01</v>
      </c>
      <c r="D616" s="8">
        <f t="shared" si="13"/>
        <v>0.86731154102735153</v>
      </c>
    </row>
    <row r="617" spans="1:4" outlineLevel="1" x14ac:dyDescent="0.2">
      <c r="A617" s="5" t="s">
        <v>38</v>
      </c>
      <c r="B617" s="14">
        <v>5458.7</v>
      </c>
      <c r="C617" s="14">
        <v>4716.4399999999996</v>
      </c>
      <c r="D617" s="8">
        <f t="shared" si="13"/>
        <v>0.86402256947624889</v>
      </c>
    </row>
    <row r="618" spans="1:4" ht="24" outlineLevel="1" x14ac:dyDescent="0.2">
      <c r="A618" s="5" t="s">
        <v>286</v>
      </c>
      <c r="B618" s="14">
        <v>1896</v>
      </c>
      <c r="C618" s="14">
        <v>94.5</v>
      </c>
      <c r="D618" s="8">
        <f t="shared" si="13"/>
        <v>4.9841772151898736E-2</v>
      </c>
    </row>
    <row r="619" spans="1:4" outlineLevel="1" x14ac:dyDescent="0.2">
      <c r="A619" s="5" t="s">
        <v>8</v>
      </c>
      <c r="B619" s="14">
        <v>557.63</v>
      </c>
      <c r="C619" s="14">
        <v>514.63</v>
      </c>
      <c r="D619" s="8">
        <f t="shared" si="13"/>
        <v>0.9228879364453132</v>
      </c>
    </row>
    <row r="620" spans="1:4" ht="24" outlineLevel="1" x14ac:dyDescent="0.2">
      <c r="A620" s="5" t="s">
        <v>287</v>
      </c>
      <c r="B620" s="14">
        <v>61.07</v>
      </c>
      <c r="C620" s="14">
        <v>61.07</v>
      </c>
      <c r="D620" s="8">
        <f t="shared" si="13"/>
        <v>1</v>
      </c>
    </row>
    <row r="621" spans="1:4" ht="24" outlineLevel="1" x14ac:dyDescent="0.2">
      <c r="A621" s="5" t="s">
        <v>288</v>
      </c>
      <c r="B621" s="14">
        <v>62047.72</v>
      </c>
      <c r="C621" s="14">
        <v>62047.72</v>
      </c>
      <c r="D621" s="8">
        <f t="shared" si="13"/>
        <v>1</v>
      </c>
    </row>
    <row r="622" spans="1:4" ht="24" outlineLevel="1" x14ac:dyDescent="0.2">
      <c r="A622" s="5" t="s">
        <v>96</v>
      </c>
      <c r="B622" s="14">
        <v>51956.52</v>
      </c>
      <c r="C622" s="14">
        <v>28952.17</v>
      </c>
      <c r="D622" s="8">
        <f t="shared" si="13"/>
        <v>0.55723843706237441</v>
      </c>
    </row>
    <row r="623" spans="1:4" ht="36" outlineLevel="1" x14ac:dyDescent="0.2">
      <c r="A623" s="5" t="s">
        <v>289</v>
      </c>
      <c r="B623" s="14">
        <v>1840.76</v>
      </c>
      <c r="C623" s="14">
        <v>1840.76</v>
      </c>
      <c r="D623" s="8">
        <f t="shared" si="13"/>
        <v>1</v>
      </c>
    </row>
    <row r="624" spans="1:4" ht="36" outlineLevel="1" x14ac:dyDescent="0.2">
      <c r="A624" s="5" t="s">
        <v>290</v>
      </c>
      <c r="B624" s="14">
        <v>771.4</v>
      </c>
      <c r="C624" s="14">
        <v>771.4</v>
      </c>
      <c r="D624" s="8">
        <f t="shared" ref="D624:D696" si="14">C624/B624</f>
        <v>1</v>
      </c>
    </row>
    <row r="625" spans="1:4" ht="60" outlineLevel="1" x14ac:dyDescent="0.2">
      <c r="A625" s="6" t="s">
        <v>46</v>
      </c>
      <c r="B625" s="14">
        <v>1875.1</v>
      </c>
      <c r="C625" s="14">
        <v>1874.98</v>
      </c>
      <c r="D625" s="8">
        <f t="shared" si="14"/>
        <v>0.99993600341315136</v>
      </c>
    </row>
    <row r="626" spans="1:4" outlineLevel="1" x14ac:dyDescent="0.2">
      <c r="A626" s="3" t="s">
        <v>310</v>
      </c>
      <c r="B626" s="15">
        <f>SUM(B627)</f>
        <v>197245.8</v>
      </c>
      <c r="C626" s="15">
        <f>SUM(C627)</f>
        <v>140263.75</v>
      </c>
      <c r="D626" s="9">
        <f t="shared" si="14"/>
        <v>0.71111146599826214</v>
      </c>
    </row>
    <row r="627" spans="1:4" ht="36" outlineLevel="1" x14ac:dyDescent="0.2">
      <c r="A627" s="6" t="s">
        <v>289</v>
      </c>
      <c r="B627" s="14">
        <v>197245.8</v>
      </c>
      <c r="C627" s="14">
        <v>140263.75</v>
      </c>
      <c r="D627" s="8">
        <f t="shared" si="14"/>
        <v>0.71111146599826214</v>
      </c>
    </row>
    <row r="628" spans="1:4" outlineLevel="1" x14ac:dyDescent="0.2">
      <c r="A628" s="19" t="s">
        <v>316</v>
      </c>
      <c r="B628" s="15">
        <f>SUM(B629:B633)</f>
        <v>117945.56000000001</v>
      </c>
      <c r="C628" s="15">
        <f>SUM(C629:C633)</f>
        <v>40250.460000000006</v>
      </c>
      <c r="D628" s="9">
        <f t="shared" si="14"/>
        <v>0.34126303694687621</v>
      </c>
    </row>
    <row r="629" spans="1:4" ht="36" outlineLevel="1" x14ac:dyDescent="0.2">
      <c r="A629" s="6" t="s">
        <v>394</v>
      </c>
      <c r="B629" s="14">
        <v>32911.69</v>
      </c>
      <c r="C629" s="14">
        <v>32911.69</v>
      </c>
      <c r="D629" s="8">
        <f t="shared" si="14"/>
        <v>1</v>
      </c>
    </row>
    <row r="630" spans="1:4" ht="36" outlineLevel="1" x14ac:dyDescent="0.2">
      <c r="A630" s="6" t="s">
        <v>324</v>
      </c>
      <c r="B630" s="14">
        <v>299.8</v>
      </c>
      <c r="C630" s="14">
        <v>260.01</v>
      </c>
      <c r="D630" s="8">
        <f t="shared" si="14"/>
        <v>0.86727818545697122</v>
      </c>
    </row>
    <row r="631" spans="1:4" ht="24" outlineLevel="1" x14ac:dyDescent="0.2">
      <c r="A631" s="6" t="s">
        <v>355</v>
      </c>
      <c r="B631" s="14">
        <v>76441.320000000007</v>
      </c>
      <c r="C631" s="14">
        <v>0</v>
      </c>
      <c r="D631" s="8">
        <f t="shared" si="14"/>
        <v>0</v>
      </c>
    </row>
    <row r="632" spans="1:4" outlineLevel="1" x14ac:dyDescent="0.2">
      <c r="A632" s="6" t="s">
        <v>356</v>
      </c>
      <c r="B632" s="14">
        <v>5212.75</v>
      </c>
      <c r="C632" s="14">
        <v>4059.75</v>
      </c>
      <c r="D632" s="8">
        <f t="shared" si="14"/>
        <v>0.77881156779051364</v>
      </c>
    </row>
    <row r="633" spans="1:4" ht="48" outlineLevel="1" x14ac:dyDescent="0.2">
      <c r="A633" s="6" t="s">
        <v>335</v>
      </c>
      <c r="B633" s="14">
        <v>3080</v>
      </c>
      <c r="C633" s="14">
        <v>3019.01</v>
      </c>
      <c r="D633" s="8">
        <f t="shared" si="14"/>
        <v>0.98019805194805198</v>
      </c>
    </row>
    <row r="634" spans="1:4" x14ac:dyDescent="0.2">
      <c r="A634" s="2" t="s">
        <v>291</v>
      </c>
      <c r="B634" s="11">
        <f>B635</f>
        <v>29833.53</v>
      </c>
      <c r="C634" s="11">
        <f>C635</f>
        <v>29801.279999999999</v>
      </c>
      <c r="D634" s="10">
        <f t="shared" si="14"/>
        <v>0.99891900153954294</v>
      </c>
    </row>
    <row r="635" spans="1:4" x14ac:dyDescent="0.2">
      <c r="A635" s="3" t="s">
        <v>311</v>
      </c>
      <c r="B635" s="12">
        <f>B637</f>
        <v>29833.53</v>
      </c>
      <c r="C635" s="12">
        <f>C637</f>
        <v>29801.279999999999</v>
      </c>
      <c r="D635" s="9">
        <f t="shared" si="14"/>
        <v>0.99891900153954294</v>
      </c>
    </row>
    <row r="636" spans="1:4" x14ac:dyDescent="0.2">
      <c r="A636" s="3" t="s">
        <v>312</v>
      </c>
      <c r="B636" s="12"/>
      <c r="C636" s="12"/>
      <c r="D636" s="9"/>
    </row>
    <row r="637" spans="1:4" x14ac:dyDescent="0.2">
      <c r="A637" s="3" t="s">
        <v>313</v>
      </c>
      <c r="B637" s="12">
        <f>SUM(B638:B639)</f>
        <v>29833.53</v>
      </c>
      <c r="C637" s="12">
        <f>SUM(C638:C639)</f>
        <v>29801.279999999999</v>
      </c>
      <c r="D637" s="9">
        <f t="shared" si="14"/>
        <v>0.99891900153954294</v>
      </c>
    </row>
    <row r="638" spans="1:4" outlineLevel="1" x14ac:dyDescent="0.2">
      <c r="A638" s="5" t="s">
        <v>271</v>
      </c>
      <c r="B638" s="14">
        <v>24665.09</v>
      </c>
      <c r="C638" s="14">
        <v>24639.84</v>
      </c>
      <c r="D638" s="8">
        <f t="shared" si="14"/>
        <v>0.99897628591665388</v>
      </c>
    </row>
    <row r="639" spans="1:4" ht="24" outlineLevel="1" x14ac:dyDescent="0.2">
      <c r="A639" s="5" t="s">
        <v>292</v>
      </c>
      <c r="B639" s="14">
        <v>5168.4399999999996</v>
      </c>
      <c r="C639" s="14">
        <v>5161.4399999999996</v>
      </c>
      <c r="D639" s="8">
        <f t="shared" si="14"/>
        <v>0.99864562614638075</v>
      </c>
    </row>
    <row r="640" spans="1:4" x14ac:dyDescent="0.2">
      <c r="A640" s="2" t="s">
        <v>293</v>
      </c>
      <c r="B640" s="11">
        <f>B641</f>
        <v>10544</v>
      </c>
      <c r="C640" s="11">
        <f>C641</f>
        <v>10536.239999999998</v>
      </c>
      <c r="D640" s="10">
        <f t="shared" si="14"/>
        <v>0.99926403641881623</v>
      </c>
    </row>
    <row r="641" spans="1:4" x14ac:dyDescent="0.2">
      <c r="A641" s="3" t="s">
        <v>311</v>
      </c>
      <c r="B641" s="12">
        <f>B643</f>
        <v>10544</v>
      </c>
      <c r="C641" s="12">
        <f>C643</f>
        <v>10536.239999999998</v>
      </c>
      <c r="D641" s="9">
        <f t="shared" si="14"/>
        <v>0.99926403641881623</v>
      </c>
    </row>
    <row r="642" spans="1:4" x14ac:dyDescent="0.2">
      <c r="A642" s="3" t="s">
        <v>312</v>
      </c>
      <c r="B642" s="12"/>
      <c r="C642" s="12"/>
      <c r="D642" s="9"/>
    </row>
    <row r="643" spans="1:4" x14ac:dyDescent="0.2">
      <c r="A643" s="3" t="s">
        <v>313</v>
      </c>
      <c r="B643" s="12">
        <f>SUM(B644:B646)</f>
        <v>10544</v>
      </c>
      <c r="C643" s="12">
        <f>SUM(C644:C646)</f>
        <v>10536.239999999998</v>
      </c>
      <c r="D643" s="9">
        <f t="shared" si="14"/>
        <v>0.99926403641881623</v>
      </c>
    </row>
    <row r="644" spans="1:4" outlineLevel="1" x14ac:dyDescent="0.2">
      <c r="A644" s="5" t="s">
        <v>294</v>
      </c>
      <c r="B644" s="14">
        <v>4855.5</v>
      </c>
      <c r="C644" s="14">
        <v>4855.5</v>
      </c>
      <c r="D644" s="8">
        <f t="shared" si="14"/>
        <v>1</v>
      </c>
    </row>
    <row r="645" spans="1:4" outlineLevel="1" x14ac:dyDescent="0.2">
      <c r="A645" s="5" t="s">
        <v>295</v>
      </c>
      <c r="B645" s="14">
        <v>5013.1000000000004</v>
      </c>
      <c r="C645" s="14">
        <v>5006.28</v>
      </c>
      <c r="D645" s="8">
        <f t="shared" si="14"/>
        <v>0.99863956434142531</v>
      </c>
    </row>
    <row r="646" spans="1:4" outlineLevel="1" x14ac:dyDescent="0.2">
      <c r="A646" s="5" t="s">
        <v>296</v>
      </c>
      <c r="B646" s="14">
        <v>675.4</v>
      </c>
      <c r="C646" s="14">
        <v>674.46</v>
      </c>
      <c r="D646" s="8">
        <f t="shared" si="14"/>
        <v>0.99860823215872085</v>
      </c>
    </row>
    <row r="647" spans="1:4" x14ac:dyDescent="0.2">
      <c r="A647" s="2" t="s">
        <v>297</v>
      </c>
      <c r="B647" s="11">
        <f>B648+B657</f>
        <v>155222.37</v>
      </c>
      <c r="C647" s="11">
        <f>C648+C657</f>
        <v>144293.22</v>
      </c>
      <c r="D647" s="10">
        <f t="shared" si="14"/>
        <v>0.92959036767703007</v>
      </c>
    </row>
    <row r="648" spans="1:4" x14ac:dyDescent="0.2">
      <c r="A648" s="3" t="s">
        <v>311</v>
      </c>
      <c r="B648" s="12">
        <f>B650</f>
        <v>154879.37</v>
      </c>
      <c r="C648" s="12">
        <f>C650</f>
        <v>143950.22</v>
      </c>
      <c r="D648" s="9">
        <f t="shared" si="14"/>
        <v>0.92943443661993208</v>
      </c>
    </row>
    <row r="649" spans="1:4" x14ac:dyDescent="0.2">
      <c r="A649" s="3" t="s">
        <v>312</v>
      </c>
      <c r="B649" s="12"/>
      <c r="C649" s="12"/>
      <c r="D649" s="9"/>
    </row>
    <row r="650" spans="1:4" x14ac:dyDescent="0.2">
      <c r="A650" s="3" t="s">
        <v>313</v>
      </c>
      <c r="B650" s="12">
        <f>SUM(B651:B656)</f>
        <v>154879.37</v>
      </c>
      <c r="C650" s="12">
        <f>SUM(C651:C656)</f>
        <v>143950.22</v>
      </c>
      <c r="D650" s="9">
        <f t="shared" si="14"/>
        <v>0.92943443661993208</v>
      </c>
    </row>
    <row r="651" spans="1:4" outlineLevel="1" x14ac:dyDescent="0.2">
      <c r="A651" s="5" t="s">
        <v>298</v>
      </c>
      <c r="B651" s="14">
        <v>3510.65</v>
      </c>
      <c r="C651" s="14">
        <v>3417.77</v>
      </c>
      <c r="D651" s="8">
        <f t="shared" si="14"/>
        <v>0.97354336091606963</v>
      </c>
    </row>
    <row r="652" spans="1:4" outlineLevel="1" x14ac:dyDescent="0.2">
      <c r="A652" s="5" t="s">
        <v>271</v>
      </c>
      <c r="B652" s="14">
        <v>80776.5</v>
      </c>
      <c r="C652" s="14">
        <v>75134.94</v>
      </c>
      <c r="D652" s="8">
        <f t="shared" si="14"/>
        <v>0.93015840002971162</v>
      </c>
    </row>
    <row r="653" spans="1:4" outlineLevel="1" x14ac:dyDescent="0.2">
      <c r="A653" s="5" t="s">
        <v>299</v>
      </c>
      <c r="B653" s="14">
        <v>24492.35</v>
      </c>
      <c r="C653" s="14">
        <v>23522.11</v>
      </c>
      <c r="D653" s="8">
        <f t="shared" si="14"/>
        <v>0.96038599807695069</v>
      </c>
    </row>
    <row r="654" spans="1:4" outlineLevel="1" x14ac:dyDescent="0.2">
      <c r="A654" s="5" t="s">
        <v>274</v>
      </c>
      <c r="B654" s="14">
        <v>44551.57</v>
      </c>
      <c r="C654" s="14">
        <v>40451.4</v>
      </c>
      <c r="D654" s="8">
        <f t="shared" si="14"/>
        <v>0.90796800202551786</v>
      </c>
    </row>
    <row r="655" spans="1:4" outlineLevel="1" x14ac:dyDescent="0.2">
      <c r="A655" s="5" t="s">
        <v>300</v>
      </c>
      <c r="B655" s="14">
        <v>200</v>
      </c>
      <c r="C655" s="14">
        <v>100</v>
      </c>
      <c r="D655" s="8">
        <f t="shared" si="14"/>
        <v>0.5</v>
      </c>
    </row>
    <row r="656" spans="1:4" outlineLevel="1" x14ac:dyDescent="0.2">
      <c r="A656" s="5" t="s">
        <v>301</v>
      </c>
      <c r="B656" s="14">
        <v>1348.3</v>
      </c>
      <c r="C656" s="14">
        <v>1324</v>
      </c>
      <c r="D656" s="8">
        <f t="shared" si="14"/>
        <v>0.98197730475413492</v>
      </c>
    </row>
    <row r="657" spans="1:4" outlineLevel="1" x14ac:dyDescent="0.2">
      <c r="A657" s="19" t="s">
        <v>316</v>
      </c>
      <c r="B657" s="15">
        <f>SUM(B658)</f>
        <v>343</v>
      </c>
      <c r="C657" s="15">
        <f>SUM(C658)</f>
        <v>343</v>
      </c>
      <c r="D657" s="9">
        <f t="shared" si="14"/>
        <v>1</v>
      </c>
    </row>
    <row r="658" spans="1:4" ht="48" outlineLevel="1" x14ac:dyDescent="0.2">
      <c r="A658" s="5" t="s">
        <v>354</v>
      </c>
      <c r="B658" s="14">
        <v>343</v>
      </c>
      <c r="C658" s="14">
        <v>343</v>
      </c>
      <c r="D658" s="8">
        <f t="shared" si="14"/>
        <v>1</v>
      </c>
    </row>
    <row r="659" spans="1:4" x14ac:dyDescent="0.2">
      <c r="A659" s="2" t="s">
        <v>302</v>
      </c>
      <c r="B659" s="11">
        <f>B660+B677</f>
        <v>2016859.2599999998</v>
      </c>
      <c r="C659" s="11">
        <f>C660+C677</f>
        <v>1438631.63</v>
      </c>
      <c r="D659" s="10">
        <f t="shared" si="14"/>
        <v>0.71330293517853105</v>
      </c>
    </row>
    <row r="660" spans="1:4" x14ac:dyDescent="0.2">
      <c r="A660" s="3" t="s">
        <v>311</v>
      </c>
      <c r="B660" s="12">
        <f>B662+B672</f>
        <v>1007000.6</v>
      </c>
      <c r="C660" s="12">
        <f>C662+C672</f>
        <v>869845.29999999993</v>
      </c>
      <c r="D660" s="9">
        <f t="shared" si="14"/>
        <v>0.86379819436055938</v>
      </c>
    </row>
    <row r="661" spans="1:4" x14ac:dyDescent="0.2">
      <c r="A661" s="3" t="s">
        <v>312</v>
      </c>
      <c r="B661" s="12"/>
      <c r="C661" s="12"/>
      <c r="D661" s="9"/>
    </row>
    <row r="662" spans="1:4" x14ac:dyDescent="0.2">
      <c r="A662" s="3" t="s">
        <v>313</v>
      </c>
      <c r="B662" s="12">
        <f>SUM(B663:B671)</f>
        <v>145763.38999999998</v>
      </c>
      <c r="C662" s="12">
        <f>SUM(C663:C671)</f>
        <v>126844.87000000001</v>
      </c>
      <c r="D662" s="9">
        <f t="shared" si="14"/>
        <v>0.87021075731018616</v>
      </c>
    </row>
    <row r="663" spans="1:4" outlineLevel="1" x14ac:dyDescent="0.2">
      <c r="A663" s="5" t="s">
        <v>4</v>
      </c>
      <c r="B663" s="14">
        <v>24818.71</v>
      </c>
      <c r="C663" s="14">
        <v>24419.62</v>
      </c>
      <c r="D663" s="8">
        <f t="shared" si="14"/>
        <v>0.98391979276924546</v>
      </c>
    </row>
    <row r="664" spans="1:4" outlineLevel="1" x14ac:dyDescent="0.2">
      <c r="A664" s="5" t="s">
        <v>10</v>
      </c>
      <c r="B664" s="14">
        <v>375.48</v>
      </c>
      <c r="C664" s="14">
        <v>375.48</v>
      </c>
      <c r="D664" s="8">
        <f t="shared" si="14"/>
        <v>1</v>
      </c>
    </row>
    <row r="665" spans="1:4" outlineLevel="1" x14ac:dyDescent="0.2">
      <c r="A665" s="5" t="s">
        <v>7</v>
      </c>
      <c r="B665" s="14">
        <v>20319.439999999999</v>
      </c>
      <c r="C665" s="14">
        <v>19779.13</v>
      </c>
      <c r="D665" s="8">
        <f t="shared" si="14"/>
        <v>0.9734092081277832</v>
      </c>
    </row>
    <row r="666" spans="1:4" outlineLevel="1" x14ac:dyDescent="0.2">
      <c r="A666" s="5" t="s">
        <v>284</v>
      </c>
      <c r="B666" s="14">
        <v>161.72999999999999</v>
      </c>
      <c r="C666" s="14">
        <v>161.72999999999999</v>
      </c>
      <c r="D666" s="8">
        <f t="shared" si="14"/>
        <v>1</v>
      </c>
    </row>
    <row r="667" spans="1:4" outlineLevel="1" x14ac:dyDescent="0.2">
      <c r="A667" s="5" t="s">
        <v>303</v>
      </c>
      <c r="B667" s="14">
        <v>2670.79</v>
      </c>
      <c r="C667" s="14">
        <v>2525.27</v>
      </c>
      <c r="D667" s="8">
        <f t="shared" si="14"/>
        <v>0.94551424859311295</v>
      </c>
    </row>
    <row r="668" spans="1:4" ht="24" outlineLevel="1" x14ac:dyDescent="0.2">
      <c r="A668" s="5" t="s">
        <v>304</v>
      </c>
      <c r="B668" s="14">
        <v>15723.8</v>
      </c>
      <c r="C668" s="14">
        <v>11062</v>
      </c>
      <c r="D668" s="8">
        <f t="shared" si="14"/>
        <v>0.70351950546305608</v>
      </c>
    </row>
    <row r="669" spans="1:4" ht="24" outlineLevel="1" x14ac:dyDescent="0.2">
      <c r="A669" s="5" t="s">
        <v>305</v>
      </c>
      <c r="B669" s="14">
        <v>30924.45</v>
      </c>
      <c r="C669" s="14">
        <v>30864.83</v>
      </c>
      <c r="D669" s="8">
        <f t="shared" si="14"/>
        <v>0.99807207565534717</v>
      </c>
    </row>
    <row r="670" spans="1:4" ht="24" outlineLevel="1" x14ac:dyDescent="0.2">
      <c r="A670" s="5" t="s">
        <v>306</v>
      </c>
      <c r="B670" s="14">
        <v>50670.99</v>
      </c>
      <c r="C670" s="14">
        <v>37598.01</v>
      </c>
      <c r="D670" s="8">
        <f t="shared" si="14"/>
        <v>0.74200267253511332</v>
      </c>
    </row>
    <row r="671" spans="1:4" ht="36" outlineLevel="1" x14ac:dyDescent="0.2">
      <c r="A671" s="5" t="s">
        <v>307</v>
      </c>
      <c r="B671" s="14">
        <v>98</v>
      </c>
      <c r="C671" s="14">
        <v>58.8</v>
      </c>
      <c r="D671" s="8">
        <f t="shared" si="14"/>
        <v>0.6</v>
      </c>
    </row>
    <row r="672" spans="1:4" outlineLevel="1" x14ac:dyDescent="0.2">
      <c r="A672" s="3" t="s">
        <v>310</v>
      </c>
      <c r="B672" s="15">
        <f>SUM(B673:B676)</f>
        <v>861237.21</v>
      </c>
      <c r="C672" s="15">
        <f>SUM(C673:C676)</f>
        <v>743000.42999999993</v>
      </c>
      <c r="D672" s="9">
        <f t="shared" si="14"/>
        <v>0.86271287558511311</v>
      </c>
    </row>
    <row r="673" spans="1:4" outlineLevel="1" x14ac:dyDescent="0.2">
      <c r="A673" s="5" t="s">
        <v>7</v>
      </c>
      <c r="B673" s="14">
        <v>416653.46</v>
      </c>
      <c r="C673" s="14">
        <v>407276.25</v>
      </c>
      <c r="D673" s="8">
        <f t="shared" si="14"/>
        <v>0.97749398264927401</v>
      </c>
    </row>
    <row r="674" spans="1:4" ht="24" outlineLevel="1" x14ac:dyDescent="0.2">
      <c r="A674" s="5" t="s">
        <v>395</v>
      </c>
      <c r="B674" s="14">
        <v>30598.26</v>
      </c>
      <c r="C674" s="14">
        <v>27821.02</v>
      </c>
      <c r="D674" s="8">
        <f t="shared" si="14"/>
        <v>0.90923536174932829</v>
      </c>
    </row>
    <row r="675" spans="1:4" outlineLevel="1" x14ac:dyDescent="0.2">
      <c r="A675" s="5" t="s">
        <v>303</v>
      </c>
      <c r="B675" s="14">
        <v>25215.360000000001</v>
      </c>
      <c r="C675" s="14">
        <v>22217.040000000001</v>
      </c>
      <c r="D675" s="8">
        <f t="shared" si="14"/>
        <v>0.8810915251656134</v>
      </c>
    </row>
    <row r="676" spans="1:4" ht="24" outlineLevel="1" x14ac:dyDescent="0.2">
      <c r="A676" s="5" t="s">
        <v>304</v>
      </c>
      <c r="B676" s="14">
        <v>388770.13</v>
      </c>
      <c r="C676" s="14">
        <v>285686.12</v>
      </c>
      <c r="D676" s="8">
        <f t="shared" si="14"/>
        <v>0.73484585865688801</v>
      </c>
    </row>
    <row r="677" spans="1:4" outlineLevel="1" x14ac:dyDescent="0.2">
      <c r="A677" s="19" t="s">
        <v>316</v>
      </c>
      <c r="B677" s="15">
        <f>SUM(B678:B690)</f>
        <v>1009858.6599999999</v>
      </c>
      <c r="C677" s="15">
        <f>SUM(C678:C690)</f>
        <v>568786.32999999996</v>
      </c>
      <c r="D677" s="9">
        <f t="shared" si="14"/>
        <v>0.56323360142299517</v>
      </c>
    </row>
    <row r="678" spans="1:4" ht="24" outlineLevel="1" x14ac:dyDescent="0.2">
      <c r="A678" s="5" t="s">
        <v>395</v>
      </c>
      <c r="B678" s="14">
        <v>201933.78</v>
      </c>
      <c r="C678" s="14">
        <v>94066.559999999998</v>
      </c>
      <c r="D678" s="8">
        <f t="shared" si="14"/>
        <v>0.46582874841445548</v>
      </c>
    </row>
    <row r="679" spans="1:4" ht="24" outlineLevel="1" x14ac:dyDescent="0.2">
      <c r="A679" s="5" t="s">
        <v>395</v>
      </c>
      <c r="B679" s="14">
        <v>12841.34</v>
      </c>
      <c r="C679" s="14">
        <v>4509.62</v>
      </c>
      <c r="D679" s="8">
        <f t="shared" si="14"/>
        <v>0.35117986129173434</v>
      </c>
    </row>
    <row r="680" spans="1:4" ht="36" outlineLevel="1" x14ac:dyDescent="0.2">
      <c r="A680" s="5" t="s">
        <v>396</v>
      </c>
      <c r="B680" s="14">
        <v>37689.01</v>
      </c>
      <c r="C680" s="14">
        <v>29455.040000000001</v>
      </c>
      <c r="D680" s="8">
        <f t="shared" si="14"/>
        <v>0.78152862067748663</v>
      </c>
    </row>
    <row r="681" spans="1:4" ht="24" outlineLevel="1" x14ac:dyDescent="0.2">
      <c r="A681" s="5" t="s">
        <v>397</v>
      </c>
      <c r="B681" s="14">
        <v>11465.9</v>
      </c>
      <c r="C681" s="14">
        <v>1441.22</v>
      </c>
      <c r="D681" s="8">
        <f t="shared" si="14"/>
        <v>0.12569619480372235</v>
      </c>
    </row>
    <row r="682" spans="1:4" ht="36" outlineLevel="1" x14ac:dyDescent="0.2">
      <c r="A682" s="5" t="s">
        <v>398</v>
      </c>
      <c r="B682" s="14">
        <v>204670</v>
      </c>
      <c r="C682" s="14">
        <v>107935.8</v>
      </c>
      <c r="D682" s="8">
        <f t="shared" si="14"/>
        <v>0.52736502662823082</v>
      </c>
    </row>
    <row r="683" spans="1:4" ht="60" outlineLevel="1" x14ac:dyDescent="0.2">
      <c r="A683" s="5" t="s">
        <v>399</v>
      </c>
      <c r="B683" s="14">
        <v>72695.45</v>
      </c>
      <c r="C683" s="14">
        <v>67006.22</v>
      </c>
      <c r="D683" s="8">
        <f t="shared" si="14"/>
        <v>0.92173884335264455</v>
      </c>
    </row>
    <row r="684" spans="1:4" ht="36" outlineLevel="1" x14ac:dyDescent="0.2">
      <c r="A684" s="5" t="s">
        <v>400</v>
      </c>
      <c r="B684" s="14">
        <v>40175.57</v>
      </c>
      <c r="C684" s="14">
        <v>28493.1</v>
      </c>
      <c r="D684" s="8">
        <f t="shared" si="14"/>
        <v>0.70921457990515124</v>
      </c>
    </row>
    <row r="685" spans="1:4" ht="36" outlineLevel="1" x14ac:dyDescent="0.2">
      <c r="A685" s="5" t="s">
        <v>401</v>
      </c>
      <c r="B685" s="14">
        <v>16533.36</v>
      </c>
      <c r="C685" s="14">
        <v>16533.36</v>
      </c>
      <c r="D685" s="8">
        <f t="shared" si="14"/>
        <v>1</v>
      </c>
    </row>
    <row r="686" spans="1:4" ht="48" outlineLevel="1" x14ac:dyDescent="0.2">
      <c r="A686" s="5" t="s">
        <v>402</v>
      </c>
      <c r="B686" s="14">
        <v>16.5</v>
      </c>
      <c r="C686" s="14">
        <v>16.5</v>
      </c>
      <c r="D686" s="8">
        <f t="shared" si="14"/>
        <v>1</v>
      </c>
    </row>
    <row r="687" spans="1:4" ht="36" outlineLevel="1" x14ac:dyDescent="0.2">
      <c r="A687" s="5" t="s">
        <v>403</v>
      </c>
      <c r="B687" s="14">
        <v>4.2</v>
      </c>
      <c r="C687" s="14">
        <v>0.6</v>
      </c>
      <c r="D687" s="8">
        <f t="shared" si="14"/>
        <v>0.14285714285714285</v>
      </c>
    </row>
    <row r="688" spans="1:4" ht="24" outlineLevel="1" x14ac:dyDescent="0.2">
      <c r="A688" s="5" t="s">
        <v>404</v>
      </c>
      <c r="B688" s="14">
        <v>237897.14</v>
      </c>
      <c r="C688" s="14">
        <v>168059.15</v>
      </c>
      <c r="D688" s="8">
        <f t="shared" si="14"/>
        <v>0.70643619339013486</v>
      </c>
    </row>
    <row r="689" spans="1:4" ht="24" outlineLevel="1" x14ac:dyDescent="0.2">
      <c r="A689" s="5" t="s">
        <v>405</v>
      </c>
      <c r="B689" s="14">
        <v>16073.26</v>
      </c>
      <c r="C689" s="14">
        <v>1845.55</v>
      </c>
      <c r="D689" s="8">
        <f t="shared" si="14"/>
        <v>0.11482113771568431</v>
      </c>
    </row>
    <row r="690" spans="1:4" ht="24" outlineLevel="1" x14ac:dyDescent="0.2">
      <c r="A690" s="5" t="s">
        <v>406</v>
      </c>
      <c r="B690" s="14">
        <v>157863.15</v>
      </c>
      <c r="C690" s="14">
        <v>49423.61</v>
      </c>
      <c r="D690" s="8">
        <f t="shared" si="14"/>
        <v>0.31307882808622534</v>
      </c>
    </row>
    <row r="691" spans="1:4" x14ac:dyDescent="0.2">
      <c r="A691" s="2" t="s">
        <v>308</v>
      </c>
      <c r="B691" s="11">
        <f>B692</f>
        <v>74268.03</v>
      </c>
      <c r="C691" s="11">
        <f>C692</f>
        <v>73944.48000000001</v>
      </c>
      <c r="D691" s="10">
        <f t="shared" si="14"/>
        <v>0.99564348212817833</v>
      </c>
    </row>
    <row r="692" spans="1:4" x14ac:dyDescent="0.2">
      <c r="A692" s="3" t="s">
        <v>311</v>
      </c>
      <c r="B692" s="12">
        <f>B694</f>
        <v>74268.03</v>
      </c>
      <c r="C692" s="12">
        <f>C694</f>
        <v>73944.48000000001</v>
      </c>
      <c r="D692" s="9">
        <f t="shared" si="14"/>
        <v>0.99564348212817833</v>
      </c>
    </row>
    <row r="693" spans="1:4" x14ac:dyDescent="0.2">
      <c r="A693" s="3" t="s">
        <v>312</v>
      </c>
      <c r="B693" s="12"/>
      <c r="C693" s="12"/>
      <c r="D693" s="9"/>
    </row>
    <row r="694" spans="1:4" x14ac:dyDescent="0.2">
      <c r="A694" s="3" t="s">
        <v>313</v>
      </c>
      <c r="B694" s="12">
        <f>SUM(B695:B697)</f>
        <v>74268.03</v>
      </c>
      <c r="C694" s="12">
        <f>SUM(C695:C697)</f>
        <v>73944.48000000001</v>
      </c>
      <c r="D694" s="9">
        <f t="shared" si="14"/>
        <v>0.99564348212817833</v>
      </c>
    </row>
    <row r="695" spans="1:4" outlineLevel="1" x14ac:dyDescent="0.2">
      <c r="A695" s="5" t="s">
        <v>4</v>
      </c>
      <c r="B695" s="14">
        <v>58643.29</v>
      </c>
      <c r="C695" s="14">
        <v>58544.51</v>
      </c>
      <c r="D695" s="8">
        <f t="shared" si="14"/>
        <v>0.99831557881558153</v>
      </c>
    </row>
    <row r="696" spans="1:4" outlineLevel="1" x14ac:dyDescent="0.2">
      <c r="A696" s="5" t="s">
        <v>7</v>
      </c>
      <c r="B696" s="14">
        <v>8644.01</v>
      </c>
      <c r="C696" s="14">
        <v>8584.01</v>
      </c>
      <c r="D696" s="8">
        <f t="shared" si="14"/>
        <v>0.99305877711849011</v>
      </c>
    </row>
    <row r="697" spans="1:4" ht="24" outlineLevel="1" x14ac:dyDescent="0.2">
      <c r="A697" s="5" t="s">
        <v>309</v>
      </c>
      <c r="B697" s="14">
        <v>6980.73</v>
      </c>
      <c r="C697" s="14">
        <v>6815.96</v>
      </c>
      <c r="D697" s="8">
        <f t="shared" ref="D697:D703" si="15">C697/B697</f>
        <v>0.97639645137399678</v>
      </c>
    </row>
    <row r="698" spans="1:4" x14ac:dyDescent="0.2">
      <c r="A698" s="30" t="s">
        <v>409</v>
      </c>
      <c r="B698" s="17">
        <f>B699+B703</f>
        <v>26034449.709999993</v>
      </c>
      <c r="C698" s="17">
        <f>C699+C703</f>
        <v>24570373.93</v>
      </c>
      <c r="D698" s="10">
        <f t="shared" si="15"/>
        <v>0.94376390527518494</v>
      </c>
    </row>
    <row r="699" spans="1:4" ht="12.75" customHeight="1" x14ac:dyDescent="0.2">
      <c r="A699" s="26" t="s">
        <v>311</v>
      </c>
      <c r="B699" s="29">
        <f>B701+B702</f>
        <v>18209521.309999995</v>
      </c>
      <c r="C699" s="29">
        <f>C701+C702</f>
        <v>17533440.249999996</v>
      </c>
      <c r="D699" s="18">
        <f>C699/B699</f>
        <v>0.96287211242457427</v>
      </c>
    </row>
    <row r="700" spans="1:4" ht="12.75" customHeight="1" x14ac:dyDescent="0.2">
      <c r="A700" s="26" t="s">
        <v>408</v>
      </c>
      <c r="B700" s="28"/>
      <c r="C700" s="28"/>
      <c r="D700" s="18"/>
    </row>
    <row r="701" spans="1:4" ht="12.75" customHeight="1" x14ac:dyDescent="0.2">
      <c r="A701" s="26" t="s">
        <v>313</v>
      </c>
      <c r="B701" s="29">
        <f>B8+B20+B32+B49+B55+B63+B86+B117+B186+B216+B247+B281+B311+B341+B372+B403+B427+B472+B501+B526+B538+B558+B572+B582+B608+B637+B643+B650+B662+B694</f>
        <v>15497387.429999996</v>
      </c>
      <c r="C701" s="29">
        <f>C8+C20+C32+C49+C55+C63+C86+C117+C186+C216+C247+C281+C311+C341+C372+C403+C427+C472+C501+C526+C538+C558+C572+C582+C608+C637+C643+C650+C662+C694</f>
        <v>15220474.529999997</v>
      </c>
      <c r="D701" s="18">
        <f t="shared" si="15"/>
        <v>0.98213163984892393</v>
      </c>
    </row>
    <row r="702" spans="1:4" ht="12.75" customHeight="1" x14ac:dyDescent="0.2">
      <c r="A702" s="26" t="s">
        <v>310</v>
      </c>
      <c r="B702" s="29">
        <f>B14+B69+B106+B153+B274+B449+B480+B516+B599+B626+B672</f>
        <v>2712133.88</v>
      </c>
      <c r="C702" s="29">
        <f>C14+C69+C106+C153+C274+C449+C480+C516+C599+C626+C672</f>
        <v>2312965.7199999997</v>
      </c>
      <c r="D702" s="18">
        <f t="shared" si="15"/>
        <v>0.85282136588330948</v>
      </c>
    </row>
    <row r="703" spans="1:4" ht="12.75" customHeight="1" x14ac:dyDescent="0.2">
      <c r="A703" s="27" t="s">
        <v>316</v>
      </c>
      <c r="B703" s="29">
        <f>B27+B44+B50+B73+B108+B159+B211+B242+B276+B306+B336+B367+B398+B462+B495+B518+B532+B553+B566+B601+B628+B657+B677</f>
        <v>7824928.3999999966</v>
      </c>
      <c r="C703" s="29">
        <f>C44+C50+C73+C108+C159+C211+C242+C276+C306+C336+C367+C398+C462+C495+C518+C532+C553+C566+C601+C628+C657+C677</f>
        <v>7036933.6800000016</v>
      </c>
      <c r="D703" s="18">
        <f t="shared" si="15"/>
        <v>0.89929687791136903</v>
      </c>
    </row>
  </sheetData>
  <mergeCells count="1">
    <mergeCell ref="A2:D2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2014-01-17T08:09:43Z</cp:lastPrinted>
  <dcterms:created xsi:type="dcterms:W3CDTF">2002-03-11T10:22:12Z</dcterms:created>
  <dcterms:modified xsi:type="dcterms:W3CDTF">2014-01-30T12:12:02Z</dcterms:modified>
</cp:coreProperties>
</file>