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375" windowWidth="15450" windowHeight="1020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OLE_LINK1" localSheetId="0">Бюджет!$B$107</definedName>
    <definedName name="SIGN" localSheetId="0">Бюджет!$A$13:$B$15</definedName>
  </definedNames>
  <calcPr calcId="145621" refMode="R1C1"/>
</workbook>
</file>

<file path=xl/calcChain.xml><?xml version="1.0" encoding="utf-8"?>
<calcChain xmlns="http://schemas.openxmlformats.org/spreadsheetml/2006/main">
  <c r="D107" i="3" l="1"/>
  <c r="D100" i="3"/>
  <c r="D66" i="3"/>
  <c r="D733" i="3"/>
  <c r="D544" i="3"/>
  <c r="D557" i="3"/>
  <c r="D570" i="3"/>
  <c r="D593" i="3"/>
  <c r="D607" i="3"/>
  <c r="D617" i="3"/>
  <c r="D638" i="3"/>
  <c r="D653" i="3"/>
  <c r="D663" i="3"/>
  <c r="D670" i="3"/>
  <c r="D677" i="3"/>
  <c r="D684" i="3"/>
  <c r="D713" i="3"/>
  <c r="D727" i="3"/>
  <c r="C733" i="3"/>
  <c r="C732" i="3"/>
  <c r="E733" i="3" l="1"/>
  <c r="E712" i="3"/>
  <c r="E711" i="3"/>
  <c r="E702" i="3"/>
  <c r="E658" i="3"/>
  <c r="D532" i="3"/>
  <c r="C532" i="3"/>
  <c r="D529" i="3"/>
  <c r="C529" i="3"/>
  <c r="D522" i="3"/>
  <c r="C522" i="3"/>
  <c r="D491" i="3"/>
  <c r="C491" i="3"/>
  <c r="D120" i="3"/>
  <c r="C120" i="3"/>
  <c r="E122" i="3"/>
  <c r="C108" i="3"/>
  <c r="E111" i="3"/>
  <c r="D108" i="3"/>
  <c r="C66" i="3"/>
  <c r="E537" i="3" l="1"/>
  <c r="E525" i="3"/>
  <c r="E524" i="3"/>
  <c r="E497" i="3"/>
  <c r="E498" i="3"/>
  <c r="E137" i="3"/>
  <c r="E119" i="3"/>
  <c r="E74" i="3"/>
  <c r="C63" i="3" l="1"/>
  <c r="D722" i="3"/>
  <c r="D724" i="3"/>
  <c r="C724" i="3"/>
  <c r="C722" i="3"/>
  <c r="C727" i="3"/>
  <c r="E725" i="3"/>
  <c r="E726" i="3"/>
  <c r="D706" i="3"/>
  <c r="C706" i="3"/>
  <c r="D703" i="3"/>
  <c r="C703" i="3"/>
  <c r="D697" i="3"/>
  <c r="C697" i="3"/>
  <c r="C713" i="3"/>
  <c r="E704" i="3"/>
  <c r="E705" i="3"/>
  <c r="E707" i="3"/>
  <c r="E708" i="3"/>
  <c r="E709" i="3"/>
  <c r="E714" i="3"/>
  <c r="E715" i="3"/>
  <c r="E716" i="3"/>
  <c r="E717" i="3"/>
  <c r="D681" i="3"/>
  <c r="C684" i="3"/>
  <c r="C681" i="3" s="1"/>
  <c r="D674" i="3"/>
  <c r="C677" i="3"/>
  <c r="C674" i="3" s="1"/>
  <c r="D667" i="3"/>
  <c r="C670" i="3"/>
  <c r="C667" i="3" s="1"/>
  <c r="E660" i="3"/>
  <c r="E661" i="3"/>
  <c r="E662" i="3"/>
  <c r="C663" i="3"/>
  <c r="D659" i="3"/>
  <c r="C659" i="3"/>
  <c r="D654" i="3"/>
  <c r="C654" i="3"/>
  <c r="D636" i="3"/>
  <c r="C636" i="3"/>
  <c r="D633" i="3"/>
  <c r="C633" i="3"/>
  <c r="D631" i="3"/>
  <c r="C631" i="3"/>
  <c r="D629" i="3"/>
  <c r="C629" i="3"/>
  <c r="D627" i="3"/>
  <c r="D626" i="3" s="1"/>
  <c r="C627" i="3"/>
  <c r="C626" i="3" s="1"/>
  <c r="D624" i="3"/>
  <c r="D623" i="3" s="1"/>
  <c r="C624" i="3"/>
  <c r="C623" i="3" s="1"/>
  <c r="C638" i="3"/>
  <c r="E628" i="3"/>
  <c r="E630" i="3"/>
  <c r="E632" i="3"/>
  <c r="E634" i="3"/>
  <c r="E635" i="3"/>
  <c r="E637" i="3"/>
  <c r="C617" i="3"/>
  <c r="D615" i="3"/>
  <c r="C615" i="3"/>
  <c r="C614" i="3" s="1"/>
  <c r="C613" i="3" s="1"/>
  <c r="D604" i="3"/>
  <c r="D603" i="3" s="1"/>
  <c r="C604" i="3"/>
  <c r="C603" i="3" s="1"/>
  <c r="D601" i="3"/>
  <c r="D600" i="3" s="1"/>
  <c r="C601" i="3"/>
  <c r="C607" i="3"/>
  <c r="E605" i="3"/>
  <c r="E606" i="3"/>
  <c r="E608" i="3"/>
  <c r="E609" i="3"/>
  <c r="E610" i="3"/>
  <c r="D591" i="3"/>
  <c r="D590" i="3" s="1"/>
  <c r="C591" i="3"/>
  <c r="D588" i="3"/>
  <c r="C588" i="3"/>
  <c r="D581" i="3"/>
  <c r="C581" i="3"/>
  <c r="C593" i="3"/>
  <c r="E583" i="3"/>
  <c r="E584" i="3"/>
  <c r="E585" i="3"/>
  <c r="E586" i="3"/>
  <c r="E587" i="3"/>
  <c r="E589" i="3"/>
  <c r="E592" i="3"/>
  <c r="E594" i="3"/>
  <c r="E595" i="3"/>
  <c r="E596" i="3"/>
  <c r="D578" i="3"/>
  <c r="D577" i="3" s="1"/>
  <c r="C578" i="3"/>
  <c r="C570" i="3"/>
  <c r="D567" i="3"/>
  <c r="C567" i="3"/>
  <c r="D565" i="3"/>
  <c r="C565" i="3"/>
  <c r="E568" i="3"/>
  <c r="E569" i="3"/>
  <c r="E571" i="3"/>
  <c r="C557" i="3"/>
  <c r="D549" i="3"/>
  <c r="C549" i="3"/>
  <c r="E558" i="3"/>
  <c r="E546" i="3"/>
  <c r="E547" i="3"/>
  <c r="E548" i="3"/>
  <c r="D545" i="3"/>
  <c r="C545" i="3"/>
  <c r="D538" i="3"/>
  <c r="C538" i="3"/>
  <c r="D526" i="3"/>
  <c r="C526" i="3"/>
  <c r="D515" i="3"/>
  <c r="C515" i="3"/>
  <c r="E517" i="3"/>
  <c r="E518" i="3"/>
  <c r="E519" i="3"/>
  <c r="E520" i="3"/>
  <c r="E521" i="3"/>
  <c r="E527" i="3"/>
  <c r="E531" i="3"/>
  <c r="E533" i="3"/>
  <c r="E534" i="3"/>
  <c r="E535" i="3"/>
  <c r="E539" i="3"/>
  <c r="E540" i="3"/>
  <c r="D507" i="3"/>
  <c r="C507" i="3"/>
  <c r="D503" i="3"/>
  <c r="C503" i="3"/>
  <c r="D499" i="3"/>
  <c r="C499" i="3"/>
  <c r="D486" i="3"/>
  <c r="C486" i="3"/>
  <c r="D488" i="3"/>
  <c r="C488" i="3"/>
  <c r="D483" i="3"/>
  <c r="D482" i="3" s="1"/>
  <c r="C483" i="3"/>
  <c r="C482" i="3" s="1"/>
  <c r="E487" i="3"/>
  <c r="E489" i="3"/>
  <c r="E492" i="3"/>
  <c r="E493" i="3"/>
  <c r="E494" i="3"/>
  <c r="E495" i="3"/>
  <c r="E500" i="3"/>
  <c r="E501" i="3"/>
  <c r="E502" i="3"/>
  <c r="E504" i="3"/>
  <c r="E505" i="3"/>
  <c r="E506" i="3"/>
  <c r="D474" i="3"/>
  <c r="C474" i="3"/>
  <c r="D472" i="3"/>
  <c r="D471" i="3" s="1"/>
  <c r="C472" i="3"/>
  <c r="C471" i="3" s="1"/>
  <c r="D469" i="3"/>
  <c r="D468" i="3" s="1"/>
  <c r="C469" i="3"/>
  <c r="C468" i="3" s="1"/>
  <c r="D465" i="3"/>
  <c r="D464" i="3" s="1"/>
  <c r="C465" i="3"/>
  <c r="D462" i="3"/>
  <c r="C462" i="3"/>
  <c r="D460" i="3"/>
  <c r="C460" i="3"/>
  <c r="D457" i="3"/>
  <c r="C457" i="3"/>
  <c r="C454" i="3"/>
  <c r="D454" i="3"/>
  <c r="D451" i="3"/>
  <c r="D450" i="3" s="1"/>
  <c r="C451" i="3"/>
  <c r="C450" i="3" s="1"/>
  <c r="D448" i="3"/>
  <c r="C448" i="3"/>
  <c r="C447" i="3" s="1"/>
  <c r="D445" i="3"/>
  <c r="D444" i="3" s="1"/>
  <c r="C445" i="3"/>
  <c r="C444" i="3" s="1"/>
  <c r="E449" i="3"/>
  <c r="E452" i="3"/>
  <c r="E455" i="3"/>
  <c r="E456" i="3"/>
  <c r="E458" i="3"/>
  <c r="E461" i="3"/>
  <c r="E463" i="3"/>
  <c r="E466" i="3"/>
  <c r="E467" i="3"/>
  <c r="E470" i="3"/>
  <c r="E473" i="3"/>
  <c r="E475" i="3"/>
  <c r="E476" i="3"/>
  <c r="E477" i="3"/>
  <c r="E478" i="3"/>
  <c r="D436" i="3"/>
  <c r="C436" i="3"/>
  <c r="D434" i="3"/>
  <c r="D433" i="3" s="1"/>
  <c r="C434" i="3"/>
  <c r="D430" i="3"/>
  <c r="D429" i="3" s="1"/>
  <c r="C430" i="3"/>
  <c r="C429" i="3" s="1"/>
  <c r="D427" i="3"/>
  <c r="C427" i="3"/>
  <c r="D425" i="3"/>
  <c r="C425" i="3"/>
  <c r="D422" i="3"/>
  <c r="C422" i="3"/>
  <c r="C419" i="3"/>
  <c r="D419" i="3"/>
  <c r="D416" i="3"/>
  <c r="D415" i="3" s="1"/>
  <c r="C416" i="3"/>
  <c r="C415" i="3" s="1"/>
  <c r="D413" i="3"/>
  <c r="C413" i="3"/>
  <c r="C412" i="3" s="1"/>
  <c r="E417" i="3"/>
  <c r="E420" i="3"/>
  <c r="E421" i="3"/>
  <c r="E423" i="3"/>
  <c r="E426" i="3"/>
  <c r="E428" i="3"/>
  <c r="E431" i="3"/>
  <c r="E432" i="3"/>
  <c r="E435" i="3"/>
  <c r="E437" i="3"/>
  <c r="E438" i="3"/>
  <c r="E439" i="3"/>
  <c r="E440" i="3"/>
  <c r="D403" i="3"/>
  <c r="C403" i="3"/>
  <c r="D401" i="3"/>
  <c r="D400" i="3" s="1"/>
  <c r="C401" i="3"/>
  <c r="D398" i="3"/>
  <c r="D397" i="3" s="1"/>
  <c r="C398" i="3"/>
  <c r="C397" i="3" s="1"/>
  <c r="D394" i="3"/>
  <c r="D393" i="3" s="1"/>
  <c r="C394" i="3"/>
  <c r="D391" i="3"/>
  <c r="C391" i="3"/>
  <c r="D389" i="3"/>
  <c r="C389" i="3"/>
  <c r="D385" i="3"/>
  <c r="C385" i="3"/>
  <c r="D380" i="3"/>
  <c r="C380" i="3"/>
  <c r="D382" i="3"/>
  <c r="C382" i="3"/>
  <c r="D377" i="3"/>
  <c r="D376" i="3" s="1"/>
  <c r="C377" i="3"/>
  <c r="C376" i="3" s="1"/>
  <c r="D374" i="3"/>
  <c r="D373" i="3" s="1"/>
  <c r="C374" i="3"/>
  <c r="C373" i="3" s="1"/>
  <c r="D371" i="3"/>
  <c r="D370" i="3" s="1"/>
  <c r="C371" i="3"/>
  <c r="C370" i="3" s="1"/>
  <c r="E375" i="3"/>
  <c r="E378" i="3"/>
  <c r="E381" i="3"/>
  <c r="E383" i="3"/>
  <c r="E384" i="3"/>
  <c r="E386" i="3"/>
  <c r="E387" i="3"/>
  <c r="E390" i="3"/>
  <c r="E392" i="3"/>
  <c r="E395" i="3"/>
  <c r="E396" i="3"/>
  <c r="E399" i="3"/>
  <c r="E402" i="3"/>
  <c r="E404" i="3"/>
  <c r="E405" i="3"/>
  <c r="E406" i="3"/>
  <c r="E407" i="3"/>
  <c r="E408" i="3"/>
  <c r="D361" i="3"/>
  <c r="C361" i="3"/>
  <c r="D359" i="3"/>
  <c r="D358" i="3" s="1"/>
  <c r="C359" i="3"/>
  <c r="C358" i="3" s="1"/>
  <c r="D356" i="3"/>
  <c r="D355" i="3" s="1"/>
  <c r="C356" i="3"/>
  <c r="C355" i="3" s="1"/>
  <c r="D351" i="3"/>
  <c r="D350" i="3" s="1"/>
  <c r="C351" i="3"/>
  <c r="C350" i="3" s="1"/>
  <c r="D348" i="3"/>
  <c r="C348" i="3"/>
  <c r="D346" i="3"/>
  <c r="C346" i="3"/>
  <c r="D342" i="3"/>
  <c r="C342" i="3"/>
  <c r="D339" i="3"/>
  <c r="C339" i="3"/>
  <c r="D336" i="3"/>
  <c r="D335" i="3" s="1"/>
  <c r="C336" i="3"/>
  <c r="C335" i="3" s="1"/>
  <c r="D333" i="3"/>
  <c r="D332" i="3" s="1"/>
  <c r="C333" i="3"/>
  <c r="C332" i="3" s="1"/>
  <c r="C490" i="3" l="1"/>
  <c r="E697" i="3"/>
  <c r="D528" i="3"/>
  <c r="D622" i="3"/>
  <c r="D620" i="3" s="1"/>
  <c r="D652" i="3"/>
  <c r="E727" i="3"/>
  <c r="E724" i="3"/>
  <c r="E633" i="3"/>
  <c r="E654" i="3"/>
  <c r="E684" i="3"/>
  <c r="D721" i="3"/>
  <c r="D720" i="3" s="1"/>
  <c r="C611" i="3"/>
  <c r="C622" i="3"/>
  <c r="C620" i="3" s="1"/>
  <c r="E626" i="3"/>
  <c r="E631" i="3"/>
  <c r="E706" i="3"/>
  <c r="E557" i="3"/>
  <c r="E629" i="3"/>
  <c r="E663" i="3"/>
  <c r="E713" i="3"/>
  <c r="E703" i="3"/>
  <c r="E627" i="3"/>
  <c r="E659" i="3"/>
  <c r="E462" i="3"/>
  <c r="E474" i="3"/>
  <c r="E499" i="3"/>
  <c r="C514" i="3"/>
  <c r="C653" i="3"/>
  <c r="E670" i="3"/>
  <c r="D696" i="3"/>
  <c r="D695" i="3" s="1"/>
  <c r="E636" i="3"/>
  <c r="E677" i="3"/>
  <c r="E722" i="3"/>
  <c r="C721" i="3"/>
  <c r="C720" i="3" s="1"/>
  <c r="C718" i="3" s="1"/>
  <c r="C696" i="3"/>
  <c r="C695" i="3" s="1"/>
  <c r="C693" i="3" s="1"/>
  <c r="E624" i="3"/>
  <c r="E623" i="3"/>
  <c r="E638" i="3"/>
  <c r="E403" i="3"/>
  <c r="E522" i="3"/>
  <c r="D345" i="3"/>
  <c r="C424" i="3"/>
  <c r="E427" i="3"/>
  <c r="E507" i="3"/>
  <c r="E529" i="3"/>
  <c r="E538" i="3"/>
  <c r="E607" i="3"/>
  <c r="E436" i="3"/>
  <c r="E448" i="3"/>
  <c r="E454" i="3"/>
  <c r="E488" i="3"/>
  <c r="E491" i="3"/>
  <c r="E503" i="3"/>
  <c r="E526" i="3"/>
  <c r="E532" i="3"/>
  <c r="C544" i="3"/>
  <c r="C543" i="3" s="1"/>
  <c r="C541" i="3" s="1"/>
  <c r="D543" i="3"/>
  <c r="D541" i="3" s="1"/>
  <c r="E578" i="3"/>
  <c r="E601" i="3"/>
  <c r="C338" i="3"/>
  <c r="D388" i="3"/>
  <c r="D453" i="3"/>
  <c r="D459" i="3"/>
  <c r="C564" i="3"/>
  <c r="C563" i="3" s="1"/>
  <c r="C561" i="3" s="1"/>
  <c r="C600" i="3"/>
  <c r="E600" i="3" s="1"/>
  <c r="E373" i="3"/>
  <c r="E391" i="3"/>
  <c r="D418" i="3"/>
  <c r="E565" i="3"/>
  <c r="E581" i="3"/>
  <c r="E615" i="3"/>
  <c r="E389" i="3"/>
  <c r="C379" i="3"/>
  <c r="C388" i="3"/>
  <c r="E394" i="3"/>
  <c r="E401" i="3"/>
  <c r="E422" i="3"/>
  <c r="E434" i="3"/>
  <c r="E460" i="3"/>
  <c r="C453" i="3"/>
  <c r="C459" i="3"/>
  <c r="D490" i="3"/>
  <c r="D514" i="3"/>
  <c r="D580" i="3"/>
  <c r="D576" i="3" s="1"/>
  <c r="C528" i="3"/>
  <c r="E370" i="3"/>
  <c r="E397" i="3"/>
  <c r="E425" i="3"/>
  <c r="E429" i="3"/>
  <c r="D424" i="3"/>
  <c r="D447" i="3"/>
  <c r="E447" i="3" s="1"/>
  <c r="E465" i="3"/>
  <c r="E545" i="3"/>
  <c r="D564" i="3"/>
  <c r="D563" i="3" s="1"/>
  <c r="D561" i="3" s="1"/>
  <c r="E591" i="3"/>
  <c r="E617" i="3"/>
  <c r="C345" i="3"/>
  <c r="E444" i="3"/>
  <c r="E515" i="3"/>
  <c r="C577" i="3"/>
  <c r="D614" i="3"/>
  <c r="D338" i="3"/>
  <c r="E382" i="3"/>
  <c r="E385" i="3"/>
  <c r="E416" i="3"/>
  <c r="E415" i="3"/>
  <c r="E450" i="3"/>
  <c r="E483" i="3"/>
  <c r="E570" i="3"/>
  <c r="E593" i="3"/>
  <c r="E588" i="3"/>
  <c r="C590" i="3"/>
  <c r="E590" i="3" s="1"/>
  <c r="D599" i="3"/>
  <c r="E603" i="3"/>
  <c r="E604" i="3"/>
  <c r="C580" i="3"/>
  <c r="E567" i="3"/>
  <c r="E549" i="3"/>
  <c r="E482" i="3"/>
  <c r="C485" i="3"/>
  <c r="E486" i="3"/>
  <c r="D485" i="3"/>
  <c r="C464" i="3"/>
  <c r="E472" i="3"/>
  <c r="E471" i="3"/>
  <c r="E468" i="3"/>
  <c r="E469" i="3"/>
  <c r="E457" i="3"/>
  <c r="E451" i="3"/>
  <c r="E445" i="3"/>
  <c r="C433" i="3"/>
  <c r="E433" i="3" s="1"/>
  <c r="E430" i="3"/>
  <c r="C418" i="3"/>
  <c r="E419" i="3"/>
  <c r="E413" i="3"/>
  <c r="D412" i="3"/>
  <c r="C400" i="3"/>
  <c r="E400" i="3" s="1"/>
  <c r="E398" i="3"/>
  <c r="C393" i="3"/>
  <c r="E393" i="3" s="1"/>
  <c r="D379" i="3"/>
  <c r="E380" i="3"/>
  <c r="E376" i="3"/>
  <c r="E377" i="3"/>
  <c r="E374" i="3"/>
  <c r="E371" i="3"/>
  <c r="E335" i="3"/>
  <c r="E336" i="3"/>
  <c r="E337" i="3"/>
  <c r="E339" i="3"/>
  <c r="E340" i="3"/>
  <c r="E341" i="3"/>
  <c r="E342" i="3"/>
  <c r="E343" i="3"/>
  <c r="E344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32" i="3"/>
  <c r="E333" i="3"/>
  <c r="D324" i="3"/>
  <c r="C324" i="3"/>
  <c r="D322" i="3"/>
  <c r="D321" i="3" s="1"/>
  <c r="C322" i="3"/>
  <c r="D319" i="3"/>
  <c r="D318" i="3" s="1"/>
  <c r="C319" i="3"/>
  <c r="C318" i="3" s="1"/>
  <c r="D315" i="3"/>
  <c r="D314" i="3" s="1"/>
  <c r="C315" i="3"/>
  <c r="C314" i="3" s="1"/>
  <c r="D312" i="3"/>
  <c r="C312" i="3"/>
  <c r="D310" i="3"/>
  <c r="C310" i="3"/>
  <c r="D306" i="3"/>
  <c r="C306" i="3"/>
  <c r="D303" i="3"/>
  <c r="C303" i="3"/>
  <c r="D300" i="3"/>
  <c r="C300" i="3"/>
  <c r="C299" i="3" s="1"/>
  <c r="D297" i="3"/>
  <c r="D296" i="3" s="1"/>
  <c r="C297" i="3"/>
  <c r="C296" i="3" s="1"/>
  <c r="D294" i="3"/>
  <c r="D293" i="3" s="1"/>
  <c r="C294" i="3"/>
  <c r="C293" i="3" s="1"/>
  <c r="E298" i="3"/>
  <c r="E301" i="3"/>
  <c r="E304" i="3"/>
  <c r="E305" i="3"/>
  <c r="E307" i="3"/>
  <c r="E308" i="3"/>
  <c r="E311" i="3"/>
  <c r="E313" i="3"/>
  <c r="E316" i="3"/>
  <c r="E317" i="3"/>
  <c r="E320" i="3"/>
  <c r="E323" i="3"/>
  <c r="E325" i="3"/>
  <c r="E326" i="3"/>
  <c r="E327" i="3"/>
  <c r="E328" i="3"/>
  <c r="D650" i="3" l="1"/>
  <c r="E514" i="3"/>
  <c r="E528" i="3"/>
  <c r="E388" i="3"/>
  <c r="E721" i="3"/>
  <c r="E696" i="3"/>
  <c r="E622" i="3"/>
  <c r="E653" i="3"/>
  <c r="C652" i="3"/>
  <c r="E345" i="3"/>
  <c r="D718" i="3"/>
  <c r="E720" i="3"/>
  <c r="D481" i="3"/>
  <c r="D479" i="3" s="1"/>
  <c r="D331" i="3"/>
  <c r="D329" i="3" s="1"/>
  <c r="C331" i="3"/>
  <c r="C329" i="3" s="1"/>
  <c r="D693" i="3"/>
  <c r="E695" i="3"/>
  <c r="D369" i="3"/>
  <c r="D367" i="3" s="1"/>
  <c r="E424" i="3"/>
  <c r="E418" i="3"/>
  <c r="E544" i="3"/>
  <c r="C443" i="3"/>
  <c r="C441" i="3" s="1"/>
  <c r="C599" i="3"/>
  <c r="C597" i="3" s="1"/>
  <c r="E338" i="3"/>
  <c r="C481" i="3"/>
  <c r="C479" i="3" s="1"/>
  <c r="E563" i="3"/>
  <c r="D302" i="3"/>
  <c r="E379" i="3"/>
  <c r="E580" i="3"/>
  <c r="E459" i="3"/>
  <c r="D513" i="3"/>
  <c r="D511" i="3" s="1"/>
  <c r="C513" i="3"/>
  <c r="C511" i="3" s="1"/>
  <c r="C369" i="3"/>
  <c r="C367" i="3" s="1"/>
  <c r="C411" i="3"/>
  <c r="C409" i="3" s="1"/>
  <c r="C576" i="3"/>
  <c r="C574" i="3" s="1"/>
  <c r="E490" i="3"/>
  <c r="E543" i="3"/>
  <c r="E453" i="3"/>
  <c r="E464" i="3"/>
  <c r="D597" i="3"/>
  <c r="E577" i="3"/>
  <c r="E412" i="3"/>
  <c r="D411" i="3"/>
  <c r="D443" i="3"/>
  <c r="D441" i="3" s="1"/>
  <c r="E614" i="3"/>
  <c r="D613" i="3"/>
  <c r="D574" i="3"/>
  <c r="E314" i="3"/>
  <c r="C302" i="3"/>
  <c r="E322" i="3"/>
  <c r="E564" i="3"/>
  <c r="E485" i="3"/>
  <c r="C321" i="3"/>
  <c r="E324" i="3"/>
  <c r="E319" i="3"/>
  <c r="E318" i="3"/>
  <c r="E315" i="3"/>
  <c r="D309" i="3"/>
  <c r="E312" i="3"/>
  <c r="C309" i="3"/>
  <c r="E310" i="3"/>
  <c r="E306" i="3"/>
  <c r="E303" i="3"/>
  <c r="E300" i="3"/>
  <c r="D299" i="3"/>
  <c r="E299" i="3" s="1"/>
  <c r="E296" i="3"/>
  <c r="E297" i="3"/>
  <c r="E293" i="3"/>
  <c r="E294" i="3"/>
  <c r="D285" i="3"/>
  <c r="C285" i="3"/>
  <c r="D283" i="3"/>
  <c r="C283" i="3"/>
  <c r="C282" i="3" s="1"/>
  <c r="D280" i="3"/>
  <c r="D279" i="3" s="1"/>
  <c r="C280" i="3"/>
  <c r="C279" i="3" s="1"/>
  <c r="D276" i="3"/>
  <c r="D275" i="3" s="1"/>
  <c r="C276" i="3"/>
  <c r="C275" i="3" s="1"/>
  <c r="D273" i="3"/>
  <c r="C273" i="3"/>
  <c r="D271" i="3"/>
  <c r="C271" i="3"/>
  <c r="D268" i="3"/>
  <c r="D267" i="3" s="1"/>
  <c r="C268" i="3"/>
  <c r="C267" i="3" s="1"/>
  <c r="D265" i="3"/>
  <c r="C265" i="3"/>
  <c r="D262" i="3"/>
  <c r="C262" i="3"/>
  <c r="D259" i="3"/>
  <c r="C259" i="3"/>
  <c r="C258" i="3" s="1"/>
  <c r="D256" i="3"/>
  <c r="D255" i="3" s="1"/>
  <c r="C256" i="3"/>
  <c r="C255" i="3" s="1"/>
  <c r="D253" i="3"/>
  <c r="D252" i="3" s="1"/>
  <c r="C253" i="3"/>
  <c r="C252" i="3" s="1"/>
  <c r="E257" i="3"/>
  <c r="E260" i="3"/>
  <c r="E263" i="3"/>
  <c r="E264" i="3"/>
  <c r="E266" i="3"/>
  <c r="E269" i="3"/>
  <c r="E272" i="3"/>
  <c r="E274" i="3"/>
  <c r="E277" i="3"/>
  <c r="E278" i="3"/>
  <c r="E281" i="3"/>
  <c r="E284" i="3"/>
  <c r="E286" i="3"/>
  <c r="E287" i="3"/>
  <c r="E288" i="3"/>
  <c r="E289" i="3"/>
  <c r="D244" i="3"/>
  <c r="C244" i="3"/>
  <c r="D242" i="3"/>
  <c r="D241" i="3" s="1"/>
  <c r="C242" i="3"/>
  <c r="D239" i="3"/>
  <c r="D238" i="3" s="1"/>
  <c r="C239" i="3"/>
  <c r="C238" i="3" s="1"/>
  <c r="D234" i="3"/>
  <c r="C234" i="3"/>
  <c r="C233" i="3" s="1"/>
  <c r="D231" i="3"/>
  <c r="C231" i="3"/>
  <c r="D229" i="3"/>
  <c r="C229" i="3"/>
  <c r="D226" i="3"/>
  <c r="C226" i="3"/>
  <c r="D223" i="3"/>
  <c r="C223" i="3"/>
  <c r="D220" i="3"/>
  <c r="D219" i="3" s="1"/>
  <c r="C220" i="3"/>
  <c r="C219" i="3" s="1"/>
  <c r="D217" i="3"/>
  <c r="D216" i="3" s="1"/>
  <c r="C217" i="3"/>
  <c r="C216" i="3" s="1"/>
  <c r="E218" i="3"/>
  <c r="E221" i="3"/>
  <c r="E224" i="3"/>
  <c r="E225" i="3"/>
  <c r="E227" i="3"/>
  <c r="E230" i="3"/>
  <c r="E232" i="3"/>
  <c r="E235" i="3"/>
  <c r="E236" i="3"/>
  <c r="E237" i="3"/>
  <c r="E240" i="3"/>
  <c r="E243" i="3"/>
  <c r="E245" i="3"/>
  <c r="E246" i="3"/>
  <c r="E247" i="3"/>
  <c r="E248" i="3"/>
  <c r="D214" i="3"/>
  <c r="D213" i="3" s="1"/>
  <c r="C214" i="3"/>
  <c r="C213" i="3" s="1"/>
  <c r="D205" i="3"/>
  <c r="C205" i="3"/>
  <c r="D203" i="3"/>
  <c r="C203" i="3"/>
  <c r="C202" i="3" s="1"/>
  <c r="D200" i="3"/>
  <c r="D199" i="3" s="1"/>
  <c r="C200" i="3"/>
  <c r="C199" i="3" s="1"/>
  <c r="D196" i="3"/>
  <c r="D195" i="3" s="1"/>
  <c r="C196" i="3"/>
  <c r="C195" i="3" s="1"/>
  <c r="D193" i="3"/>
  <c r="C193" i="3"/>
  <c r="D191" i="3"/>
  <c r="C191" i="3"/>
  <c r="D188" i="3"/>
  <c r="D187" i="3" s="1"/>
  <c r="C188" i="3"/>
  <c r="C187" i="3" s="1"/>
  <c r="D184" i="3"/>
  <c r="C184" i="3"/>
  <c r="D181" i="3"/>
  <c r="C181" i="3"/>
  <c r="D178" i="3"/>
  <c r="D177" i="3" s="1"/>
  <c r="C178" i="3"/>
  <c r="C177" i="3" s="1"/>
  <c r="D175" i="3"/>
  <c r="D174" i="3" s="1"/>
  <c r="C175" i="3"/>
  <c r="C174" i="3" s="1"/>
  <c r="D172" i="3"/>
  <c r="C172" i="3"/>
  <c r="C171" i="3" s="1"/>
  <c r="E176" i="3"/>
  <c r="E179" i="3"/>
  <c r="E182" i="3"/>
  <c r="E183" i="3"/>
  <c r="E185" i="3"/>
  <c r="E186" i="3"/>
  <c r="E189" i="3"/>
  <c r="E192" i="3"/>
  <c r="E194" i="3"/>
  <c r="E197" i="3"/>
  <c r="E198" i="3"/>
  <c r="E201" i="3"/>
  <c r="E204" i="3"/>
  <c r="E206" i="3"/>
  <c r="E207" i="3"/>
  <c r="E208" i="3"/>
  <c r="E209" i="3"/>
  <c r="D162" i="3"/>
  <c r="C162" i="3"/>
  <c r="D160" i="3"/>
  <c r="C160" i="3"/>
  <c r="D158" i="3"/>
  <c r="C158" i="3"/>
  <c r="D154" i="3"/>
  <c r="D153" i="3" s="1"/>
  <c r="C154" i="3"/>
  <c r="C153" i="3" s="1"/>
  <c r="D151" i="3"/>
  <c r="D150" i="3" s="1"/>
  <c r="C151" i="3"/>
  <c r="C150" i="3" s="1"/>
  <c r="D141" i="3"/>
  <c r="C141" i="3"/>
  <c r="D138" i="3"/>
  <c r="C138" i="3"/>
  <c r="E109" i="3"/>
  <c r="E110" i="3"/>
  <c r="E112" i="3"/>
  <c r="E113" i="3"/>
  <c r="E114" i="3"/>
  <c r="E115" i="3"/>
  <c r="E116" i="3"/>
  <c r="E117" i="3"/>
  <c r="E121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9" i="3"/>
  <c r="E140" i="3"/>
  <c r="E142" i="3"/>
  <c r="E143" i="3"/>
  <c r="E144" i="3"/>
  <c r="E145" i="3"/>
  <c r="E146" i="3"/>
  <c r="E147" i="3"/>
  <c r="E148" i="3"/>
  <c r="E149" i="3"/>
  <c r="E152" i="3"/>
  <c r="E155" i="3"/>
  <c r="E156" i="3"/>
  <c r="E159" i="3"/>
  <c r="E161" i="3"/>
  <c r="E163" i="3"/>
  <c r="E164" i="3"/>
  <c r="E165" i="3"/>
  <c r="E166" i="3"/>
  <c r="E167" i="3"/>
  <c r="C100" i="3"/>
  <c r="D97" i="3"/>
  <c r="D96" i="3" s="1"/>
  <c r="C97" i="3"/>
  <c r="C96" i="3" s="1"/>
  <c r="D94" i="3"/>
  <c r="C94" i="3"/>
  <c r="D92" i="3"/>
  <c r="C92" i="3"/>
  <c r="E88" i="3"/>
  <c r="E89" i="3"/>
  <c r="E90" i="3"/>
  <c r="E91" i="3"/>
  <c r="D87" i="3"/>
  <c r="C87" i="3"/>
  <c r="D85" i="3"/>
  <c r="C85" i="3"/>
  <c r="D83" i="3"/>
  <c r="C83" i="3"/>
  <c r="D81" i="3"/>
  <c r="C81" i="3"/>
  <c r="D79" i="3"/>
  <c r="C79" i="3"/>
  <c r="E82" i="3"/>
  <c r="E84" i="3"/>
  <c r="E86" i="3"/>
  <c r="E93" i="3"/>
  <c r="E95" i="3"/>
  <c r="E98" i="3"/>
  <c r="E99" i="3"/>
  <c r="E101" i="3"/>
  <c r="E102" i="3"/>
  <c r="E103" i="3"/>
  <c r="D63" i="3"/>
  <c r="D60" i="3"/>
  <c r="C60" i="3"/>
  <c r="D57" i="3"/>
  <c r="C57" i="3"/>
  <c r="D53" i="3"/>
  <c r="C53" i="3"/>
  <c r="D49" i="3"/>
  <c r="C49" i="3"/>
  <c r="E58" i="3"/>
  <c r="E59" i="3"/>
  <c r="D43" i="3"/>
  <c r="D40" i="3" s="1"/>
  <c r="C43" i="3"/>
  <c r="C40" i="3" s="1"/>
  <c r="D36" i="3"/>
  <c r="C36" i="3"/>
  <c r="D33" i="3"/>
  <c r="C33" i="3"/>
  <c r="D29" i="3"/>
  <c r="C29" i="3"/>
  <c r="D21" i="3"/>
  <c r="C21" i="3"/>
  <c r="C107" i="3" l="1"/>
  <c r="C261" i="3"/>
  <c r="E285" i="3"/>
  <c r="E443" i="3"/>
  <c r="E302" i="3"/>
  <c r="E242" i="3"/>
  <c r="E255" i="3"/>
  <c r="E599" i="3"/>
  <c r="C650" i="3"/>
  <c r="E652" i="3"/>
  <c r="E331" i="3"/>
  <c r="C292" i="3"/>
  <c r="C290" i="3" s="1"/>
  <c r="E513" i="3"/>
  <c r="E481" i="3"/>
  <c r="E244" i="3"/>
  <c r="E576" i="3"/>
  <c r="D78" i="3"/>
  <c r="D77" i="3" s="1"/>
  <c r="D75" i="3" s="1"/>
  <c r="C222" i="3"/>
  <c r="E262" i="3"/>
  <c r="E216" i="3"/>
  <c r="E256" i="3"/>
  <c r="E259" i="3"/>
  <c r="E265" i="3"/>
  <c r="E271" i="3"/>
  <c r="E369" i="3"/>
  <c r="E252" i="3"/>
  <c r="D409" i="3"/>
  <c r="E411" i="3"/>
  <c r="E120" i="3"/>
  <c r="E234" i="3"/>
  <c r="E283" i="3"/>
  <c r="C78" i="3"/>
  <c r="C77" i="3" s="1"/>
  <c r="C75" i="3" s="1"/>
  <c r="D258" i="3"/>
  <c r="E309" i="3"/>
  <c r="D292" i="3"/>
  <c r="D261" i="3"/>
  <c r="E261" i="3" s="1"/>
  <c r="E613" i="3"/>
  <c r="D611" i="3"/>
  <c r="E141" i="3"/>
  <c r="E223" i="3"/>
  <c r="D48" i="3"/>
  <c r="D47" i="3" s="1"/>
  <c r="D45" i="3" s="1"/>
  <c r="E92" i="3"/>
  <c r="E226" i="3"/>
  <c r="D228" i="3"/>
  <c r="E253" i="3"/>
  <c r="E273" i="3"/>
  <c r="E321" i="3"/>
  <c r="D282" i="3"/>
  <c r="E282" i="3" s="1"/>
  <c r="E279" i="3"/>
  <c r="E280" i="3"/>
  <c r="E275" i="3"/>
  <c r="E276" i="3"/>
  <c r="D270" i="3"/>
  <c r="C270" i="3"/>
  <c r="E267" i="3"/>
  <c r="E268" i="3"/>
  <c r="E258" i="3"/>
  <c r="E219" i="3"/>
  <c r="D157" i="3"/>
  <c r="D180" i="3"/>
  <c r="D190" i="3"/>
  <c r="E213" i="3"/>
  <c r="E220" i="3"/>
  <c r="E181" i="3"/>
  <c r="E205" i="3"/>
  <c r="C228" i="3"/>
  <c r="D233" i="3"/>
  <c r="E233" i="3" s="1"/>
  <c r="D222" i="3"/>
  <c r="E162" i="3"/>
  <c r="E200" i="3"/>
  <c r="E191" i="3"/>
  <c r="E229" i="3"/>
  <c r="C241" i="3"/>
  <c r="E241" i="3" s="1"/>
  <c r="E239" i="3"/>
  <c r="E238" i="3"/>
  <c r="E231" i="3"/>
  <c r="E217" i="3"/>
  <c r="E214" i="3"/>
  <c r="E153" i="3"/>
  <c r="C180" i="3"/>
  <c r="E174" i="3"/>
  <c r="E97" i="3"/>
  <c r="E100" i="3"/>
  <c r="E172" i="3"/>
  <c r="C28" i="3"/>
  <c r="C27" i="3" s="1"/>
  <c r="C25" i="3" s="1"/>
  <c r="E108" i="3"/>
  <c r="D171" i="3"/>
  <c r="E94" i="3"/>
  <c r="E138" i="3"/>
  <c r="E158" i="3"/>
  <c r="C157" i="3"/>
  <c r="E193" i="3"/>
  <c r="E195" i="3"/>
  <c r="C190" i="3"/>
  <c r="E29" i="3"/>
  <c r="E150" i="3"/>
  <c r="E160" i="3"/>
  <c r="E203" i="3"/>
  <c r="D202" i="3"/>
  <c r="E202" i="3" s="1"/>
  <c r="E199" i="3"/>
  <c r="E196" i="3"/>
  <c r="E187" i="3"/>
  <c r="E188" i="3"/>
  <c r="E184" i="3"/>
  <c r="E177" i="3"/>
  <c r="E178" i="3"/>
  <c r="E175" i="3"/>
  <c r="E154" i="3"/>
  <c r="E151" i="3"/>
  <c r="E96" i="3"/>
  <c r="E87" i="3"/>
  <c r="E85" i="3"/>
  <c r="E49" i="3"/>
  <c r="E79" i="3"/>
  <c r="C48" i="3"/>
  <c r="C47" i="3" s="1"/>
  <c r="C45" i="3" s="1"/>
  <c r="E83" i="3"/>
  <c r="E81" i="3"/>
  <c r="D28" i="3"/>
  <c r="E57" i="3"/>
  <c r="E36" i="3"/>
  <c r="E43" i="3"/>
  <c r="E66" i="3"/>
  <c r="E53" i="3"/>
  <c r="E60" i="3"/>
  <c r="E33" i="3"/>
  <c r="E21" i="3"/>
  <c r="D14" i="3"/>
  <c r="C14" i="3"/>
  <c r="D11" i="3"/>
  <c r="C11" i="3"/>
  <c r="D8" i="3"/>
  <c r="C8" i="3"/>
  <c r="D106" i="3" l="1"/>
  <c r="E222" i="3"/>
  <c r="E78" i="3"/>
  <c r="E157" i="3"/>
  <c r="D251" i="3"/>
  <c r="E270" i="3"/>
  <c r="C251" i="3"/>
  <c r="C249" i="3" s="1"/>
  <c r="E48" i="3"/>
  <c r="C212" i="3"/>
  <c r="C210" i="3" s="1"/>
  <c r="D290" i="3"/>
  <c r="E292" i="3"/>
  <c r="E107" i="3"/>
  <c r="E228" i="3"/>
  <c r="E190" i="3"/>
  <c r="C170" i="3"/>
  <c r="C168" i="3" s="1"/>
  <c r="E77" i="3"/>
  <c r="D212" i="3"/>
  <c r="E180" i="3"/>
  <c r="E171" i="3"/>
  <c r="D170" i="3"/>
  <c r="C106" i="3"/>
  <c r="C104" i="3" s="1"/>
  <c r="E47" i="3"/>
  <c r="E28" i="3"/>
  <c r="D27" i="3"/>
  <c r="E8" i="3"/>
  <c r="E11" i="3"/>
  <c r="C7" i="3"/>
  <c r="C6" i="3" s="1"/>
  <c r="C4" i="3" s="1"/>
  <c r="D7" i="3"/>
  <c r="D6" i="3" s="1"/>
  <c r="E14" i="3"/>
  <c r="D104" i="3" l="1"/>
  <c r="D732" i="3"/>
  <c r="E732" i="3" s="1"/>
  <c r="E251" i="3"/>
  <c r="D249" i="3"/>
  <c r="E106" i="3"/>
  <c r="D210" i="3"/>
  <c r="E212" i="3"/>
  <c r="D168" i="3"/>
  <c r="E170" i="3"/>
  <c r="D25" i="3"/>
  <c r="E27" i="3"/>
  <c r="E6" i="3"/>
  <c r="D4" i="3"/>
  <c r="E7" i="3"/>
  <c r="E9" i="3" l="1"/>
  <c r="E10" i="3"/>
  <c r="E12" i="3"/>
  <c r="E13" i="3"/>
  <c r="E15" i="3"/>
  <c r="E16" i="3"/>
  <c r="E17" i="3"/>
  <c r="E18" i="3"/>
  <c r="E22" i="3"/>
  <c r="E23" i="3"/>
  <c r="E24" i="3"/>
  <c r="E25" i="3"/>
  <c r="E30" i="3"/>
  <c r="E31" i="3"/>
  <c r="E32" i="3"/>
  <c r="E34" i="3"/>
  <c r="E35" i="3"/>
  <c r="E37" i="3"/>
  <c r="E38" i="3"/>
  <c r="E39" i="3"/>
  <c r="E40" i="3"/>
  <c r="E44" i="3"/>
  <c r="E45" i="3"/>
  <c r="E50" i="3"/>
  <c r="E51" i="3"/>
  <c r="E52" i="3"/>
  <c r="E54" i="3"/>
  <c r="E55" i="3"/>
  <c r="E56" i="3"/>
  <c r="E61" i="3"/>
  <c r="E62" i="3"/>
  <c r="E63" i="3"/>
  <c r="E67" i="3"/>
  <c r="E68" i="3"/>
  <c r="E69" i="3"/>
  <c r="E70" i="3"/>
  <c r="E71" i="3"/>
  <c r="E72" i="3"/>
  <c r="E75" i="3"/>
  <c r="E80" i="3"/>
  <c r="E104" i="3"/>
  <c r="E168" i="3"/>
  <c r="E173" i="3"/>
  <c r="E210" i="3"/>
  <c r="E215" i="3"/>
  <c r="E249" i="3"/>
  <c r="E254" i="3"/>
  <c r="E290" i="3"/>
  <c r="E295" i="3"/>
  <c r="E329" i="3"/>
  <c r="E334" i="3"/>
  <c r="E367" i="3"/>
  <c r="E372" i="3"/>
  <c r="E409" i="3"/>
  <c r="E414" i="3"/>
  <c r="E441" i="3"/>
  <c r="E446" i="3"/>
  <c r="E479" i="3"/>
  <c r="E484" i="3"/>
  <c r="E508" i="3"/>
  <c r="E509" i="3"/>
  <c r="E510" i="3"/>
  <c r="E511" i="3"/>
  <c r="E516" i="3"/>
  <c r="E541" i="3"/>
  <c r="E550" i="3"/>
  <c r="E551" i="3"/>
  <c r="E552" i="3"/>
  <c r="E553" i="3"/>
  <c r="E554" i="3"/>
  <c r="E555" i="3"/>
  <c r="E556" i="3"/>
  <c r="E559" i="3"/>
  <c r="E560" i="3"/>
  <c r="E561" i="3"/>
  <c r="E566" i="3"/>
  <c r="E572" i="3"/>
  <c r="E573" i="3"/>
  <c r="E574" i="3"/>
  <c r="E579" i="3"/>
  <c r="E582" i="3"/>
  <c r="E597" i="3"/>
  <c r="E602" i="3"/>
  <c r="E611" i="3"/>
  <c r="E616" i="3"/>
  <c r="E618" i="3"/>
  <c r="E619" i="3"/>
  <c r="E620" i="3"/>
  <c r="E625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5" i="3"/>
  <c r="E656" i="3"/>
  <c r="E664" i="3"/>
  <c r="E665" i="3"/>
  <c r="E666" i="3"/>
  <c r="E667" i="3"/>
  <c r="E671" i="3"/>
  <c r="E672" i="3"/>
  <c r="E673" i="3"/>
  <c r="E674" i="3"/>
  <c r="E678" i="3"/>
  <c r="E679" i="3"/>
  <c r="E680" i="3"/>
  <c r="E681" i="3"/>
  <c r="E685" i="3"/>
  <c r="E686" i="3"/>
  <c r="E687" i="3"/>
  <c r="E688" i="3"/>
  <c r="E689" i="3"/>
  <c r="E690" i="3"/>
  <c r="E691" i="3"/>
  <c r="E692" i="3"/>
  <c r="E693" i="3"/>
  <c r="E698" i="3"/>
  <c r="E699" i="3"/>
  <c r="E700" i="3"/>
  <c r="E718" i="3"/>
  <c r="E723" i="3"/>
  <c r="E728" i="3"/>
  <c r="E729" i="3"/>
  <c r="E730" i="3"/>
  <c r="E731" i="3"/>
  <c r="E4" i="3"/>
</calcChain>
</file>

<file path=xl/sharedStrings.xml><?xml version="1.0" encoding="utf-8"?>
<sst xmlns="http://schemas.openxmlformats.org/spreadsheetml/2006/main" count="1334" uniqueCount="554">
  <si>
    <t>Департамент финансов администрации города Перми</t>
  </si>
  <si>
    <t>тыс. руб.</t>
  </si>
  <si>
    <t>КЦСР</t>
  </si>
  <si>
    <t>Наименование КЦСР</t>
  </si>
  <si>
    <t>Расход по ЛС</t>
  </si>
  <si>
    <t>Департамент имущественных отношений администрации города Перми</t>
  </si>
  <si>
    <t>2012154</t>
  </si>
  <si>
    <t>Организация работ по отчуждению, передаче в возмездное пользование муниципального имущества, мониторинг деятельности муниципальных предприятий</t>
  </si>
  <si>
    <t>2012155</t>
  </si>
  <si>
    <t>Организация деятельности торговой площадки муниципального образования г.Пермь</t>
  </si>
  <si>
    <t>2020059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</si>
  <si>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</si>
  <si>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2022159</t>
  </si>
  <si>
    <t>Обеспечение содержания и обслуживания нежилого муниципального фонда</t>
  </si>
  <si>
    <t>9580011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</si>
  <si>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</si>
  <si>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9580019</t>
  </si>
  <si>
    <t>Расходы на обеспечение функций муниципальных органов по функциональным органам администрации города Перми</t>
  </si>
  <si>
    <t>9619200</t>
  </si>
  <si>
    <t>Средства на исполнение решений судов, вступивших в законную силу</t>
  </si>
  <si>
    <t>9162183</t>
  </si>
  <si>
    <t>Мероприятия, направленные на решение отдельных вопросов местного значения в микрорайонах города Перми</t>
  </si>
  <si>
    <t>Департамент градостроительства и архитектуры администрации города Перми</t>
  </si>
  <si>
    <t>1810059</t>
  </si>
  <si>
    <t>1812120</t>
  </si>
  <si>
    <t>Мероприятия в области застройки территории</t>
  </si>
  <si>
    <t>1812320</t>
  </si>
  <si>
    <t>Разработка документации по архитектурному облику центральных улиц города Перми</t>
  </si>
  <si>
    <t>1822121</t>
  </si>
  <si>
    <t>Наполнение автоматизированной информационной системы обеспечения градостроительной деятельности</t>
  </si>
  <si>
    <t>1822122</t>
  </si>
  <si>
    <t>Сопровождение автоматизированной информационной системы обеспечения градостроительной деятельности</t>
  </si>
  <si>
    <t>Управление записи актов гражданского состояния администрации города Перми</t>
  </si>
  <si>
    <t>9195930</t>
  </si>
  <si>
    <t>Государственная регистрация актов гражданского состояния</t>
  </si>
  <si>
    <t>Управление по экологии и природопользованию администрации города Перми</t>
  </si>
  <si>
    <t>2112162</t>
  </si>
  <si>
    <t>Подготовка и предоставление населению города Перми информации о состоянии окружающей среды</t>
  </si>
  <si>
    <t>2112163</t>
  </si>
  <si>
    <t>Привлечение населения города Перми к реализации экологических проектов, акций, озеленению территории</t>
  </si>
  <si>
    <t>2112164</t>
  </si>
  <si>
    <t>Мониторинг и обустройство водных объектов города Перми</t>
  </si>
  <si>
    <t>2120059</t>
  </si>
  <si>
    <t>2122165</t>
  </si>
  <si>
    <t>Поддержание территории городских лесов в нормативном состоянии</t>
  </si>
  <si>
    <t>2122166</t>
  </si>
  <si>
    <t>Содержание и развитие системы ООПТ местного значения</t>
  </si>
  <si>
    <t>9150059</t>
  </si>
  <si>
    <t>9152197</t>
  </si>
  <si>
    <t>Мероприятия по регулированию численности безнадзорных собак и кошек на территории города Перми</t>
  </si>
  <si>
    <t>Управление здравоохранения администрации города Перми</t>
  </si>
  <si>
    <t>9162182</t>
  </si>
  <si>
    <t>Мероприятия, направленные на решение отдельных вопросов местного значения в микрорайонах города Перми - финансовое обеспечение отдельных государственных полномочий в сфере здравоохранения</t>
  </si>
  <si>
    <t>9194209</t>
  </si>
  <si>
    <t>Реконструкция с надстройкой второго и третьего этажей поликлиники МАУЗ ГДП по ул.Докучаева, 30/ ул.Костычева,41</t>
  </si>
  <si>
    <t>9196301</t>
  </si>
  <si>
    <t>Организация оказания медицинской помощи на территории Пермского края муниципальными учреждениями</t>
  </si>
  <si>
    <t>9196303</t>
  </si>
  <si>
    <t>Обеспечение полномочий по оплате проезда пациентов, проживающих в городе 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 по направлению Министерства здравоохранения Пермского края</t>
  </si>
  <si>
    <t>9196304</t>
  </si>
  <si>
    <t>Организация оказания медицинской помощи в детских санаториях ревматологического и пульмонологического профиля</t>
  </si>
  <si>
    <t>9196305</t>
  </si>
  <si>
    <t>Формирование системы оказания паллиативной медицинской помощи, в том числе детям муниципальными учреждениями</t>
  </si>
  <si>
    <t>9196315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</si>
  <si>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 (рабочих поселках), по оплате жилого помещения и коммунальных услуг</t>
  </si>
  <si>
    <t>Департамент культуры и молодежной политики администрации города Перми</t>
  </si>
  <si>
    <t>0312198</t>
  </si>
  <si>
    <t>Мероприятия в области культуры</t>
  </si>
  <si>
    <t>0320059</t>
  </si>
  <si>
    <t>0330059</t>
  </si>
  <si>
    <t>0342100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</si>
  <si>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</si>
  <si>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0350059</t>
  </si>
  <si>
    <t>0352127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</si>
  <si>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</si>
  <si>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0358202</t>
  </si>
  <si>
    <t>Социальные гарантии и льготы педагогическим работникам</t>
  </si>
  <si>
    <t>0358203</t>
  </si>
  <si>
    <t>Стипендии одаренным детям, обучающимся в образовательных учреждениях дополнительного образования детей в сфере культуры</t>
  </si>
  <si>
    <t>0360059</t>
  </si>
  <si>
    <t>0370059</t>
  </si>
  <si>
    <t>0410059</t>
  </si>
  <si>
    <t>0417004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</si>
  <si>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</si>
  <si>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Департамент образования администрации города Перми</t>
  </si>
  <si>
    <t>0110059</t>
  </si>
  <si>
    <t>0112103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</si>
  <si>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</si>
  <si>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0114132</t>
  </si>
  <si>
    <t>Строительство нового корпуса ДОУ "Детский сад № 407" г. Перми</t>
  </si>
  <si>
    <t>0116306</t>
  </si>
  <si>
    <t>Обеспечение воспитания и обучения детей-инвалидов в дошкольных образовательных организациях и на дому</t>
  </si>
  <si>
    <t>0116311</t>
  </si>
  <si>
    <t>Предоставление социальных гарантий и льгот педагогическим работникам дошкольных и общеобразовательных организаций</t>
  </si>
  <si>
    <t>0116316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</si>
  <si>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</si>
  <si>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>0116330</t>
  </si>
  <si>
    <t>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</si>
  <si>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0117003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</si>
  <si>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</si>
  <si>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0118102</t>
  </si>
  <si>
    <t>Пособия семьям, имеющих детей в возрасте от 1,5 до 4 лет</t>
  </si>
  <si>
    <t>0120059</t>
  </si>
  <si>
    <t>0124201</t>
  </si>
  <si>
    <t>Строительство нового корпуса МБОУ "Гимназия № 11 им. С.П.Дягилева" - софинансируемый проект</t>
  </si>
  <si>
    <t>0126307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</si>
  <si>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 образования, а также дополнительного образования в общеобразовательных организациях</t>
  </si>
  <si>
    <t>0126308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</si>
  <si>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</si>
  <si>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0126309</t>
  </si>
  <si>
    <t>Стипендиальное обеспечение обучающихся в 10-х и 11-х классах общеобразовательных организаций</t>
  </si>
  <si>
    <t>0126310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</si>
  <si>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</si>
  <si>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0126311</t>
  </si>
  <si>
    <t>0126314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</si>
  <si>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 (рабочих поселках), по оплате жилого помещения и коммунальных услуг</t>
  </si>
  <si>
    <t>0126317</t>
  </si>
  <si>
    <t>Предоставление мер социальной поддержки учащимся из многодетных малоимущих семей</t>
  </si>
  <si>
    <t>0126318</t>
  </si>
  <si>
    <t>Предоставление мер социальной поддержки учащимся из малоимущих семей</t>
  </si>
  <si>
    <t>0127005</t>
  </si>
  <si>
    <t>Субсидии частным организациям, осуществляющих общеобразовательную деятельность</t>
  </si>
  <si>
    <t>0128200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</si>
  <si>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</si>
  <si>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0128201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</si>
  <si>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</si>
  <si>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0128204</t>
  </si>
  <si>
    <t>Предоставление бесплатного питания учащимся кадетской школы города Перми</t>
  </si>
  <si>
    <t>0128206</t>
  </si>
  <si>
    <t>Предоставление бесплатного питания отдельным категориям учащихся в общеобразовательных организациях</t>
  </si>
  <si>
    <t>0130059</t>
  </si>
  <si>
    <t>0138202</t>
  </si>
  <si>
    <t>0140059</t>
  </si>
  <si>
    <t>0142101</t>
  </si>
  <si>
    <t>Софинансирование расходных обязательств по исполнению полномочий органов местного самоуправления по вопросам местного значения</t>
  </si>
  <si>
    <t>0142104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</si>
  <si>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</si>
  <si>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0142119</t>
  </si>
  <si>
    <t>Мероприятия в области образования</t>
  </si>
  <si>
    <t>0142180</t>
  </si>
  <si>
    <t>Мероприятия в области инновационного развития системы образования</t>
  </si>
  <si>
    <t>0142200</t>
  </si>
  <si>
    <t>Приведение имущественных комплексов образовательных организаций в соответствие с требованиями действующего законодательства - софинансирование</t>
  </si>
  <si>
    <t>0146312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</si>
  <si>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</si>
  <si>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0148202</t>
  </si>
  <si>
    <t>0520059</t>
  </si>
  <si>
    <t>0710059</t>
  </si>
  <si>
    <t>0712105</t>
  </si>
  <si>
    <t>Мероприятия по содействию создания среды, дружественной к семье и детям</t>
  </si>
  <si>
    <t>1312108</t>
  </si>
  <si>
    <t>Мероприятия по профилактике правонарушений среди несовершеннолетних</t>
  </si>
  <si>
    <t>1322109</t>
  </si>
  <si>
    <t>Организация мероприятий первичной профилактики употребления психоактивных веществ</t>
  </si>
  <si>
    <t>9162181</t>
  </si>
  <si>
    <t>Мероприятия, направленные на решение отдельных вопросов местного значения в микрорайонах города Перми - финансовое обеспечение отдельных государственных полномочий в сфере образования</t>
  </si>
  <si>
    <t>Администрация Ленинского района Перми</t>
  </si>
  <si>
    <t>0412314</t>
  </si>
  <si>
    <t>Мероприятия в области молодежной политики</t>
  </si>
  <si>
    <t>0522199</t>
  </si>
  <si>
    <t>Мероприятия в области физической культуры и спорта</t>
  </si>
  <si>
    <t>0627113</t>
  </si>
  <si>
    <t>Оказание поддержки развитию органов территориального общественного самоуправления</t>
  </si>
  <si>
    <t>0627114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</si>
  <si>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</si>
  <si>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0632131</t>
  </si>
  <si>
    <t>Содержание имущества и обеспечение деятельности общественных центров</t>
  </si>
  <si>
    <t>0632133</t>
  </si>
  <si>
    <t>Развитие инфраструктуры поддержки социально ориентированных некоммерческих организаций</t>
  </si>
  <si>
    <t>0912114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</si>
  <si>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</si>
  <si>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>1012123</t>
  </si>
  <si>
    <t>Содержание и ремонт автомобильных дорог</t>
  </si>
  <si>
    <t>1030059</t>
  </si>
  <si>
    <t>1112136</t>
  </si>
  <si>
    <t>Содержание объектов озеленения общего пользования</t>
  </si>
  <si>
    <t>1112140</t>
  </si>
  <si>
    <t>Содержание искусственных инженерных сооружений</t>
  </si>
  <si>
    <t>1222178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</si>
  <si>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</si>
  <si>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1422112</t>
  </si>
  <si>
    <t>Приведение источников противопожарного водоснабжения в нормативное состояние</t>
  </si>
  <si>
    <t>9192188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</si>
  <si>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</si>
  <si>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9196319</t>
  </si>
  <si>
    <t>Образование комиссий по делам несовершеннолетних и защите их прав и организацию их деятельности</t>
  </si>
  <si>
    <t>9570011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</si>
  <si>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</si>
  <si>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9570019</t>
  </si>
  <si>
    <t>Расходы на обеспечение функций муниципальных органов по территориальным органам администрации города Перми</t>
  </si>
  <si>
    <t>Администрация Свердловского района Перми</t>
  </si>
  <si>
    <t>1112137</t>
  </si>
  <si>
    <t>Содержание пустошей, логов и водоохранных зон</t>
  </si>
  <si>
    <t>Администрация Мотовилихинского района Перми</t>
  </si>
  <si>
    <t>Администрация Дзержинского района Перми</t>
  </si>
  <si>
    <t>Администрация Индустриального района Перми</t>
  </si>
  <si>
    <t>Администрация Кировского района Перми</t>
  </si>
  <si>
    <t>0612128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</si>
  <si>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</si>
  <si>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Администрация Орджоникидзевского района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</si>
  <si>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</si>
  <si>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</si>
  <si>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1412199</t>
  </si>
  <si>
    <t>Противооползневые мероприятия</t>
  </si>
  <si>
    <t>1424102</t>
  </si>
  <si>
    <t>Строительство источников противопожарного водоснабжения</t>
  </si>
  <si>
    <t>1710059</t>
  </si>
  <si>
    <t>1712168</t>
  </si>
  <si>
    <t>Мероприятия в области коммунального хозяйства</t>
  </si>
  <si>
    <t>1712170</t>
  </si>
  <si>
    <t>Капитальный ремонт набережной реки Камы</t>
  </si>
  <si>
    <t>1714108</t>
  </si>
  <si>
    <t>Расширение и реконструкция (2 очередь) канализации</t>
  </si>
  <si>
    <t>1714110</t>
  </si>
  <si>
    <t>Строительство газопроводов в микрорайонах индивидуальной застройки города Перми</t>
  </si>
  <si>
    <t>1714115</t>
  </si>
  <si>
    <t>Строительство резервуара для воды емкостью 5000 кубических метров на территории насосной станции "Заречная" города Перми</t>
  </si>
  <si>
    <t>1730059</t>
  </si>
  <si>
    <t>1732172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</si>
  <si>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</si>
  <si>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1732307</t>
  </si>
  <si>
    <t>Мероприятия по снижению и ликвидации дебиторской задолженности населения за жилищно-коммунальные услуги</t>
  </si>
  <si>
    <t>1750059</t>
  </si>
  <si>
    <t>1752174</t>
  </si>
  <si>
    <t>Содержание и текущий ремонт объектов инженерной инфраструктуры</t>
  </si>
  <si>
    <t>1752175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</si>
  <si>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</si>
  <si>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Управление внешнего благоустройства администрации города Перми</t>
  </si>
  <si>
    <t>1012124</t>
  </si>
  <si>
    <t>Содержание и ремонт искусственных дорожных сооружений</t>
  </si>
  <si>
    <t>1012125</t>
  </si>
  <si>
    <t>Капитальный ремонт автомобильных дорог и искусственных дорожных сооружений</t>
  </si>
  <si>
    <t>1012205</t>
  </si>
  <si>
    <t>Капитальный ремонт автомобильных дорог общего пользования, выполняемый в рамках софинансирования</t>
  </si>
  <si>
    <t>1012316</t>
  </si>
  <si>
    <t>Содержание сетей наружного освещения</t>
  </si>
  <si>
    <t>1017101</t>
  </si>
  <si>
    <t>Субсидия на содержание, текущий и капитальный ремонт сетей наружного освещения</t>
  </si>
  <si>
    <t>1022123</t>
  </si>
  <si>
    <t>Проектирование и строительство (реконструкция) автомобильных дорог общего пользования местного значения административного центра Пермского края</t>
  </si>
  <si>
    <t>1024203</t>
  </si>
  <si>
    <t>Реконструкция ул. Героев Хасана от ПНИТИ до ул. Хлебозаводской</t>
  </si>
  <si>
    <t>1114105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</si>
  <si>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</si>
  <si>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1122142</t>
  </si>
  <si>
    <t>Содержание объектов ритуального назначения</t>
  </si>
  <si>
    <t>1122144</t>
  </si>
  <si>
    <t>Организация эвакуации умерших</t>
  </si>
  <si>
    <t>1124106</t>
  </si>
  <si>
    <t>Строительство кладбища Восточное с крематорием</t>
  </si>
  <si>
    <t>1127103</t>
  </si>
  <si>
    <t>Субсидия специализированной службе на возмещение части стоимости услуг, входящих в гарантированный перечень услуг по погребению</t>
  </si>
  <si>
    <t>Департамент дорог и транспорта администрации города Перми</t>
  </si>
  <si>
    <t>1210059</t>
  </si>
  <si>
    <t>1212160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</si>
  <si>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</si>
  <si>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1212161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</si>
  <si>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</si>
  <si>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1222179</t>
  </si>
  <si>
    <t>Приобретение электронных информационных табло</t>
  </si>
  <si>
    <t>1222324</t>
  </si>
  <si>
    <t>Передача, прием и обработка телефонных звонков, поступающих в справочно-информационную службу департамента дорог и транспорта администрации города Перми</t>
  </si>
  <si>
    <t>1227106</t>
  </si>
  <si>
    <t>Субсидии на возмещение затрат хозяйствующим субъектам, осуществляющим пассажирские перевозки автомобильным транспортом</t>
  </si>
  <si>
    <t>1227107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</si>
  <si>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</si>
  <si>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1227108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</si>
  <si>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</si>
  <si>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1227109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</si>
  <si>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</si>
  <si>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1227110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</si>
  <si>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</si>
  <si>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Департамент промышленной политики, инвестиций и предпринимательства администрации города Перми</t>
  </si>
  <si>
    <t>0812117</t>
  </si>
  <si>
    <t>Мероприятия по увеличению объема инвестиций в экономику города</t>
  </si>
  <si>
    <t>0820059</t>
  </si>
  <si>
    <t>0822118</t>
  </si>
  <si>
    <t>Мероприятия по увеличению числа субъектов малого и среднего предпринимательства</t>
  </si>
  <si>
    <t>9192195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</si>
  <si>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</si>
  <si>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Комитет социальной защиты населения администрации города Перми</t>
  </si>
  <si>
    <t>0212102</t>
  </si>
  <si>
    <t>Проведение мероприятий социальной направленности</t>
  </si>
  <si>
    <t>0212146</t>
  </si>
  <si>
    <t>Автоматизированный персонифицированный учет жителей</t>
  </si>
  <si>
    <t>0217001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</si>
  <si>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</si>
  <si>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0218100</t>
  </si>
  <si>
    <t>Выплата за проезд в медицинские организации для проведения амбулаторного гемодиализа</t>
  </si>
  <si>
    <t>0218101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</si>
  <si>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</si>
  <si>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0218205</t>
  </si>
  <si>
    <t>Дополнительные меры социальной поддержки отдельных категорий жителей</t>
  </si>
  <si>
    <t>0222135</t>
  </si>
  <si>
    <t>Обеспечение доступности информации</t>
  </si>
  <si>
    <t>0726320</t>
  </si>
  <si>
    <t>Организация отдыха и оздоровления детей</t>
  </si>
  <si>
    <t>9198208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</si>
  <si>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</si>
  <si>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Департамент общественной безопасности администрации города Перми</t>
  </si>
  <si>
    <t>1312107</t>
  </si>
  <si>
    <t>Создание условий для деятельности добровольных формирований населения по охране общественного порядка</t>
  </si>
  <si>
    <t>1410059</t>
  </si>
  <si>
    <t>1412110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</si>
  <si>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</si>
  <si>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9629300</t>
  </si>
  <si>
    <t>Резервный фонд администрации города Перми</t>
  </si>
  <si>
    <t>Управление по развитию потребительского рынка администрации города Перми</t>
  </si>
  <si>
    <t>Администрация города Перми</t>
  </si>
  <si>
    <t>0722156</t>
  </si>
  <si>
    <t>Мероприятия в области организации отдыха детей включая администрирование расходов</t>
  </si>
  <si>
    <t>9112185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</si>
  <si>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</si>
  <si>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9122184</t>
  </si>
  <si>
    <t>Мероприятия по совершенствованию и повышению эффективности муниципальной службы в администрации города Перми</t>
  </si>
  <si>
    <t>9130059</t>
  </si>
  <si>
    <t>9132196</t>
  </si>
  <si>
    <t>Капитальный ремонт административных зданий</t>
  </si>
  <si>
    <t>9140059</t>
  </si>
  <si>
    <t>9192186</t>
  </si>
  <si>
    <t>Обеспечение технической защиты информации</t>
  </si>
  <si>
    <t>9192187</t>
  </si>
  <si>
    <t>Информирование населения по вопросам местного значения</t>
  </si>
  <si>
    <t>9192189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</si>
  <si>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</si>
  <si>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9192190</t>
  </si>
  <si>
    <t>Мероприятия по созданию механизмов эффективного управления социально-экономическим развитием города Перми</t>
  </si>
  <si>
    <t>9198105</t>
  </si>
  <si>
    <t>Единовременные денежные вознаграждения и ежегодные денежные выплаты Почетным гражданам города Перми</t>
  </si>
  <si>
    <t>9510011</t>
  </si>
  <si>
    <t>Расходы на выплаты по оплате труда работников муниципальных органов по главе администрации города Перми</t>
  </si>
  <si>
    <t>9590011</t>
  </si>
  <si>
    <t>Расходы на выплаты по оплате труда работников муниципальных органов по аппарату органа городского самоуправления</t>
  </si>
  <si>
    <t>9590019</t>
  </si>
  <si>
    <t>Расходы на обеспечение функций муниципальных органов по аппарату органа городского самоуправления</t>
  </si>
  <si>
    <t>Комитет по физической культуре и спорту администрации города Перми</t>
  </si>
  <si>
    <t>0512101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</si>
  <si>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</si>
  <si>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0514200</t>
  </si>
  <si>
    <t>Строительство физкультурно-оздоровительного комплекса в Свердловском районе (ул. Обвинская, 9) - софинансируемый проект</t>
  </si>
  <si>
    <t>0528202</t>
  </si>
  <si>
    <t>Контрольно-счетная палата города Перми</t>
  </si>
  <si>
    <t>9310011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</si>
  <si>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</si>
  <si>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9390011</t>
  </si>
  <si>
    <t>9390019</t>
  </si>
  <si>
    <t>Избирательная комиссия города Перми</t>
  </si>
  <si>
    <t>9410011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</si>
  <si>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</si>
  <si>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9490011</t>
  </si>
  <si>
    <t>Расходы на выплаты по оплате труда работников муниципальных органов по аппарату избирательной комиссии города Перми</t>
  </si>
  <si>
    <t>9490019</t>
  </si>
  <si>
    <t>Расходы на обеспечение функций муниципальных органов по аппарату избирательной комиссии города Перми</t>
  </si>
  <si>
    <t>Пермская городская Дума</t>
  </si>
  <si>
    <t>9198207</t>
  </si>
  <si>
    <t>Денежное вознаграждение физическим лицам, награжденным Почетной грамотой города Перми</t>
  </si>
  <si>
    <t>9210011</t>
  </si>
  <si>
    <t>Расходы на выплаты по оплате труда работников муниципальных органов по Главе города Перми</t>
  </si>
  <si>
    <t>9220011</t>
  </si>
  <si>
    <t>Расходы на выплаты по оплате труда работников муниципальных органов по депутатам Пермской городской Думы и их помощникам</t>
  </si>
  <si>
    <t>9220019</t>
  </si>
  <si>
    <t>Расходы на обеспечение функций муниципальных органов по депутатам Пермской городской Думы и их помощникам</t>
  </si>
  <si>
    <t>9290011</t>
  </si>
  <si>
    <t>9290019</t>
  </si>
  <si>
    <t>9292191</t>
  </si>
  <si>
    <t>Оплата членских взносов в межмуниципальные ассоциации</t>
  </si>
  <si>
    <t>Управление жилищных отношений администрации города Перми</t>
  </si>
  <si>
    <t>1512147</t>
  </si>
  <si>
    <t>Переселение граждан города Перми из непригодного для проживания и аварийного жилищного фонда</t>
  </si>
  <si>
    <t>1512148</t>
  </si>
  <si>
    <t>Мероприятия в области жилищно-коммунального хозяйства</t>
  </si>
  <si>
    <t>1519602</t>
  </si>
  <si>
    <t>Обеспечение мероприятий по переселению граждан из аварийного жилищного фонда</t>
  </si>
  <si>
    <t>1520059</t>
  </si>
  <si>
    <t>1522150</t>
  </si>
  <si>
    <t>Обеспечение нормативного содержания муниципального жилищного фонда</t>
  </si>
  <si>
    <t>1532151</t>
  </si>
  <si>
    <t>Исполнение судебных решений о предоставлении благоустроенного жилья</t>
  </si>
  <si>
    <t>1534131</t>
  </si>
  <si>
    <t>Строительство 6-этажного многоквартирного жилого дома по адресу: ул. Сокольская,12 для обеспечения жильем граждан</t>
  </si>
  <si>
    <t>1538106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</si>
  <si>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</si>
  <si>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9196328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</si>
  <si>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</si>
  <si>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Департамент земельных отношений администрации города Перми</t>
  </si>
  <si>
    <t>1912152</t>
  </si>
  <si>
    <t>Защита земельно-имущественных прав, проведение претензионно-исковой работы</t>
  </si>
  <si>
    <t>1922153</t>
  </si>
  <si>
    <t>Вовлечение в оборот земельных участков</t>
  </si>
  <si>
    <t>1922305</t>
  </si>
  <si>
    <t>Выполнение кадастровых работ с целью отнесения земельных участков к муниципальной собственности города Перми</t>
  </si>
  <si>
    <t>Итого</t>
  </si>
  <si>
    <t>% исполнения</t>
  </si>
  <si>
    <t>КП январь-март</t>
  </si>
  <si>
    <t>в том числе:</t>
  </si>
  <si>
    <t>программные расходы</t>
  </si>
  <si>
    <t>Муниципальная программа "Управление муниципальным имуществом города Перми</t>
  </si>
  <si>
    <t>2000000</t>
  </si>
  <si>
    <t>Подпрограмма "Распоряжение муниципальным имуществом"</t>
  </si>
  <si>
    <t>2010000</t>
  </si>
  <si>
    <t>2020000</t>
  </si>
  <si>
    <t>Подпрограмма "Содержание муниципального имущества"</t>
  </si>
  <si>
    <t>непрограммные расходы</t>
  </si>
  <si>
    <t>Муниципальная программа "Градостроительная деятельность на территории города Перми"</t>
  </si>
  <si>
    <t>1800000</t>
  </si>
  <si>
    <t>1810000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</si>
  <si>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</si>
  <si>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1820000</t>
  </si>
  <si>
    <t>Подпрограмма "Ведение информационной системы обеспечения градостроительной деятельности"</t>
  </si>
  <si>
    <t>2100000</t>
  </si>
  <si>
    <t>Муниципальная программа "Охрана природы и лесное хозяйство города Перми"</t>
  </si>
  <si>
    <t>2110000</t>
  </si>
  <si>
    <t>Подпрограмма "Реализация природоохранных мероприятий на территории города Перми"</t>
  </si>
  <si>
    <t>2120000</t>
  </si>
  <si>
    <t>Подпрограмма "Охрана, защита, воспроизводство городских лесов и обустройство мест отдыха в лесах города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</si>
  <si>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</si>
  <si>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9150000</t>
  </si>
  <si>
    <t>0300000</t>
  </si>
  <si>
    <t>Муниципальная программа "Культура города Перми"</t>
  </si>
  <si>
    <t>0310000</t>
  </si>
  <si>
    <t>0320000</t>
  </si>
  <si>
    <t>0330000</t>
  </si>
  <si>
    <t>0340000</t>
  </si>
  <si>
    <t>0350000</t>
  </si>
  <si>
    <t>0360000</t>
  </si>
  <si>
    <t>0370000</t>
  </si>
  <si>
    <t>Подпрограмма "Городские культурно-зрелищные мероприятия"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</si>
  <si>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</si>
  <si>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</si>
  <si>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 xml:space="preserve"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 </t>
  </si>
  <si>
    <t>Подпрограмма "Одаренные дети города Перми"</t>
  </si>
  <si>
    <t>Подпрограмма "Библиотечное обслуживание населения города Перми"</t>
  </si>
  <si>
    <t xml:space="preserve"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 </t>
  </si>
  <si>
    <t>0410000</t>
  </si>
  <si>
    <t>Муниципальная программа "Молодежь города Перми"</t>
  </si>
  <si>
    <t>0400000</t>
  </si>
  <si>
    <t>Подпрограмма "Вовлечение молодежи в социальную практику"</t>
  </si>
  <si>
    <t>0100000</t>
  </si>
  <si>
    <t>Муниципальная программа "Обеспечение доступности качественного образования в городе Перми"</t>
  </si>
  <si>
    <t>0110000</t>
  </si>
  <si>
    <t>Подпрограмма "Доступность качественной услуги дошкольного образования для всех слоев населения города Перми"</t>
  </si>
  <si>
    <t>0120000</t>
  </si>
  <si>
    <t xml:space="preserve"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 </t>
  </si>
  <si>
    <t>0130000</t>
  </si>
  <si>
    <t xml:space="preserve">Подпрограмма "Получение качественной услуги дополнительного образования детьми в возрасте от 7 до 18 лет в полном объеме" </t>
  </si>
  <si>
    <t>0140000</t>
  </si>
  <si>
    <t>Подпрограмма "Ресурсное обеспечение качественного функционирования системы образования города Перми"</t>
  </si>
  <si>
    <t>Муниципальная программа "Развитие физической культуры и спорта в городе Перми"</t>
  </si>
  <si>
    <t>0500000</t>
  </si>
  <si>
    <t>Подпрограмма "Организация предоставления физкультурно-оздоровительных и спортивных услуг населению"</t>
  </si>
  <si>
    <t>0520000</t>
  </si>
  <si>
    <t>0700000</t>
  </si>
  <si>
    <t>0710000</t>
  </si>
  <si>
    <t>Муниципальная программа "Семья и дети города Перми"</t>
  </si>
  <si>
    <t>Подпрограмма "Формирование среды, дружественной к семье и детям"</t>
  </si>
  <si>
    <t>1300000</t>
  </si>
  <si>
    <t>1320000</t>
  </si>
  <si>
    <t>1310000</t>
  </si>
  <si>
    <t>Муниципальная программа "Профилактика правонарушений в городе Перми"</t>
  </si>
  <si>
    <t>Подпрограмма "Снижение количества грабежей и разбоев, совершенных в общественных местах, преступлений среди несовершеннолетних"</t>
  </si>
  <si>
    <t>Подпрограмма "Совершенствование системы первичной профилактики употребления психоактивных веществ"</t>
  </si>
  <si>
    <t xml:space="preserve">Подпрограмма "Городские культурно-зрелищные мероприятия" </t>
  </si>
  <si>
    <t>Муниципальная программа "Общественное участие"</t>
  </si>
  <si>
    <t>0600000</t>
  </si>
  <si>
    <t xml:space="preserve">Подпрограмма "Поддержка общественно полезной деятельности социально ориентированных некоммерческих организаций" </t>
  </si>
  <si>
    <t>0620000</t>
  </si>
  <si>
    <t>Подпрограмма "Развитие инфраструктуры поддержки социально ориентированных некоммерческих организаций"</t>
  </si>
  <si>
    <t>0630000</t>
  </si>
  <si>
    <t>Муниципальная программа "Потребительский рынок города Перми"</t>
  </si>
  <si>
    <t>0900000</t>
  </si>
  <si>
    <t xml:space="preserve">Подпрограмма "Регулирование размещения объектов потребительского рынка города Перми" </t>
  </si>
  <si>
    <t>0910000</t>
  </si>
  <si>
    <t>Муниципальная программа "Организация дорожной деятельности в городе Перми"</t>
  </si>
  <si>
    <t>1000000</t>
  </si>
  <si>
    <t>1010000</t>
  </si>
  <si>
    <t xml:space="preserve">Подпрограмма "Обеспечение нормативного состояния автомобильных дорог и элементов дорог" </t>
  </si>
  <si>
    <t>1030000</t>
  </si>
  <si>
    <t>Подпрограмма "Обеспечение деятельности заказчиков работ"</t>
  </si>
  <si>
    <t xml:space="preserve"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 </t>
  </si>
  <si>
    <t>1100000</t>
  </si>
  <si>
    <t>1110000</t>
  </si>
  <si>
    <t>Подпрограмма "Объекты озеленения общего пользования города Перми"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</si>
  <si>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</si>
  <si>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1200000</t>
  </si>
  <si>
    <t>1220000</t>
  </si>
  <si>
    <t xml:space="preserve">Подпрограмма "Развитие городского пассажирского транспорта общего пользования в городе Перми" 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</si>
  <si>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</si>
  <si>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1400000</t>
  </si>
  <si>
    <t>1420000</t>
  </si>
  <si>
    <t>Подпрограмма "Обеспечение первичных мер пожарной безопасности на территории города Перми"</t>
  </si>
  <si>
    <t>0610000</t>
  </si>
  <si>
    <t xml:space="preserve"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  </t>
  </si>
  <si>
    <t xml:space="preserve"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 </t>
  </si>
  <si>
    <t>1410000</t>
  </si>
  <si>
    <t>Муниципальная программа "Развитие системы жилищно-коммунального хозяйства в городе Перми"</t>
  </si>
  <si>
    <t>1700000</t>
  </si>
  <si>
    <t>1710000</t>
  </si>
  <si>
    <t>Подпрограмма "Создание условий для развития и обеспечения коммунальной инфраструктуры города Перми"</t>
  </si>
  <si>
    <t>Подпрограмма "Обеспечение эффективного управления многоквартирными домами в городе Перми"</t>
  </si>
  <si>
    <t>1730000</t>
  </si>
  <si>
    <t>1750000</t>
  </si>
  <si>
    <t>Подпрограмма "Содержание объектов инженерной инфраструктуры"</t>
  </si>
  <si>
    <t xml:space="preserve">Подпрограмма "Развитие сети автомобильных дорог и наружного освещения" </t>
  </si>
  <si>
    <t>1020000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</si>
  <si>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</si>
  <si>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Подпрограмма "Объекты озеленения общего пользования города Перми" </t>
  </si>
  <si>
    <t xml:space="preserve">Подпрограмма "Объекты ритуального назначения города Перми" </t>
  </si>
  <si>
    <t>1120000</t>
  </si>
  <si>
    <t>1210000</t>
  </si>
  <si>
    <t xml:space="preserve">Подпрограмма "Организация дорожного движения в городе Перми" </t>
  </si>
  <si>
    <t>0800000</t>
  </si>
  <si>
    <t>0810000</t>
  </si>
  <si>
    <t>Муниципальная программа "Экономическое развитие города Перми"</t>
  </si>
  <si>
    <t xml:space="preserve">Подпрограмма "Формирование благоприятной инвестиционной среды" </t>
  </si>
  <si>
    <t>0820000</t>
  </si>
  <si>
    <t>Подпрограмма "Развитие малого и среднего предпринимательства"</t>
  </si>
  <si>
    <t xml:space="preserve">Подпрограмма "Доступность качественной услуги дошкольного образования для всех слоев населения города Перми" </t>
  </si>
  <si>
    <t>Муниципальная программа "Социальная поддержка населения города Перми"</t>
  </si>
  <si>
    <t>0200000</t>
  </si>
  <si>
    <t>0210000</t>
  </si>
  <si>
    <t>0220000</t>
  </si>
  <si>
    <t>0720000</t>
  </si>
  <si>
    <t xml:space="preserve">Подпрограмма "Поддержка социально незащищенных категорий населения города Перми" </t>
  </si>
  <si>
    <t>Подпрограмма "Доступный город"</t>
  </si>
  <si>
    <t xml:space="preserve">Подпрограмма "Организация оздоровления, отдыха и занятости детей города Перми" </t>
  </si>
  <si>
    <t xml:space="preserve">Подпрограмма "Снижение количества грабежей и разбоев, совершенных в общественных местах, преступлений среди несовершеннолетних" </t>
  </si>
  <si>
    <t xml:space="preserve">Муниципальная программа "Осуществление мер по гражданской обороне, пожарной безопасности и защите от чрезвычайных ситуаций в городе Перми" </t>
  </si>
  <si>
    <t>9110000</t>
  </si>
  <si>
    <t>9120000</t>
  </si>
  <si>
    <t>9130000</t>
  </si>
  <si>
    <t>9140000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</si>
  <si>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</t>
  </si>
  <si>
    <t xml:space="preserve">Реализация мероприятий ведомственной целевой программы "Развитие муниципальной службы в администрации города" 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</si>
  <si>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</si>
  <si>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Реализация мероприятий ведомственной целевой программы "Развитие архивного дела в городе Перми"</t>
  </si>
  <si>
    <t>0510000</t>
  </si>
  <si>
    <t xml:space="preserve">Подпрограмма "Развитие спортивной инфраструктуры" </t>
  </si>
  <si>
    <t xml:space="preserve">Подпрограмма "Организация предоставления физкультурно-оздоровительных и спортивных услуг населению" </t>
  </si>
  <si>
    <t>1500000</t>
  </si>
  <si>
    <t>1510000</t>
  </si>
  <si>
    <t>1520000</t>
  </si>
  <si>
    <t>1530000</t>
  </si>
  <si>
    <t xml:space="preserve">Муниципальная программа "Обеспечение жильем жителей города Перми" </t>
  </si>
  <si>
    <t xml:space="preserve">Подпрограмма "Организация переселения граждан из непригодного и аварийного жилищного фонда" </t>
  </si>
  <si>
    <t xml:space="preserve">Подпрограмма "Управление муниципальным жилищным фондом города Перми" </t>
  </si>
  <si>
    <t xml:space="preserve">Подпрограмма "Создание условий для реализации права граждан на жилище" </t>
  </si>
  <si>
    <t>1900000</t>
  </si>
  <si>
    <t>1910000</t>
  </si>
  <si>
    <t>1920000</t>
  </si>
  <si>
    <t xml:space="preserve">Муниципальная программа "Обеспечение платности и законности использования земли на территории города Перми" </t>
  </si>
  <si>
    <t xml:space="preserve">Подпрограмма "Поступление платежей за землю" </t>
  </si>
  <si>
    <t>Подпрограмма "Оформление прав на земельные участки"</t>
  </si>
  <si>
    <t>Сведения об использовании выделенных бюджетных средств главными распорядителями бюджетных средств за 1 квартал 2014 года</t>
  </si>
  <si>
    <t>в том числе расходы на бюджетные инвестиции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</si>
</sst>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0" fillId="3" borderId="0" xfId="0" applyFill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1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4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33"/>
  <sheetViews>
    <sheetView showGridLines="0" tabSelected="1" zoomScaleNormal="100" workbookViewId="0">
      <selection activeCell="B739" sqref="B739"/>
    </sheetView>
  </sheetViews>
  <sheetFormatPr defaultRowHeight="12.75" customHeight="1" outlineLevelRow="1" x14ac:dyDescent="0.2"/>
  <cols>
    <col min="1" max="1" width="9.28515625" customWidth="1"/>
    <col min="2" max="2" width="55.42578125" customWidth="1"/>
    <col min="3" max="3" width="13.42578125" customWidth="1"/>
    <col min="4" max="4" width="14.140625" customWidth="1"/>
    <col min="5" max="5" width="13.85546875" customWidth="1"/>
  </cols>
  <sheetData>
    <row r="1" spans="1:5" ht="32.25" customHeight="1" x14ac:dyDescent="0.2">
      <c r="A1" s="50" t="s">
        <v>552</v>
      </c>
      <c r="B1" s="50"/>
      <c r="C1" s="50"/>
      <c r="D1" s="50"/>
      <c r="E1" s="50"/>
    </row>
    <row r="2" spans="1:5" x14ac:dyDescent="0.2">
      <c r="A2" s="1"/>
      <c r="B2" s="1"/>
      <c r="C2" s="1"/>
      <c r="D2" s="1"/>
      <c r="E2" s="13" t="s">
        <v>1</v>
      </c>
    </row>
    <row r="3" spans="1:5" ht="25.5" x14ac:dyDescent="0.2">
      <c r="A3" s="2" t="s">
        <v>2</v>
      </c>
      <c r="B3" s="2" t="s">
        <v>3</v>
      </c>
      <c r="C3" s="2" t="s">
        <v>393</v>
      </c>
      <c r="D3" s="2" t="s">
        <v>4</v>
      </c>
      <c r="E3" s="3" t="s">
        <v>392</v>
      </c>
    </row>
    <row r="4" spans="1:5" ht="24.75" customHeight="1" x14ac:dyDescent="0.2">
      <c r="A4" s="46" t="s">
        <v>5</v>
      </c>
      <c r="B4" s="46"/>
      <c r="C4" s="11">
        <f>C6+C14</f>
        <v>22636.59</v>
      </c>
      <c r="D4" s="11">
        <f>D6+D14</f>
        <v>18906.59</v>
      </c>
      <c r="E4" s="12">
        <f>D4/C4</f>
        <v>0.83522253130882351</v>
      </c>
    </row>
    <row r="5" spans="1:5" x14ac:dyDescent="0.2">
      <c r="A5" s="14"/>
      <c r="B5" s="18" t="s">
        <v>394</v>
      </c>
      <c r="C5" s="15"/>
      <c r="D5" s="16"/>
      <c r="E5" s="17"/>
    </row>
    <row r="6" spans="1:5" x14ac:dyDescent="0.2">
      <c r="A6" s="14"/>
      <c r="B6" s="18" t="s">
        <v>395</v>
      </c>
      <c r="C6" s="15">
        <f>C7</f>
        <v>11856.07</v>
      </c>
      <c r="D6" s="15">
        <f>D7</f>
        <v>8242.5499999999993</v>
      </c>
      <c r="E6" s="17">
        <f t="shared" ref="E6:E8" si="0">D6/C6</f>
        <v>0.69521772391694714</v>
      </c>
    </row>
    <row r="7" spans="1:5" s="26" customFormat="1" ht="25.5" x14ac:dyDescent="0.2">
      <c r="A7" s="2" t="s">
        <v>397</v>
      </c>
      <c r="B7" s="18" t="s">
        <v>396</v>
      </c>
      <c r="C7" s="15">
        <f>C8+C11</f>
        <v>11856.07</v>
      </c>
      <c r="D7" s="15">
        <f>D8+D11</f>
        <v>8242.5499999999993</v>
      </c>
      <c r="E7" s="17">
        <f t="shared" si="0"/>
        <v>0.69521772391694714</v>
      </c>
    </row>
    <row r="8" spans="1:5" s="31" customFormat="1" ht="31.5" customHeight="1" collapsed="1" x14ac:dyDescent="0.2">
      <c r="A8" s="27" t="s">
        <v>399</v>
      </c>
      <c r="B8" s="28" t="s">
        <v>398</v>
      </c>
      <c r="C8" s="29">
        <f>SUM(C9:C10)</f>
        <v>560.33999999999992</v>
      </c>
      <c r="D8" s="29">
        <f>SUM(D9:D10)</f>
        <v>445.18</v>
      </c>
      <c r="E8" s="30">
        <f t="shared" si="0"/>
        <v>0.79448192169040244</v>
      </c>
    </row>
    <row r="9" spans="1:5" ht="41.25" hidden="1" customHeight="1" outlineLevel="1" x14ac:dyDescent="0.2">
      <c r="A9" s="4" t="s">
        <v>6</v>
      </c>
      <c r="B9" s="5" t="s">
        <v>7</v>
      </c>
      <c r="C9" s="8">
        <v>277.68</v>
      </c>
      <c r="D9" s="7">
        <v>277.61</v>
      </c>
      <c r="E9" s="9">
        <f t="shared" ref="E9:E113" si="1">D9/C9</f>
        <v>0.99974791126476525</v>
      </c>
    </row>
    <row r="10" spans="1:5" ht="25.5" hidden="1" outlineLevel="1" x14ac:dyDescent="0.2">
      <c r="A10" s="4" t="s">
        <v>8</v>
      </c>
      <c r="B10" s="5" t="s">
        <v>9</v>
      </c>
      <c r="C10" s="8">
        <v>282.65999999999997</v>
      </c>
      <c r="D10" s="7">
        <v>167.57</v>
      </c>
      <c r="E10" s="9">
        <f t="shared" si="1"/>
        <v>0.59283237812212553</v>
      </c>
    </row>
    <row r="11" spans="1:5" ht="30.75" customHeight="1" outlineLevel="1" x14ac:dyDescent="0.2">
      <c r="A11" s="27" t="s">
        <v>400</v>
      </c>
      <c r="B11" s="33" t="s">
        <v>401</v>
      </c>
      <c r="C11" s="34">
        <f>SUM(C12:C13)</f>
        <v>11295.73</v>
      </c>
      <c r="D11" s="34">
        <f>SUM(D12:D13)</f>
        <v>7797.37</v>
      </c>
      <c r="E11" s="32">
        <f t="shared" si="1"/>
        <v>0.69029358881630498</v>
      </c>
    </row>
    <row r="12" spans="1:5" ht="38.25" hidden="1" outlineLevel="1" x14ac:dyDescent="0.2">
      <c r="A12" s="4" t="s">
        <v>10</v>
      </c>
      <c r="B12" s="5" t="s">
        <v>11</v>
      </c>
      <c r="C12" s="8">
        <v>4550.45</v>
      </c>
      <c r="D12" s="7">
        <v>4136.78</v>
      </c>
      <c r="E12" s="9">
        <f t="shared" si="1"/>
        <v>0.90909250733443947</v>
      </c>
    </row>
    <row r="13" spans="1:5" ht="25.5" hidden="1" outlineLevel="1" x14ac:dyDescent="0.2">
      <c r="A13" s="4" t="s">
        <v>12</v>
      </c>
      <c r="B13" s="5" t="s">
        <v>13</v>
      </c>
      <c r="C13" s="8">
        <v>6745.28</v>
      </c>
      <c r="D13" s="7">
        <v>3660.59</v>
      </c>
      <c r="E13" s="9">
        <f t="shared" si="1"/>
        <v>0.54268911001470665</v>
      </c>
    </row>
    <row r="14" spans="1:5" s="26" customFormat="1" outlineLevel="1" x14ac:dyDescent="0.2">
      <c r="A14" s="2"/>
      <c r="B14" s="35" t="s">
        <v>402</v>
      </c>
      <c r="C14" s="36">
        <f>SUM(C15:C17)</f>
        <v>10780.52</v>
      </c>
      <c r="D14" s="36">
        <f>SUM(D15:D17)</f>
        <v>10664.04</v>
      </c>
      <c r="E14" s="37">
        <f t="shared" si="1"/>
        <v>0.98919532638499819</v>
      </c>
    </row>
    <row r="15" spans="1:5" ht="38.25" outlineLevel="1" x14ac:dyDescent="0.2">
      <c r="A15" s="4" t="s">
        <v>14</v>
      </c>
      <c r="B15" s="5" t="s">
        <v>15</v>
      </c>
      <c r="C15" s="8">
        <v>8093.2199999999993</v>
      </c>
      <c r="D15" s="7">
        <v>8041.13</v>
      </c>
      <c r="E15" s="9">
        <f t="shared" si="1"/>
        <v>0.9935637484215184</v>
      </c>
    </row>
    <row r="16" spans="1:5" ht="25.5" outlineLevel="1" x14ac:dyDescent="0.2">
      <c r="A16" s="4" t="s">
        <v>16</v>
      </c>
      <c r="B16" s="5" t="s">
        <v>17</v>
      </c>
      <c r="C16" s="8">
        <v>732.11</v>
      </c>
      <c r="D16" s="7">
        <v>667.72</v>
      </c>
      <c r="E16" s="9">
        <f t="shared" si="1"/>
        <v>0.91204873584570623</v>
      </c>
    </row>
    <row r="17" spans="1:5" ht="25.5" outlineLevel="1" x14ac:dyDescent="0.2">
      <c r="A17" s="4" t="s">
        <v>18</v>
      </c>
      <c r="B17" s="5" t="s">
        <v>19</v>
      </c>
      <c r="C17" s="8">
        <v>1955.1899999999998</v>
      </c>
      <c r="D17" s="7">
        <v>1955.19</v>
      </c>
      <c r="E17" s="9">
        <f t="shared" si="1"/>
        <v>1.0000000000000002</v>
      </c>
    </row>
    <row r="18" spans="1:5" ht="24.75" customHeight="1" x14ac:dyDescent="0.2">
      <c r="A18" s="46" t="s">
        <v>0</v>
      </c>
      <c r="B18" s="46"/>
      <c r="C18" s="11">
        <v>96516.66</v>
      </c>
      <c r="D18" s="10">
        <v>87312.21</v>
      </c>
      <c r="E18" s="12">
        <f t="shared" si="1"/>
        <v>0.90463356274450446</v>
      </c>
    </row>
    <row r="19" spans="1:5" x14ac:dyDescent="0.2">
      <c r="A19" s="14"/>
      <c r="B19" s="18" t="s">
        <v>394</v>
      </c>
      <c r="C19" s="15"/>
      <c r="D19" s="16"/>
      <c r="E19" s="17"/>
    </row>
    <row r="20" spans="1:5" x14ac:dyDescent="0.2">
      <c r="A20" s="14"/>
      <c r="B20" s="18" t="s">
        <v>395</v>
      </c>
      <c r="C20" s="15">
        <v>0</v>
      </c>
      <c r="D20" s="16">
        <v>0</v>
      </c>
      <c r="E20" s="17">
        <v>0</v>
      </c>
    </row>
    <row r="21" spans="1:5" x14ac:dyDescent="0.2">
      <c r="A21" s="14"/>
      <c r="B21" s="35" t="s">
        <v>402</v>
      </c>
      <c r="C21" s="15">
        <f>SUM(C22:C24)</f>
        <v>96516.66</v>
      </c>
      <c r="D21" s="15">
        <f>SUM(D22:D24)</f>
        <v>87312.209999999992</v>
      </c>
      <c r="E21" s="17">
        <f t="shared" si="1"/>
        <v>0.90463356274450435</v>
      </c>
    </row>
    <row r="22" spans="1:5" ht="38.25" outlineLevel="1" x14ac:dyDescent="0.2">
      <c r="A22" s="4" t="s">
        <v>14</v>
      </c>
      <c r="B22" s="5" t="s">
        <v>15</v>
      </c>
      <c r="C22" s="8">
        <v>18730</v>
      </c>
      <c r="D22" s="7">
        <v>18037.63</v>
      </c>
      <c r="E22" s="9">
        <f t="shared" si="1"/>
        <v>0.9630341697810999</v>
      </c>
    </row>
    <row r="23" spans="1:5" ht="25.5" outlineLevel="1" x14ac:dyDescent="0.2">
      <c r="A23" s="4" t="s">
        <v>16</v>
      </c>
      <c r="B23" s="5" t="s">
        <v>17</v>
      </c>
      <c r="C23" s="8">
        <v>663.24</v>
      </c>
      <c r="D23" s="7">
        <v>502.88</v>
      </c>
      <c r="E23" s="9">
        <f t="shared" si="1"/>
        <v>0.75821723659610396</v>
      </c>
    </row>
    <row r="24" spans="1:5" ht="25.5" outlineLevel="1" x14ac:dyDescent="0.2">
      <c r="A24" s="4" t="s">
        <v>18</v>
      </c>
      <c r="B24" s="5" t="s">
        <v>19</v>
      </c>
      <c r="C24" s="8">
        <v>77123.42</v>
      </c>
      <c r="D24" s="7">
        <v>68771.7</v>
      </c>
      <c r="E24" s="9">
        <f t="shared" si="1"/>
        <v>0.89170967781252441</v>
      </c>
    </row>
    <row r="25" spans="1:5" ht="32.25" customHeight="1" x14ac:dyDescent="0.2">
      <c r="A25" s="46" t="s">
        <v>22</v>
      </c>
      <c r="B25" s="46"/>
      <c r="C25" s="11">
        <f>C27+C36</f>
        <v>35778.409999999996</v>
      </c>
      <c r="D25" s="11">
        <f>D27+D36</f>
        <v>32559.719999999998</v>
      </c>
      <c r="E25" s="12">
        <f t="shared" si="1"/>
        <v>0.91003820460439688</v>
      </c>
    </row>
    <row r="26" spans="1:5" s="19" customFormat="1" x14ac:dyDescent="0.2">
      <c r="A26" s="14"/>
      <c r="B26" s="18" t="s">
        <v>394</v>
      </c>
      <c r="C26" s="15"/>
      <c r="D26" s="16"/>
      <c r="E26" s="17"/>
    </row>
    <row r="27" spans="1:5" s="19" customFormat="1" x14ac:dyDescent="0.2">
      <c r="A27" s="14"/>
      <c r="B27" s="18" t="s">
        <v>395</v>
      </c>
      <c r="C27" s="15">
        <f>C28</f>
        <v>25136.69</v>
      </c>
      <c r="D27" s="15">
        <f>D28</f>
        <v>22062.17</v>
      </c>
      <c r="E27" s="17">
        <f t="shared" si="1"/>
        <v>0.8776879533462838</v>
      </c>
    </row>
    <row r="28" spans="1:5" s="19" customFormat="1" ht="27" customHeight="1" x14ac:dyDescent="0.2">
      <c r="A28" s="14" t="s">
        <v>404</v>
      </c>
      <c r="B28" s="18" t="s">
        <v>403</v>
      </c>
      <c r="C28" s="15">
        <f>C29+C33</f>
        <v>25136.69</v>
      </c>
      <c r="D28" s="15">
        <f>D29+D33</f>
        <v>22062.17</v>
      </c>
      <c r="E28" s="17">
        <f t="shared" si="1"/>
        <v>0.8776879533462838</v>
      </c>
    </row>
    <row r="29" spans="1:5" s="39" customFormat="1" ht="41.25" customHeight="1" collapsed="1" x14ac:dyDescent="0.2">
      <c r="A29" s="38" t="s">
        <v>405</v>
      </c>
      <c r="B29" s="28" t="s">
        <v>406</v>
      </c>
      <c r="C29" s="29">
        <f>SUM(C30:C32)</f>
        <v>7028.3600000000006</v>
      </c>
      <c r="D29" s="29">
        <f>SUM(D30:D32)</f>
        <v>5911.6</v>
      </c>
      <c r="E29" s="30">
        <f t="shared" si="1"/>
        <v>0.84110660239373047</v>
      </c>
    </row>
    <row r="30" spans="1:5" ht="38.25" hidden="1" outlineLevel="1" x14ac:dyDescent="0.2">
      <c r="A30" s="4" t="s">
        <v>23</v>
      </c>
      <c r="B30" s="5" t="s">
        <v>11</v>
      </c>
      <c r="C30" s="8">
        <v>4319.26</v>
      </c>
      <c r="D30" s="7">
        <v>4319.2700000000004</v>
      </c>
      <c r="E30" s="9">
        <f t="shared" si="1"/>
        <v>1.0000023152114019</v>
      </c>
    </row>
    <row r="31" spans="1:5" ht="21.75" hidden="1" customHeight="1" outlineLevel="1" x14ac:dyDescent="0.2">
      <c r="A31" s="4" t="s">
        <v>24</v>
      </c>
      <c r="B31" s="5" t="s">
        <v>25</v>
      </c>
      <c r="C31" s="8">
        <v>334.03</v>
      </c>
      <c r="D31" s="7">
        <v>193.44</v>
      </c>
      <c r="E31" s="9">
        <f t="shared" si="1"/>
        <v>0.57910966080890947</v>
      </c>
    </row>
    <row r="32" spans="1:5" ht="25.5" hidden="1" outlineLevel="1" x14ac:dyDescent="0.2">
      <c r="A32" s="4" t="s">
        <v>26</v>
      </c>
      <c r="B32" s="5" t="s">
        <v>27</v>
      </c>
      <c r="C32" s="8">
        <v>2375.0700000000002</v>
      </c>
      <c r="D32" s="7">
        <v>1398.89</v>
      </c>
      <c r="E32" s="9">
        <f t="shared" si="1"/>
        <v>0.5889889561149777</v>
      </c>
    </row>
    <row r="33" spans="1:5" ht="35.25" customHeight="1" outlineLevel="1" x14ac:dyDescent="0.2">
      <c r="A33" s="38" t="s">
        <v>407</v>
      </c>
      <c r="B33" s="33" t="s">
        <v>408</v>
      </c>
      <c r="C33" s="34">
        <f>SUM(C34:C35)</f>
        <v>18108.329999999998</v>
      </c>
      <c r="D33" s="34">
        <f>SUM(D34:D35)</f>
        <v>16150.57</v>
      </c>
      <c r="E33" s="9">
        <f t="shared" si="1"/>
        <v>0.89188622031959885</v>
      </c>
    </row>
    <row r="34" spans="1:5" ht="25.5" hidden="1" outlineLevel="1" x14ac:dyDescent="0.2">
      <c r="A34" s="4" t="s">
        <v>28</v>
      </c>
      <c r="B34" s="5" t="s">
        <v>29</v>
      </c>
      <c r="C34" s="8">
        <v>306.73</v>
      </c>
      <c r="D34" s="7">
        <v>263.3</v>
      </c>
      <c r="E34" s="9">
        <f t="shared" si="1"/>
        <v>0.85840967626251097</v>
      </c>
    </row>
    <row r="35" spans="1:5" ht="25.5" hidden="1" outlineLevel="1" x14ac:dyDescent="0.2">
      <c r="A35" s="4" t="s">
        <v>30</v>
      </c>
      <c r="B35" s="5" t="s">
        <v>31</v>
      </c>
      <c r="C35" s="8">
        <v>17801.599999999999</v>
      </c>
      <c r="D35" s="7">
        <v>15887.27</v>
      </c>
      <c r="E35" s="9">
        <f t="shared" si="1"/>
        <v>0.89246303703037944</v>
      </c>
    </row>
    <row r="36" spans="1:5" ht="26.25" customHeight="1" outlineLevel="1" x14ac:dyDescent="0.2">
      <c r="A36" s="4"/>
      <c r="B36" s="35" t="s">
        <v>402</v>
      </c>
      <c r="C36" s="36">
        <f>SUM(C37:C39)</f>
        <v>10641.72</v>
      </c>
      <c r="D36" s="36">
        <f>SUM(D37:D39)</f>
        <v>10497.55</v>
      </c>
      <c r="E36" s="37">
        <f t="shared" si="1"/>
        <v>0.98645237799904528</v>
      </c>
    </row>
    <row r="37" spans="1:5" ht="38.25" outlineLevel="1" x14ac:dyDescent="0.2">
      <c r="A37" s="4" t="s">
        <v>14</v>
      </c>
      <c r="B37" s="5" t="s">
        <v>15</v>
      </c>
      <c r="C37" s="8">
        <v>10046.23</v>
      </c>
      <c r="D37" s="7">
        <v>10044.89</v>
      </c>
      <c r="E37" s="9">
        <f t="shared" si="1"/>
        <v>0.99986661663131338</v>
      </c>
    </row>
    <row r="38" spans="1:5" ht="25.5" outlineLevel="1" x14ac:dyDescent="0.2">
      <c r="A38" s="4" t="s">
        <v>16</v>
      </c>
      <c r="B38" s="5" t="s">
        <v>17</v>
      </c>
      <c r="C38" s="8">
        <v>593.49</v>
      </c>
      <c r="D38" s="7">
        <v>450.66</v>
      </c>
      <c r="E38" s="9">
        <f t="shared" si="1"/>
        <v>0.75933882626497506</v>
      </c>
    </row>
    <row r="39" spans="1:5" ht="25.5" outlineLevel="1" x14ac:dyDescent="0.2">
      <c r="A39" s="4" t="s">
        <v>18</v>
      </c>
      <c r="B39" s="5" t="s">
        <v>19</v>
      </c>
      <c r="C39" s="8">
        <v>2</v>
      </c>
      <c r="D39" s="7">
        <v>2</v>
      </c>
      <c r="E39" s="9">
        <f t="shared" si="1"/>
        <v>1</v>
      </c>
    </row>
    <row r="40" spans="1:5" ht="28.5" customHeight="1" x14ac:dyDescent="0.2">
      <c r="A40" s="46" t="s">
        <v>32</v>
      </c>
      <c r="B40" s="46"/>
      <c r="C40" s="11">
        <f>C42+C43</f>
        <v>6268.52</v>
      </c>
      <c r="D40" s="11">
        <f>D42+D43</f>
        <v>5651.91</v>
      </c>
      <c r="E40" s="12">
        <f t="shared" si="1"/>
        <v>0.90163387849125465</v>
      </c>
    </row>
    <row r="41" spans="1:5" x14ac:dyDescent="0.2">
      <c r="A41" s="14"/>
      <c r="B41" s="18" t="s">
        <v>394</v>
      </c>
      <c r="C41" s="15"/>
      <c r="D41" s="16"/>
      <c r="E41" s="17"/>
    </row>
    <row r="42" spans="1:5" x14ac:dyDescent="0.2">
      <c r="A42" s="14"/>
      <c r="B42" s="18" t="s">
        <v>395</v>
      </c>
      <c r="C42" s="15">
        <v>0</v>
      </c>
      <c r="D42" s="16">
        <v>0</v>
      </c>
      <c r="E42" s="17">
        <v>0</v>
      </c>
    </row>
    <row r="43" spans="1:5" x14ac:dyDescent="0.2">
      <c r="A43" s="14"/>
      <c r="B43" s="35" t="s">
        <v>402</v>
      </c>
      <c r="C43" s="15">
        <f>SUM(C44)</f>
        <v>6268.52</v>
      </c>
      <c r="D43" s="15">
        <f>SUM(D44)</f>
        <v>5651.91</v>
      </c>
      <c r="E43" s="17">
        <f t="shared" si="1"/>
        <v>0.90163387849125465</v>
      </c>
    </row>
    <row r="44" spans="1:5" outlineLevel="1" x14ac:dyDescent="0.2">
      <c r="A44" s="4" t="s">
        <v>33</v>
      </c>
      <c r="B44" s="5" t="s">
        <v>34</v>
      </c>
      <c r="C44" s="8">
        <v>6268.52</v>
      </c>
      <c r="D44" s="7">
        <v>5651.91</v>
      </c>
      <c r="E44" s="9">
        <f t="shared" si="1"/>
        <v>0.90163387849125465</v>
      </c>
    </row>
    <row r="45" spans="1:5" ht="34.5" customHeight="1" x14ac:dyDescent="0.2">
      <c r="A45" s="46" t="s">
        <v>35</v>
      </c>
      <c r="B45" s="46"/>
      <c r="C45" s="11">
        <f>C47+C60</f>
        <v>11080.16</v>
      </c>
      <c r="D45" s="11">
        <f>D47+D60</f>
        <v>10402.419999999998</v>
      </c>
      <c r="E45" s="12">
        <f t="shared" si="1"/>
        <v>0.93883301324168589</v>
      </c>
    </row>
    <row r="46" spans="1:5" x14ac:dyDescent="0.2">
      <c r="A46" s="14"/>
      <c r="B46" s="18" t="s">
        <v>394</v>
      </c>
      <c r="C46" s="15"/>
      <c r="D46" s="16"/>
      <c r="E46" s="17"/>
    </row>
    <row r="47" spans="1:5" x14ac:dyDescent="0.2">
      <c r="A47" s="14"/>
      <c r="B47" s="18" t="s">
        <v>395</v>
      </c>
      <c r="C47" s="15">
        <f>C48+C57</f>
        <v>8534.0399999999991</v>
      </c>
      <c r="D47" s="15">
        <f>D48+D57</f>
        <v>7875.6799999999994</v>
      </c>
      <c r="E47" s="17">
        <f t="shared" si="1"/>
        <v>0.92285482608471492</v>
      </c>
    </row>
    <row r="48" spans="1:5" ht="25.5" x14ac:dyDescent="0.2">
      <c r="A48" s="14" t="s">
        <v>409</v>
      </c>
      <c r="B48" s="18" t="s">
        <v>410</v>
      </c>
      <c r="C48" s="15">
        <f>C49+C53</f>
        <v>7153.57</v>
      </c>
      <c r="D48" s="15">
        <f>D49+D53</f>
        <v>6535.5599999999995</v>
      </c>
      <c r="E48" s="17">
        <f t="shared" si="1"/>
        <v>0.91360817046593512</v>
      </c>
    </row>
    <row r="49" spans="1:5" s="31" customFormat="1" ht="28.5" customHeight="1" collapsed="1" x14ac:dyDescent="0.2">
      <c r="A49" s="38" t="s">
        <v>411</v>
      </c>
      <c r="B49" s="28" t="s">
        <v>412</v>
      </c>
      <c r="C49" s="29">
        <f>SUM(C50:C52)</f>
        <v>641.56999999999994</v>
      </c>
      <c r="D49" s="29">
        <f>SUM(D50:D52)</f>
        <v>238.93</v>
      </c>
      <c r="E49" s="30">
        <f t="shared" si="1"/>
        <v>0.37241454556790377</v>
      </c>
    </row>
    <row r="50" spans="1:5" ht="25.5" hidden="1" outlineLevel="1" x14ac:dyDescent="0.2">
      <c r="A50" s="4" t="s">
        <v>36</v>
      </c>
      <c r="B50" s="5" t="s">
        <v>37</v>
      </c>
      <c r="C50" s="8">
        <v>253.32</v>
      </c>
      <c r="D50" s="7">
        <v>115.42</v>
      </c>
      <c r="E50" s="9">
        <f t="shared" si="1"/>
        <v>0.45562924364440238</v>
      </c>
    </row>
    <row r="51" spans="1:5" ht="25.5" hidden="1" outlineLevel="1" x14ac:dyDescent="0.2">
      <c r="A51" s="4" t="s">
        <v>38</v>
      </c>
      <c r="B51" s="5" t="s">
        <v>39</v>
      </c>
      <c r="C51" s="8">
        <v>307</v>
      </c>
      <c r="D51" s="7">
        <v>112.26</v>
      </c>
      <c r="E51" s="9">
        <f t="shared" si="1"/>
        <v>0.36566775244299676</v>
      </c>
    </row>
    <row r="52" spans="1:5" ht="21" hidden="1" customHeight="1" outlineLevel="1" x14ac:dyDescent="0.2">
      <c r="A52" s="4" t="s">
        <v>40</v>
      </c>
      <c r="B52" s="5" t="s">
        <v>41</v>
      </c>
      <c r="C52" s="8">
        <v>81.25</v>
      </c>
      <c r="D52" s="7">
        <v>11.25</v>
      </c>
      <c r="E52" s="9">
        <f t="shared" si="1"/>
        <v>0.13846153846153847</v>
      </c>
    </row>
    <row r="53" spans="1:5" s="31" customFormat="1" ht="34.5" customHeight="1" outlineLevel="1" x14ac:dyDescent="0.2">
      <c r="A53" s="27" t="s">
        <v>413</v>
      </c>
      <c r="B53" s="33" t="s">
        <v>414</v>
      </c>
      <c r="C53" s="34">
        <f>SUM(C54:C56)</f>
        <v>6512</v>
      </c>
      <c r="D53" s="34">
        <f>SUM(D54:D56)</f>
        <v>6296.6299999999992</v>
      </c>
      <c r="E53" s="32">
        <f t="shared" si="1"/>
        <v>0.96692721130221115</v>
      </c>
    </row>
    <row r="54" spans="1:5" ht="38.25" hidden="1" outlineLevel="1" x14ac:dyDescent="0.2">
      <c r="A54" s="4" t="s">
        <v>42</v>
      </c>
      <c r="B54" s="5" t="s">
        <v>11</v>
      </c>
      <c r="C54" s="8">
        <v>6147.92</v>
      </c>
      <c r="D54" s="7">
        <v>6090.48</v>
      </c>
      <c r="E54" s="9">
        <f t="shared" si="1"/>
        <v>0.9906570026935938</v>
      </c>
    </row>
    <row r="55" spans="1:5" ht="32.25" hidden="1" customHeight="1" outlineLevel="1" x14ac:dyDescent="0.2">
      <c r="A55" s="4" t="s">
        <v>43</v>
      </c>
      <c r="B55" s="5" t="s">
        <v>44</v>
      </c>
      <c r="C55" s="8">
        <v>294.57</v>
      </c>
      <c r="D55" s="7">
        <v>146.15</v>
      </c>
      <c r="E55" s="9">
        <f t="shared" si="1"/>
        <v>0.49614692602776933</v>
      </c>
    </row>
    <row r="56" spans="1:5" ht="22.5" hidden="1" customHeight="1" outlineLevel="1" x14ac:dyDescent="0.2">
      <c r="A56" s="4" t="s">
        <v>45</v>
      </c>
      <c r="B56" s="5" t="s">
        <v>46</v>
      </c>
      <c r="C56" s="8">
        <v>69.510000000000005</v>
      </c>
      <c r="D56" s="7">
        <v>60</v>
      </c>
      <c r="E56" s="9">
        <f t="shared" si="1"/>
        <v>0.8631851532153646</v>
      </c>
    </row>
    <row r="57" spans="1:5" s="39" customFormat="1" ht="48" customHeight="1" outlineLevel="1" x14ac:dyDescent="0.2">
      <c r="A57" s="14" t="s">
        <v>416</v>
      </c>
      <c r="B57" s="18" t="s">
        <v>415</v>
      </c>
      <c r="C57" s="15">
        <f>SUM(C58:C59)</f>
        <v>1380.47</v>
      </c>
      <c r="D57" s="15">
        <f>SUM(D58:D59)</f>
        <v>1340.12</v>
      </c>
      <c r="E57" s="17">
        <f t="shared" si="1"/>
        <v>0.97077082442936091</v>
      </c>
    </row>
    <row r="58" spans="1:5" ht="38.25" hidden="1" outlineLevel="1" x14ac:dyDescent="0.2">
      <c r="A58" s="4" t="s">
        <v>47</v>
      </c>
      <c r="B58" s="5" t="s">
        <v>11</v>
      </c>
      <c r="C58" s="8">
        <v>1368.47</v>
      </c>
      <c r="D58" s="7">
        <v>1328.12</v>
      </c>
      <c r="E58" s="9">
        <f t="shared" si="1"/>
        <v>0.97051451621153539</v>
      </c>
    </row>
    <row r="59" spans="1:5" ht="25.5" hidden="1" outlineLevel="1" x14ac:dyDescent="0.2">
      <c r="A59" s="4" t="s">
        <v>48</v>
      </c>
      <c r="B59" s="5" t="s">
        <v>49</v>
      </c>
      <c r="C59" s="8">
        <v>12</v>
      </c>
      <c r="D59" s="7">
        <v>12</v>
      </c>
      <c r="E59" s="9">
        <f t="shared" si="1"/>
        <v>1</v>
      </c>
    </row>
    <row r="60" spans="1:5" ht="24" customHeight="1" outlineLevel="1" x14ac:dyDescent="0.2">
      <c r="A60" s="4"/>
      <c r="B60" s="35" t="s">
        <v>402</v>
      </c>
      <c r="C60" s="36">
        <f>SUM(C61:C62)</f>
        <v>2546.1200000000003</v>
      </c>
      <c r="D60" s="36">
        <f>SUM(D61:D62)</f>
        <v>2526.7399999999998</v>
      </c>
      <c r="E60" s="37">
        <f t="shared" si="1"/>
        <v>0.99238841845631764</v>
      </c>
    </row>
    <row r="61" spans="1:5" ht="38.25" outlineLevel="1" x14ac:dyDescent="0.2">
      <c r="A61" s="4" t="s">
        <v>14</v>
      </c>
      <c r="B61" s="5" t="s">
        <v>15</v>
      </c>
      <c r="C61" s="8">
        <v>2380.5300000000002</v>
      </c>
      <c r="D61" s="7">
        <v>2380.04</v>
      </c>
      <c r="E61" s="9">
        <f t="shared" si="1"/>
        <v>0.99979416348460204</v>
      </c>
    </row>
    <row r="62" spans="1:5" ht="25.5" outlineLevel="1" x14ac:dyDescent="0.2">
      <c r="A62" s="4" t="s">
        <v>16</v>
      </c>
      <c r="B62" s="5" t="s">
        <v>17</v>
      </c>
      <c r="C62" s="8">
        <v>165.59</v>
      </c>
      <c r="D62" s="7">
        <v>146.69999999999999</v>
      </c>
      <c r="E62" s="9">
        <f t="shared" si="1"/>
        <v>0.88592306298689527</v>
      </c>
    </row>
    <row r="63" spans="1:5" x14ac:dyDescent="0.2">
      <c r="A63" s="46" t="s">
        <v>50</v>
      </c>
      <c r="B63" s="46"/>
      <c r="C63" s="11">
        <f>C65+C66+C73</f>
        <v>178640.70000000004</v>
      </c>
      <c r="D63" s="11">
        <f>D65+D66+D73</f>
        <v>177794.48</v>
      </c>
      <c r="E63" s="12">
        <f t="shared" si="1"/>
        <v>0.99526300557487724</v>
      </c>
    </row>
    <row r="64" spans="1:5" s="19" customFormat="1" ht="17.25" customHeight="1" x14ac:dyDescent="0.2">
      <c r="A64" s="14"/>
      <c r="B64" s="18" t="s">
        <v>394</v>
      </c>
      <c r="C64" s="15"/>
      <c r="D64" s="16"/>
      <c r="E64" s="17"/>
    </row>
    <row r="65" spans="1:5" s="19" customFormat="1" ht="18" customHeight="1" x14ac:dyDescent="0.2">
      <c r="A65" s="14"/>
      <c r="B65" s="18" t="s">
        <v>395</v>
      </c>
      <c r="C65" s="15">
        <v>0</v>
      </c>
      <c r="D65" s="16">
        <v>0</v>
      </c>
      <c r="E65" s="17">
        <v>0</v>
      </c>
    </row>
    <row r="66" spans="1:5" s="19" customFormat="1" ht="22.5" customHeight="1" x14ac:dyDescent="0.2">
      <c r="A66" s="14"/>
      <c r="B66" s="35" t="s">
        <v>402</v>
      </c>
      <c r="C66" s="15">
        <f>SUM(C67:C74)</f>
        <v>178640.70000000004</v>
      </c>
      <c r="D66" s="15">
        <f>SUM(D67:D74)</f>
        <v>177794.48</v>
      </c>
      <c r="E66" s="17">
        <f t="shared" si="1"/>
        <v>0.99526300557487724</v>
      </c>
    </row>
    <row r="67" spans="1:5" s="19" customFormat="1" ht="51" outlineLevel="1" x14ac:dyDescent="0.2">
      <c r="A67" s="20" t="s">
        <v>51</v>
      </c>
      <c r="B67" s="21" t="s">
        <v>52</v>
      </c>
      <c r="C67" s="22">
        <v>100</v>
      </c>
      <c r="D67" s="23">
        <v>100</v>
      </c>
      <c r="E67" s="24">
        <f t="shared" si="1"/>
        <v>1</v>
      </c>
    </row>
    <row r="68" spans="1:5" ht="25.5" outlineLevel="1" x14ac:dyDescent="0.2">
      <c r="A68" s="4" t="s">
        <v>55</v>
      </c>
      <c r="B68" s="5" t="s">
        <v>56</v>
      </c>
      <c r="C68" s="8">
        <v>125802.98000000001</v>
      </c>
      <c r="D68" s="7">
        <v>125272.3</v>
      </c>
      <c r="E68" s="9">
        <f t="shared" si="1"/>
        <v>0.99578165795436635</v>
      </c>
    </row>
    <row r="69" spans="1:5" ht="76.5" outlineLevel="1" x14ac:dyDescent="0.2">
      <c r="A69" s="4" t="s">
        <v>57</v>
      </c>
      <c r="B69" s="6" t="s">
        <v>58</v>
      </c>
      <c r="C69" s="8">
        <v>1500</v>
      </c>
      <c r="D69" s="7">
        <v>1500</v>
      </c>
      <c r="E69" s="9">
        <f t="shared" si="1"/>
        <v>1</v>
      </c>
    </row>
    <row r="70" spans="1:5" ht="25.5" outlineLevel="1" x14ac:dyDescent="0.2">
      <c r="A70" s="4" t="s">
        <v>59</v>
      </c>
      <c r="B70" s="5" t="s">
        <v>60</v>
      </c>
      <c r="C70" s="8">
        <v>29633.920000000002</v>
      </c>
      <c r="D70" s="7">
        <v>29352.75</v>
      </c>
      <c r="E70" s="9">
        <f t="shared" si="1"/>
        <v>0.99051188637885224</v>
      </c>
    </row>
    <row r="71" spans="1:5" ht="25.5" outlineLevel="1" x14ac:dyDescent="0.2">
      <c r="A71" s="4" t="s">
        <v>61</v>
      </c>
      <c r="B71" s="5" t="s">
        <v>62</v>
      </c>
      <c r="C71" s="8">
        <v>3835.3199999999997</v>
      </c>
      <c r="D71" s="7">
        <v>3800.95</v>
      </c>
      <c r="E71" s="9">
        <f t="shared" si="1"/>
        <v>0.99103855740850832</v>
      </c>
    </row>
    <row r="72" spans="1:5" ht="63.75" outlineLevel="1" x14ac:dyDescent="0.2">
      <c r="A72" s="4" t="s">
        <v>63</v>
      </c>
      <c r="B72" s="5" t="s">
        <v>64</v>
      </c>
      <c r="C72" s="8">
        <v>62.88</v>
      </c>
      <c r="D72" s="7">
        <v>62.88</v>
      </c>
      <c r="E72" s="9">
        <f t="shared" si="1"/>
        <v>1</v>
      </c>
    </row>
    <row r="73" spans="1:5" ht="18" customHeight="1" outlineLevel="1" x14ac:dyDescent="0.2">
      <c r="A73" s="4"/>
      <c r="B73" s="33" t="s">
        <v>553</v>
      </c>
      <c r="C73" s="36"/>
      <c r="D73" s="36"/>
      <c r="E73" s="37"/>
    </row>
    <row r="74" spans="1:5" ht="36" customHeight="1" outlineLevel="1" x14ac:dyDescent="0.2">
      <c r="A74" s="4" t="s">
        <v>53</v>
      </c>
      <c r="B74" s="5" t="s">
        <v>54</v>
      </c>
      <c r="C74" s="8">
        <v>17705.599999999999</v>
      </c>
      <c r="D74" s="7">
        <v>17705.599999999999</v>
      </c>
      <c r="E74" s="9">
        <f t="shared" ref="E74" si="2">D74/C74</f>
        <v>1</v>
      </c>
    </row>
    <row r="75" spans="1:5" x14ac:dyDescent="0.2">
      <c r="A75" s="46" t="s">
        <v>65</v>
      </c>
      <c r="B75" s="46"/>
      <c r="C75" s="11">
        <f>C77+C100</f>
        <v>247760.41</v>
      </c>
      <c r="D75" s="11">
        <f>D77+D100</f>
        <v>246735.11000000002</v>
      </c>
      <c r="E75" s="12">
        <f t="shared" si="1"/>
        <v>0.99586172786846783</v>
      </c>
    </row>
    <row r="76" spans="1:5" s="25" customFormat="1" ht="19.5" customHeight="1" x14ac:dyDescent="0.2">
      <c r="A76" s="14"/>
      <c r="B76" s="18" t="s">
        <v>394</v>
      </c>
      <c r="C76" s="15"/>
      <c r="D76" s="16"/>
      <c r="E76" s="17"/>
    </row>
    <row r="77" spans="1:5" s="25" customFormat="1" ht="21.75" customHeight="1" x14ac:dyDescent="0.2">
      <c r="A77" s="14"/>
      <c r="B77" s="18" t="s">
        <v>395</v>
      </c>
      <c r="C77" s="15">
        <f>C78+C96</f>
        <v>244013.11000000002</v>
      </c>
      <c r="D77" s="15">
        <f>D78+D96</f>
        <v>243098.47</v>
      </c>
      <c r="E77" s="17">
        <f t="shared" si="1"/>
        <v>0.99625167680539783</v>
      </c>
    </row>
    <row r="78" spans="1:5" s="25" customFormat="1" ht="25.5" customHeight="1" x14ac:dyDescent="0.2">
      <c r="A78" s="14" t="s">
        <v>417</v>
      </c>
      <c r="B78" s="18" t="s">
        <v>418</v>
      </c>
      <c r="C78" s="15">
        <f>C79+C81+C83+C85+C87+C92+C94</f>
        <v>241420.51</v>
      </c>
      <c r="D78" s="15">
        <f>D79+D81+D83+D85+D87+D92+D94</f>
        <v>240586.37</v>
      </c>
      <c r="E78" s="17">
        <f t="shared" si="1"/>
        <v>0.99654486687978572</v>
      </c>
    </row>
    <row r="79" spans="1:5" s="39" customFormat="1" ht="26.25" customHeight="1" collapsed="1" x14ac:dyDescent="0.2">
      <c r="A79" s="38" t="s">
        <v>419</v>
      </c>
      <c r="B79" s="38" t="s">
        <v>426</v>
      </c>
      <c r="C79" s="29">
        <f>SUM(C80)</f>
        <v>29903.85</v>
      </c>
      <c r="D79" s="29">
        <f>SUM(D80)</f>
        <v>29069.71</v>
      </c>
      <c r="E79" s="30">
        <f t="shared" si="1"/>
        <v>0.97210593284811153</v>
      </c>
    </row>
    <row r="80" spans="1:5" ht="24.75" hidden="1" customHeight="1" outlineLevel="1" x14ac:dyDescent="0.2">
      <c r="A80" s="4" t="s">
        <v>66</v>
      </c>
      <c r="B80" s="5" t="s">
        <v>67</v>
      </c>
      <c r="C80" s="8">
        <v>29903.85</v>
      </c>
      <c r="D80" s="7">
        <v>29069.71</v>
      </c>
      <c r="E80" s="9">
        <f t="shared" si="1"/>
        <v>0.97210593284811153</v>
      </c>
    </row>
    <row r="81" spans="1:5" s="31" customFormat="1" ht="42.75" customHeight="1" outlineLevel="1" x14ac:dyDescent="0.2">
      <c r="A81" s="27" t="s">
        <v>420</v>
      </c>
      <c r="B81" s="33" t="s">
        <v>427</v>
      </c>
      <c r="C81" s="34">
        <f>SUM(C82)</f>
        <v>39204.92</v>
      </c>
      <c r="D81" s="34">
        <f>SUM(D82)</f>
        <v>39204.92</v>
      </c>
      <c r="E81" s="32">
        <f t="shared" si="1"/>
        <v>1</v>
      </c>
    </row>
    <row r="82" spans="1:5" ht="38.25" hidden="1" outlineLevel="1" x14ac:dyDescent="0.2">
      <c r="A82" s="4" t="s">
        <v>68</v>
      </c>
      <c r="B82" s="5" t="s">
        <v>11</v>
      </c>
      <c r="C82" s="8">
        <v>39204.92</v>
      </c>
      <c r="D82" s="7">
        <v>39204.92</v>
      </c>
      <c r="E82" s="9">
        <f t="shared" si="1"/>
        <v>1</v>
      </c>
    </row>
    <row r="83" spans="1:5" s="31" customFormat="1" ht="37.5" customHeight="1" outlineLevel="1" x14ac:dyDescent="0.2">
      <c r="A83" s="27" t="s">
        <v>421</v>
      </c>
      <c r="B83" s="33" t="s">
        <v>428</v>
      </c>
      <c r="C83" s="34">
        <f>SUM(C84)</f>
        <v>97859.3</v>
      </c>
      <c r="D83" s="34">
        <f>SUM(D84)</f>
        <v>97859.3</v>
      </c>
      <c r="E83" s="32">
        <f t="shared" si="1"/>
        <v>1</v>
      </c>
    </row>
    <row r="84" spans="1:5" ht="38.25" hidden="1" outlineLevel="1" x14ac:dyDescent="0.2">
      <c r="A84" s="4" t="s">
        <v>69</v>
      </c>
      <c r="B84" s="5" t="s">
        <v>11</v>
      </c>
      <c r="C84" s="8">
        <v>97859.3</v>
      </c>
      <c r="D84" s="7">
        <v>97859.3</v>
      </c>
      <c r="E84" s="9">
        <f t="shared" si="1"/>
        <v>1</v>
      </c>
    </row>
    <row r="85" spans="1:5" s="31" customFormat="1" ht="53.25" customHeight="1" outlineLevel="1" x14ac:dyDescent="0.2">
      <c r="A85" s="27" t="s">
        <v>422</v>
      </c>
      <c r="B85" s="33" t="s">
        <v>429</v>
      </c>
      <c r="C85" s="34">
        <f>SUM(C86)</f>
        <v>1590</v>
      </c>
      <c r="D85" s="34">
        <f>SUM(D86)</f>
        <v>1590</v>
      </c>
      <c r="E85" s="32">
        <f t="shared" si="1"/>
        <v>1</v>
      </c>
    </row>
    <row r="86" spans="1:5" ht="38.25" hidden="1" outlineLevel="1" x14ac:dyDescent="0.2">
      <c r="A86" s="4" t="s">
        <v>70</v>
      </c>
      <c r="B86" s="5" t="s">
        <v>71</v>
      </c>
      <c r="C86" s="8">
        <v>1590</v>
      </c>
      <c r="D86" s="7">
        <v>1590</v>
      </c>
      <c r="E86" s="9">
        <f t="shared" si="1"/>
        <v>1</v>
      </c>
    </row>
    <row r="87" spans="1:5" s="31" customFormat="1" ht="27.75" customHeight="1" outlineLevel="1" x14ac:dyDescent="0.2">
      <c r="A87" s="27" t="s">
        <v>423</v>
      </c>
      <c r="B87" s="33" t="s">
        <v>430</v>
      </c>
      <c r="C87" s="34">
        <f>SUM(C88:C91)</f>
        <v>53527.44</v>
      </c>
      <c r="D87" s="34">
        <f>SUM(D88:D91)</f>
        <v>53527.44</v>
      </c>
      <c r="E87" s="32">
        <f t="shared" si="1"/>
        <v>1</v>
      </c>
    </row>
    <row r="88" spans="1:5" ht="38.25" hidden="1" outlineLevel="1" x14ac:dyDescent="0.2">
      <c r="A88" s="4" t="s">
        <v>72</v>
      </c>
      <c r="B88" s="5" t="s">
        <v>11</v>
      </c>
      <c r="C88" s="8">
        <v>51922.04</v>
      </c>
      <c r="D88" s="7">
        <v>51922.04</v>
      </c>
      <c r="E88" s="9">
        <f t="shared" si="1"/>
        <v>1</v>
      </c>
    </row>
    <row r="89" spans="1:5" ht="51" hidden="1" outlineLevel="1" x14ac:dyDescent="0.2">
      <c r="A89" s="4" t="s">
        <v>73</v>
      </c>
      <c r="B89" s="5" t="s">
        <v>74</v>
      </c>
      <c r="C89" s="8">
        <v>588.62</v>
      </c>
      <c r="D89" s="7">
        <v>588.62</v>
      </c>
      <c r="E89" s="9">
        <f t="shared" si="1"/>
        <v>1</v>
      </c>
    </row>
    <row r="90" spans="1:5" hidden="1" outlineLevel="1" x14ac:dyDescent="0.2">
      <c r="A90" s="4" t="s">
        <v>75</v>
      </c>
      <c r="B90" s="5" t="s">
        <v>76</v>
      </c>
      <c r="C90" s="8">
        <v>936.78</v>
      </c>
      <c r="D90" s="7">
        <v>936.78</v>
      </c>
      <c r="E90" s="9">
        <f t="shared" si="1"/>
        <v>1</v>
      </c>
    </row>
    <row r="91" spans="1:5" ht="38.25" hidden="1" outlineLevel="1" x14ac:dyDescent="0.2">
      <c r="A91" s="4" t="s">
        <v>77</v>
      </c>
      <c r="B91" s="5" t="s">
        <v>78</v>
      </c>
      <c r="C91" s="8">
        <v>80</v>
      </c>
      <c r="D91" s="7">
        <v>80</v>
      </c>
      <c r="E91" s="9">
        <f t="shared" si="1"/>
        <v>1</v>
      </c>
    </row>
    <row r="92" spans="1:5" s="31" customFormat="1" ht="33" customHeight="1" outlineLevel="1" x14ac:dyDescent="0.2">
      <c r="A92" s="27" t="s">
        <v>424</v>
      </c>
      <c r="B92" s="33" t="s">
        <v>431</v>
      </c>
      <c r="C92" s="34">
        <f>SUM(C93)</f>
        <v>18450</v>
      </c>
      <c r="D92" s="34">
        <f>SUM(D93)</f>
        <v>18450</v>
      </c>
      <c r="E92" s="32">
        <f t="shared" si="1"/>
        <v>1</v>
      </c>
    </row>
    <row r="93" spans="1:5" ht="38.25" hidden="1" outlineLevel="1" x14ac:dyDescent="0.2">
      <c r="A93" s="4" t="s">
        <v>79</v>
      </c>
      <c r="B93" s="5" t="s">
        <v>11</v>
      </c>
      <c r="C93" s="8">
        <v>18450</v>
      </c>
      <c r="D93" s="7">
        <v>18450</v>
      </c>
      <c r="E93" s="9">
        <f t="shared" si="1"/>
        <v>1</v>
      </c>
    </row>
    <row r="94" spans="1:5" s="31" customFormat="1" ht="55.5" customHeight="1" outlineLevel="1" x14ac:dyDescent="0.2">
      <c r="A94" s="27" t="s">
        <v>425</v>
      </c>
      <c r="B94" s="33" t="s">
        <v>432</v>
      </c>
      <c r="C94" s="34">
        <f>SUM(C95)</f>
        <v>885</v>
      </c>
      <c r="D94" s="34">
        <f>SUM(D95)</f>
        <v>885</v>
      </c>
      <c r="E94" s="32">
        <f t="shared" si="1"/>
        <v>1</v>
      </c>
    </row>
    <row r="95" spans="1:5" ht="38.25" hidden="1" outlineLevel="1" x14ac:dyDescent="0.2">
      <c r="A95" s="4" t="s">
        <v>80</v>
      </c>
      <c r="B95" s="5" t="s">
        <v>11</v>
      </c>
      <c r="C95" s="8">
        <v>885</v>
      </c>
      <c r="D95" s="7">
        <v>885</v>
      </c>
      <c r="E95" s="9">
        <f t="shared" si="1"/>
        <v>1</v>
      </c>
    </row>
    <row r="96" spans="1:5" s="26" customFormat="1" ht="26.25" customHeight="1" outlineLevel="1" x14ac:dyDescent="0.2">
      <c r="A96" s="2" t="s">
        <v>435</v>
      </c>
      <c r="B96" s="35" t="s">
        <v>434</v>
      </c>
      <c r="C96" s="36">
        <f>SUM(C97)</f>
        <v>2592.6</v>
      </c>
      <c r="D96" s="36">
        <f>SUM(D97)</f>
        <v>2512.1</v>
      </c>
      <c r="E96" s="37">
        <f t="shared" si="1"/>
        <v>0.96895008871403221</v>
      </c>
    </row>
    <row r="97" spans="1:5" s="31" customFormat="1" ht="26.25" customHeight="1" outlineLevel="1" x14ac:dyDescent="0.2">
      <c r="A97" s="27" t="s">
        <v>433</v>
      </c>
      <c r="B97" s="33" t="s">
        <v>436</v>
      </c>
      <c r="C97" s="34">
        <f>SUM(C98:C99)</f>
        <v>2592.6</v>
      </c>
      <c r="D97" s="34">
        <f>SUM(D98:D99)</f>
        <v>2512.1</v>
      </c>
      <c r="E97" s="32">
        <f t="shared" si="1"/>
        <v>0.96895008871403221</v>
      </c>
    </row>
    <row r="98" spans="1:5" ht="38.25" hidden="1" outlineLevel="1" x14ac:dyDescent="0.2">
      <c r="A98" s="4" t="s">
        <v>81</v>
      </c>
      <c r="B98" s="5" t="s">
        <v>11</v>
      </c>
      <c r="C98" s="8">
        <v>2012.6</v>
      </c>
      <c r="D98" s="7">
        <v>2012.6</v>
      </c>
      <c r="E98" s="9">
        <f t="shared" si="1"/>
        <v>1</v>
      </c>
    </row>
    <row r="99" spans="1:5" ht="38.25" hidden="1" outlineLevel="1" x14ac:dyDescent="0.2">
      <c r="A99" s="4" t="s">
        <v>82</v>
      </c>
      <c r="B99" s="5" t="s">
        <v>83</v>
      </c>
      <c r="C99" s="8">
        <v>580</v>
      </c>
      <c r="D99" s="7">
        <v>499.5</v>
      </c>
      <c r="E99" s="9">
        <f t="shared" si="1"/>
        <v>0.86120689655172411</v>
      </c>
    </row>
    <row r="100" spans="1:5" s="26" customFormat="1" ht="30" customHeight="1" outlineLevel="1" x14ac:dyDescent="0.2">
      <c r="A100" s="2"/>
      <c r="B100" s="35" t="s">
        <v>402</v>
      </c>
      <c r="C100" s="36">
        <f>SUM(C101:C103)</f>
        <v>3747.2999999999997</v>
      </c>
      <c r="D100" s="36">
        <f>SUM(D101:D103)</f>
        <v>3636.6400000000003</v>
      </c>
      <c r="E100" s="37">
        <f t="shared" si="1"/>
        <v>0.97046940463800624</v>
      </c>
    </row>
    <row r="101" spans="1:5" ht="25.5" outlineLevel="1" x14ac:dyDescent="0.2">
      <c r="A101" s="4" t="s">
        <v>20</v>
      </c>
      <c r="B101" s="5" t="s">
        <v>21</v>
      </c>
      <c r="C101" s="8">
        <v>858.5</v>
      </c>
      <c r="D101" s="7">
        <v>858.5</v>
      </c>
      <c r="E101" s="9">
        <f t="shared" si="1"/>
        <v>1</v>
      </c>
    </row>
    <row r="102" spans="1:5" ht="38.25" outlineLevel="1" x14ac:dyDescent="0.2">
      <c r="A102" s="4" t="s">
        <v>14</v>
      </c>
      <c r="B102" s="5" t="s">
        <v>15</v>
      </c>
      <c r="C102" s="8">
        <v>2729.6</v>
      </c>
      <c r="D102" s="7">
        <v>2639.86</v>
      </c>
      <c r="E102" s="9">
        <f t="shared" si="1"/>
        <v>0.9671233880422041</v>
      </c>
    </row>
    <row r="103" spans="1:5" ht="25.5" outlineLevel="1" x14ac:dyDescent="0.2">
      <c r="A103" s="4" t="s">
        <v>16</v>
      </c>
      <c r="B103" s="5" t="s">
        <v>17</v>
      </c>
      <c r="C103" s="8">
        <v>159.20000000000002</v>
      </c>
      <c r="D103" s="7">
        <v>138.28</v>
      </c>
      <c r="E103" s="9">
        <f t="shared" si="1"/>
        <v>0.86859296482412052</v>
      </c>
    </row>
    <row r="104" spans="1:5" ht="33" customHeight="1" x14ac:dyDescent="0.2">
      <c r="A104" s="46" t="s">
        <v>84</v>
      </c>
      <c r="B104" s="46"/>
      <c r="C104" s="11">
        <f>C106+C162</f>
        <v>2436884.25</v>
      </c>
      <c r="D104" s="11">
        <f>D106+D162</f>
        <v>2368597.9800000004</v>
      </c>
      <c r="E104" s="12">
        <f t="shared" si="1"/>
        <v>0.97197804122210585</v>
      </c>
    </row>
    <row r="105" spans="1:5" s="19" customFormat="1" ht="16.5" customHeight="1" x14ac:dyDescent="0.2">
      <c r="A105" s="14"/>
      <c r="B105" s="18" t="s">
        <v>394</v>
      </c>
      <c r="C105" s="15"/>
      <c r="D105" s="16"/>
      <c r="E105" s="17"/>
    </row>
    <row r="106" spans="1:5" s="19" customFormat="1" ht="21" customHeight="1" x14ac:dyDescent="0.2">
      <c r="A106" s="14"/>
      <c r="B106" s="18" t="s">
        <v>395</v>
      </c>
      <c r="C106" s="15">
        <f>C107+C150+C153+C157</f>
        <v>2418266.52</v>
      </c>
      <c r="D106" s="15">
        <f>D107+D150+D153+D157</f>
        <v>2350443.8700000006</v>
      </c>
      <c r="E106" s="17">
        <f t="shared" si="1"/>
        <v>0.97195402184205926</v>
      </c>
    </row>
    <row r="107" spans="1:5" s="19" customFormat="1" ht="33" customHeight="1" x14ac:dyDescent="0.2">
      <c r="A107" s="14" t="s">
        <v>437</v>
      </c>
      <c r="B107" s="18" t="s">
        <v>438</v>
      </c>
      <c r="C107" s="15">
        <f>C108+C120+C138+C141</f>
        <v>2415209.9</v>
      </c>
      <c r="D107" s="15">
        <f>D108+D120+D138+D141</f>
        <v>2347424.6500000004</v>
      </c>
      <c r="E107" s="17">
        <f t="shared" si="1"/>
        <v>0.97193401285743342</v>
      </c>
    </row>
    <row r="108" spans="1:5" s="39" customFormat="1" ht="33" customHeight="1" collapsed="1" x14ac:dyDescent="0.2">
      <c r="A108" s="38" t="s">
        <v>439</v>
      </c>
      <c r="B108" s="28" t="s">
        <v>440</v>
      </c>
      <c r="C108" s="29">
        <f>SUM(C109:C117)</f>
        <v>912220.69</v>
      </c>
      <c r="D108" s="29">
        <f>SUM(D109:D117)</f>
        <v>883870.97000000009</v>
      </c>
      <c r="E108" s="30">
        <f t="shared" si="1"/>
        <v>0.96892230102783583</v>
      </c>
    </row>
    <row r="109" spans="1:5" ht="38.25" hidden="1" outlineLevel="1" x14ac:dyDescent="0.2">
      <c r="A109" s="4" t="s">
        <v>85</v>
      </c>
      <c r="B109" s="5" t="s">
        <v>11</v>
      </c>
      <c r="C109" s="8">
        <v>296467.15999999997</v>
      </c>
      <c r="D109" s="7">
        <v>296467.15000000002</v>
      </c>
      <c r="E109" s="24">
        <f t="shared" si="1"/>
        <v>0.99999996626945142</v>
      </c>
    </row>
    <row r="110" spans="1:5" ht="38.25" hidden="1" outlineLevel="1" x14ac:dyDescent="0.2">
      <c r="A110" s="4" t="s">
        <v>86</v>
      </c>
      <c r="B110" s="5" t="s">
        <v>87</v>
      </c>
      <c r="C110" s="8">
        <v>6570</v>
      </c>
      <c r="D110" s="7">
        <v>6570</v>
      </c>
      <c r="E110" s="24">
        <f t="shared" si="1"/>
        <v>1</v>
      </c>
    </row>
    <row r="111" spans="1:5" ht="25.5" hidden="1" outlineLevel="1" x14ac:dyDescent="0.2">
      <c r="A111" s="4" t="s">
        <v>88</v>
      </c>
      <c r="B111" s="5" t="s">
        <v>89</v>
      </c>
      <c r="C111" s="8">
        <v>26459.08</v>
      </c>
      <c r="D111" s="7">
        <v>0</v>
      </c>
      <c r="E111" s="24">
        <f t="shared" si="1"/>
        <v>0</v>
      </c>
    </row>
    <row r="112" spans="1:5" ht="25.5" hidden="1" outlineLevel="1" x14ac:dyDescent="0.2">
      <c r="A112" s="4" t="s">
        <v>90</v>
      </c>
      <c r="B112" s="5" t="s">
        <v>91</v>
      </c>
      <c r="C112" s="8">
        <v>1791</v>
      </c>
      <c r="D112" s="7">
        <v>1598.35</v>
      </c>
      <c r="E112" s="24">
        <f t="shared" si="1"/>
        <v>0.89243439419318815</v>
      </c>
    </row>
    <row r="113" spans="1:5" ht="25.5" hidden="1" outlineLevel="1" x14ac:dyDescent="0.2">
      <c r="A113" s="4" t="s">
        <v>92</v>
      </c>
      <c r="B113" s="5" t="s">
        <v>93</v>
      </c>
      <c r="C113" s="8">
        <v>10505.2</v>
      </c>
      <c r="D113" s="7">
        <v>10200</v>
      </c>
      <c r="E113" s="24">
        <f t="shared" si="1"/>
        <v>0.97094772112858385</v>
      </c>
    </row>
    <row r="114" spans="1:5" ht="63.75" hidden="1" outlineLevel="1" x14ac:dyDescent="0.2">
      <c r="A114" s="4" t="s">
        <v>94</v>
      </c>
      <c r="B114" s="5" t="s">
        <v>95</v>
      </c>
      <c r="C114" s="8">
        <v>26600.28</v>
      </c>
      <c r="D114" s="7">
        <v>26327.8</v>
      </c>
      <c r="E114" s="24">
        <f t="shared" ref="E114:E167" si="3">D114/C114</f>
        <v>0.98975649880377203</v>
      </c>
    </row>
    <row r="115" spans="1:5" ht="51" hidden="1" outlineLevel="1" x14ac:dyDescent="0.2">
      <c r="A115" s="4" t="s">
        <v>96</v>
      </c>
      <c r="B115" s="5" t="s">
        <v>97</v>
      </c>
      <c r="C115" s="8">
        <v>538720</v>
      </c>
      <c r="D115" s="7">
        <v>538720</v>
      </c>
      <c r="E115" s="24">
        <f t="shared" si="3"/>
        <v>1</v>
      </c>
    </row>
    <row r="116" spans="1:5" ht="38.25" hidden="1" outlineLevel="1" x14ac:dyDescent="0.2">
      <c r="A116" s="4" t="s">
        <v>98</v>
      </c>
      <c r="B116" s="5" t="s">
        <v>99</v>
      </c>
      <c r="C116" s="8">
        <v>4000</v>
      </c>
      <c r="D116" s="7">
        <v>3036.16</v>
      </c>
      <c r="E116" s="24">
        <f t="shared" si="3"/>
        <v>0.75903999999999994</v>
      </c>
    </row>
    <row r="117" spans="1:5" hidden="1" outlineLevel="1" x14ac:dyDescent="0.2">
      <c r="A117" s="4" t="s">
        <v>100</v>
      </c>
      <c r="B117" s="5" t="s">
        <v>101</v>
      </c>
      <c r="C117" s="8">
        <v>1107.97</v>
      </c>
      <c r="D117" s="7">
        <v>951.51</v>
      </c>
      <c r="E117" s="24">
        <f t="shared" si="3"/>
        <v>0.85878679025605387</v>
      </c>
    </row>
    <row r="118" spans="1:5" ht="24.75" customHeight="1" outlineLevel="1" x14ac:dyDescent="0.2">
      <c r="A118" s="2"/>
      <c r="B118" s="33" t="s">
        <v>553</v>
      </c>
      <c r="C118" s="36"/>
      <c r="D118" s="36"/>
      <c r="E118" s="17"/>
    </row>
    <row r="119" spans="1:5" ht="24.75" customHeight="1" outlineLevel="1" x14ac:dyDescent="0.2">
      <c r="A119" s="4" t="s">
        <v>88</v>
      </c>
      <c r="B119" s="5" t="s">
        <v>89</v>
      </c>
      <c r="C119" s="8">
        <v>26459.08</v>
      </c>
      <c r="D119" s="7">
        <v>0</v>
      </c>
      <c r="E119" s="24">
        <f t="shared" si="3"/>
        <v>0</v>
      </c>
    </row>
    <row r="120" spans="1:5" s="31" customFormat="1" ht="49.5" customHeight="1" outlineLevel="1" x14ac:dyDescent="0.2">
      <c r="A120" s="27" t="s">
        <v>441</v>
      </c>
      <c r="B120" s="33" t="s">
        <v>442</v>
      </c>
      <c r="C120" s="34">
        <f>SUM(C121:C135)</f>
        <v>1298914.4000000001</v>
      </c>
      <c r="D120" s="34">
        <f>SUM(D121:D135)</f>
        <v>1292034.81</v>
      </c>
      <c r="E120" s="30">
        <f t="shared" si="3"/>
        <v>0.99470358477818088</v>
      </c>
    </row>
    <row r="121" spans="1:5" ht="38.25" hidden="1" outlineLevel="1" x14ac:dyDescent="0.2">
      <c r="A121" s="4" t="s">
        <v>102</v>
      </c>
      <c r="B121" s="5" t="s">
        <v>11</v>
      </c>
      <c r="C121" s="8">
        <v>295384.3</v>
      </c>
      <c r="D121" s="7">
        <v>295384.3</v>
      </c>
      <c r="E121" s="24">
        <f t="shared" si="3"/>
        <v>1</v>
      </c>
    </row>
    <row r="122" spans="1:5" ht="25.5" hidden="1" outlineLevel="1" x14ac:dyDescent="0.2">
      <c r="A122" s="4" t="s">
        <v>103</v>
      </c>
      <c r="B122" s="5" t="s">
        <v>104</v>
      </c>
      <c r="C122" s="8">
        <v>25040</v>
      </c>
      <c r="D122" s="7">
        <v>19834.89</v>
      </c>
      <c r="E122" s="24">
        <f t="shared" si="3"/>
        <v>0.79212819488817887</v>
      </c>
    </row>
    <row r="123" spans="1:5" ht="63.75" hidden="1" outlineLevel="1" x14ac:dyDescent="0.2">
      <c r="A123" s="4" t="s">
        <v>105</v>
      </c>
      <c r="B123" s="5" t="s">
        <v>106</v>
      </c>
      <c r="C123" s="8">
        <v>742000</v>
      </c>
      <c r="D123" s="7">
        <v>742000</v>
      </c>
      <c r="E123" s="24">
        <f t="shared" si="3"/>
        <v>1</v>
      </c>
    </row>
    <row r="124" spans="1:5" ht="89.25" hidden="1" outlineLevel="1" x14ac:dyDescent="0.2">
      <c r="A124" s="4" t="s">
        <v>107</v>
      </c>
      <c r="B124" s="6" t="s">
        <v>108</v>
      </c>
      <c r="C124" s="8">
        <v>122692.1</v>
      </c>
      <c r="D124" s="7">
        <v>122692.1</v>
      </c>
      <c r="E124" s="24">
        <f t="shared" si="3"/>
        <v>1</v>
      </c>
    </row>
    <row r="125" spans="1:5" ht="25.5" hidden="1" outlineLevel="1" x14ac:dyDescent="0.2">
      <c r="A125" s="4" t="s">
        <v>109</v>
      </c>
      <c r="B125" s="5" t="s">
        <v>110</v>
      </c>
      <c r="C125" s="8">
        <v>6208.4</v>
      </c>
      <c r="D125" s="7">
        <v>6207.48</v>
      </c>
      <c r="E125" s="24">
        <f t="shared" si="3"/>
        <v>0.99985181367179954</v>
      </c>
    </row>
    <row r="126" spans="1:5" ht="38.25" hidden="1" outlineLevel="1" x14ac:dyDescent="0.2">
      <c r="A126" s="4" t="s">
        <v>111</v>
      </c>
      <c r="B126" s="5" t="s">
        <v>112</v>
      </c>
      <c r="C126" s="8">
        <v>30300</v>
      </c>
      <c r="D126" s="7">
        <v>30300</v>
      </c>
      <c r="E126" s="24">
        <f t="shared" si="3"/>
        <v>1</v>
      </c>
    </row>
    <row r="127" spans="1:5" ht="25.5" hidden="1" outlineLevel="1" x14ac:dyDescent="0.2">
      <c r="A127" s="4" t="s">
        <v>113</v>
      </c>
      <c r="B127" s="5" t="s">
        <v>93</v>
      </c>
      <c r="C127" s="8">
        <v>33931.5</v>
      </c>
      <c r="D127" s="7">
        <v>33431.93</v>
      </c>
      <c r="E127" s="24">
        <f t="shared" si="3"/>
        <v>0.98527710239747723</v>
      </c>
    </row>
    <row r="128" spans="1:5" ht="63.75" hidden="1" outlineLevel="1" x14ac:dyDescent="0.2">
      <c r="A128" s="4" t="s">
        <v>114</v>
      </c>
      <c r="B128" s="5" t="s">
        <v>115</v>
      </c>
      <c r="C128" s="8">
        <v>330.6</v>
      </c>
      <c r="D128" s="7">
        <v>330.6</v>
      </c>
      <c r="E128" s="24">
        <f t="shared" si="3"/>
        <v>1</v>
      </c>
    </row>
    <row r="129" spans="1:5" ht="25.5" hidden="1" outlineLevel="1" x14ac:dyDescent="0.2">
      <c r="A129" s="4" t="s">
        <v>116</v>
      </c>
      <c r="B129" s="5" t="s">
        <v>117</v>
      </c>
      <c r="C129" s="8">
        <v>7450</v>
      </c>
      <c r="D129" s="7">
        <v>7450</v>
      </c>
      <c r="E129" s="24">
        <f t="shared" si="3"/>
        <v>1</v>
      </c>
    </row>
    <row r="130" spans="1:5" ht="25.5" hidden="1" outlineLevel="1" x14ac:dyDescent="0.2">
      <c r="A130" s="4" t="s">
        <v>118</v>
      </c>
      <c r="B130" s="5" t="s">
        <v>119</v>
      </c>
      <c r="C130" s="8">
        <v>14300</v>
      </c>
      <c r="D130" s="7">
        <v>14268.48</v>
      </c>
      <c r="E130" s="24">
        <f t="shared" si="3"/>
        <v>0.99779580419580416</v>
      </c>
    </row>
    <row r="131" spans="1:5" ht="25.5" hidden="1" outlineLevel="1" x14ac:dyDescent="0.2">
      <c r="A131" s="4" t="s">
        <v>120</v>
      </c>
      <c r="B131" s="5" t="s">
        <v>121</v>
      </c>
      <c r="C131" s="8">
        <v>1142.46</v>
      </c>
      <c r="D131" s="7">
        <v>0</v>
      </c>
      <c r="E131" s="24">
        <f t="shared" si="3"/>
        <v>0</v>
      </c>
    </row>
    <row r="132" spans="1:5" ht="51" hidden="1" outlineLevel="1" x14ac:dyDescent="0.2">
      <c r="A132" s="4" t="s">
        <v>122</v>
      </c>
      <c r="B132" s="5" t="s">
        <v>123</v>
      </c>
      <c r="C132" s="8">
        <v>241.6</v>
      </c>
      <c r="D132" s="7">
        <v>241.6</v>
      </c>
      <c r="E132" s="24">
        <f t="shared" si="3"/>
        <v>1</v>
      </c>
    </row>
    <row r="133" spans="1:5" ht="51" hidden="1" outlineLevel="1" x14ac:dyDescent="0.2">
      <c r="A133" s="4" t="s">
        <v>124</v>
      </c>
      <c r="B133" s="5" t="s">
        <v>125</v>
      </c>
      <c r="C133" s="8">
        <v>406.65999999999997</v>
      </c>
      <c r="D133" s="7">
        <v>406.66</v>
      </c>
      <c r="E133" s="24">
        <f t="shared" si="3"/>
        <v>1.0000000000000002</v>
      </c>
    </row>
    <row r="134" spans="1:5" ht="25.5" hidden="1" outlineLevel="1" x14ac:dyDescent="0.2">
      <c r="A134" s="4" t="s">
        <v>126</v>
      </c>
      <c r="B134" s="5" t="s">
        <v>127</v>
      </c>
      <c r="C134" s="8">
        <v>3328.7</v>
      </c>
      <c r="D134" s="7">
        <v>3328.69</v>
      </c>
      <c r="E134" s="24">
        <f t="shared" si="3"/>
        <v>0.99999699582419566</v>
      </c>
    </row>
    <row r="135" spans="1:5" ht="25.5" hidden="1" outlineLevel="1" x14ac:dyDescent="0.2">
      <c r="A135" s="4" t="s">
        <v>128</v>
      </c>
      <c r="B135" s="5" t="s">
        <v>129</v>
      </c>
      <c r="C135" s="8">
        <v>16158.080000000002</v>
      </c>
      <c r="D135" s="7">
        <v>16158.08</v>
      </c>
      <c r="E135" s="24">
        <f t="shared" si="3"/>
        <v>0.99999999999999989</v>
      </c>
    </row>
    <row r="136" spans="1:5" s="31" customFormat="1" ht="23.25" customHeight="1" outlineLevel="1" x14ac:dyDescent="0.2">
      <c r="A136" s="27"/>
      <c r="B136" s="33" t="s">
        <v>553</v>
      </c>
      <c r="C136" s="34"/>
      <c r="D136" s="34"/>
      <c r="E136" s="30"/>
    </row>
    <row r="137" spans="1:5" ht="28.5" customHeight="1" outlineLevel="1" x14ac:dyDescent="0.2">
      <c r="A137" s="4" t="s">
        <v>103</v>
      </c>
      <c r="B137" s="5" t="s">
        <v>104</v>
      </c>
      <c r="C137" s="8">
        <v>25040</v>
      </c>
      <c r="D137" s="7">
        <v>19834.89</v>
      </c>
      <c r="E137" s="24">
        <f t="shared" ref="E137" si="4">D137/C137</f>
        <v>0.79212819488817887</v>
      </c>
    </row>
    <row r="138" spans="1:5" s="31" customFormat="1" ht="43.5" customHeight="1" outlineLevel="1" x14ac:dyDescent="0.2">
      <c r="A138" s="27" t="s">
        <v>443</v>
      </c>
      <c r="B138" s="33" t="s">
        <v>444</v>
      </c>
      <c r="C138" s="34">
        <f>SUM(C139:C140)</f>
        <v>125423.86</v>
      </c>
      <c r="D138" s="34">
        <f>SUM(D139:D140)</f>
        <v>125358.15</v>
      </c>
      <c r="E138" s="30">
        <f t="shared" si="3"/>
        <v>0.99947609649392066</v>
      </c>
    </row>
    <row r="139" spans="1:5" ht="38.25" hidden="1" outlineLevel="1" x14ac:dyDescent="0.2">
      <c r="A139" s="4" t="s">
        <v>130</v>
      </c>
      <c r="B139" s="5" t="s">
        <v>11</v>
      </c>
      <c r="C139" s="8">
        <v>123940.03</v>
      </c>
      <c r="D139" s="7">
        <v>123885.75999999999</v>
      </c>
      <c r="E139" s="24">
        <f t="shared" si="3"/>
        <v>0.99956212694155389</v>
      </c>
    </row>
    <row r="140" spans="1:5" hidden="1" outlineLevel="1" x14ac:dyDescent="0.2">
      <c r="A140" s="4" t="s">
        <v>131</v>
      </c>
      <c r="B140" s="5" t="s">
        <v>76</v>
      </c>
      <c r="C140" s="8">
        <v>1483.83</v>
      </c>
      <c r="D140" s="7">
        <v>1472.39</v>
      </c>
      <c r="E140" s="24">
        <f t="shared" si="3"/>
        <v>0.99229022192569238</v>
      </c>
    </row>
    <row r="141" spans="1:5" s="31" customFormat="1" ht="32.25" customHeight="1" outlineLevel="1" x14ac:dyDescent="0.2">
      <c r="A141" s="27" t="s">
        <v>445</v>
      </c>
      <c r="B141" s="33" t="s">
        <v>446</v>
      </c>
      <c r="C141" s="34">
        <f>SUM(C142:C149)</f>
        <v>78650.95</v>
      </c>
      <c r="D141" s="34">
        <f>SUM(D142:D149)</f>
        <v>46160.719999999994</v>
      </c>
      <c r="E141" s="30">
        <f t="shared" si="3"/>
        <v>0.58690607042890131</v>
      </c>
    </row>
    <row r="142" spans="1:5" ht="38.25" hidden="1" outlineLevel="1" x14ac:dyDescent="0.2">
      <c r="A142" s="4" t="s">
        <v>132</v>
      </c>
      <c r="B142" s="5" t="s">
        <v>11</v>
      </c>
      <c r="C142" s="8">
        <v>21880.839999999997</v>
      </c>
      <c r="D142" s="7">
        <v>21326.77</v>
      </c>
      <c r="E142" s="24">
        <f t="shared" si="3"/>
        <v>0.97467784600591223</v>
      </c>
    </row>
    <row r="143" spans="1:5" ht="38.25" hidden="1" outlineLevel="1" x14ac:dyDescent="0.2">
      <c r="A143" s="4" t="s">
        <v>133</v>
      </c>
      <c r="B143" s="5" t="s">
        <v>134</v>
      </c>
      <c r="C143" s="8">
        <v>31050</v>
      </c>
      <c r="D143" s="7">
        <v>0</v>
      </c>
      <c r="E143" s="24">
        <f t="shared" si="3"/>
        <v>0</v>
      </c>
    </row>
    <row r="144" spans="1:5" ht="38.25" hidden="1" outlineLevel="1" x14ac:dyDescent="0.2">
      <c r="A144" s="4" t="s">
        <v>135</v>
      </c>
      <c r="B144" s="5" t="s">
        <v>136</v>
      </c>
      <c r="C144" s="8">
        <v>18119.34</v>
      </c>
      <c r="D144" s="7">
        <v>18119.34</v>
      </c>
      <c r="E144" s="24">
        <f t="shared" si="3"/>
        <v>1</v>
      </c>
    </row>
    <row r="145" spans="1:5" hidden="1" outlineLevel="1" x14ac:dyDescent="0.2">
      <c r="A145" s="4" t="s">
        <v>137</v>
      </c>
      <c r="B145" s="5" t="s">
        <v>138</v>
      </c>
      <c r="C145" s="8">
        <v>3486.8</v>
      </c>
      <c r="D145" s="7">
        <v>2600.63</v>
      </c>
      <c r="E145" s="24">
        <f t="shared" si="3"/>
        <v>0.74585006309510149</v>
      </c>
    </row>
    <row r="146" spans="1:5" ht="25.5" hidden="1" outlineLevel="1" x14ac:dyDescent="0.2">
      <c r="A146" s="4" t="s">
        <v>139</v>
      </c>
      <c r="B146" s="5" t="s">
        <v>140</v>
      </c>
      <c r="C146" s="8">
        <v>540</v>
      </c>
      <c r="D146" s="7">
        <v>540</v>
      </c>
      <c r="E146" s="24">
        <f t="shared" si="3"/>
        <v>1</v>
      </c>
    </row>
    <row r="147" spans="1:5" ht="38.25" hidden="1" outlineLevel="1" x14ac:dyDescent="0.2">
      <c r="A147" s="4" t="s">
        <v>141</v>
      </c>
      <c r="B147" s="5" t="s">
        <v>142</v>
      </c>
      <c r="C147" s="8">
        <v>1500</v>
      </c>
      <c r="D147" s="7">
        <v>1500</v>
      </c>
      <c r="E147" s="24">
        <f t="shared" si="3"/>
        <v>1</v>
      </c>
    </row>
    <row r="148" spans="1:5" ht="51" hidden="1" outlineLevel="1" x14ac:dyDescent="0.2">
      <c r="A148" s="4" t="s">
        <v>143</v>
      </c>
      <c r="B148" s="5" t="s">
        <v>144</v>
      </c>
      <c r="C148" s="8">
        <v>1896.1</v>
      </c>
      <c r="D148" s="7">
        <v>1896.1</v>
      </c>
      <c r="E148" s="24">
        <f t="shared" si="3"/>
        <v>1</v>
      </c>
    </row>
    <row r="149" spans="1:5" hidden="1" outlineLevel="1" x14ac:dyDescent="0.2">
      <c r="A149" s="4" t="s">
        <v>145</v>
      </c>
      <c r="B149" s="5" t="s">
        <v>76</v>
      </c>
      <c r="C149" s="8">
        <v>177.87</v>
      </c>
      <c r="D149" s="7">
        <v>177.88</v>
      </c>
      <c r="E149" s="24">
        <f t="shared" si="3"/>
        <v>1.0000562208354415</v>
      </c>
    </row>
    <row r="150" spans="1:5" ht="27.75" customHeight="1" outlineLevel="1" x14ac:dyDescent="0.2">
      <c r="A150" s="2" t="s">
        <v>448</v>
      </c>
      <c r="B150" s="35" t="s">
        <v>447</v>
      </c>
      <c r="C150" s="36">
        <f>C151</f>
        <v>1209.29</v>
      </c>
      <c r="D150" s="36">
        <f>D151</f>
        <v>1209.29</v>
      </c>
      <c r="E150" s="17">
        <f t="shared" si="3"/>
        <v>1</v>
      </c>
    </row>
    <row r="151" spans="1:5" s="31" customFormat="1" ht="36.75" customHeight="1" outlineLevel="1" x14ac:dyDescent="0.2">
      <c r="A151" s="27" t="s">
        <v>450</v>
      </c>
      <c r="B151" s="33" t="s">
        <v>449</v>
      </c>
      <c r="C151" s="34">
        <f>SUM(C152)</f>
        <v>1209.29</v>
      </c>
      <c r="D151" s="34">
        <f>SUM(D152)</f>
        <v>1209.29</v>
      </c>
      <c r="E151" s="30">
        <f t="shared" si="3"/>
        <v>1</v>
      </c>
    </row>
    <row r="152" spans="1:5" ht="45" hidden="1" customHeight="1" outlineLevel="1" x14ac:dyDescent="0.2">
      <c r="A152" s="4" t="s">
        <v>146</v>
      </c>
      <c r="B152" s="5" t="s">
        <v>11</v>
      </c>
      <c r="C152" s="8">
        <v>1209.29</v>
      </c>
      <c r="D152" s="7">
        <v>1209.29</v>
      </c>
      <c r="E152" s="24">
        <f t="shared" si="3"/>
        <v>1</v>
      </c>
    </row>
    <row r="153" spans="1:5" s="26" customFormat="1" ht="27" customHeight="1" outlineLevel="1" x14ac:dyDescent="0.2">
      <c r="A153" s="2" t="s">
        <v>451</v>
      </c>
      <c r="B153" s="35" t="s">
        <v>453</v>
      </c>
      <c r="C153" s="36">
        <f>C154</f>
        <v>1028.0999999999999</v>
      </c>
      <c r="D153" s="36">
        <f>D154</f>
        <v>1028.0999999999999</v>
      </c>
      <c r="E153" s="17">
        <f t="shared" si="3"/>
        <v>1</v>
      </c>
    </row>
    <row r="154" spans="1:5" s="31" customFormat="1" ht="33.75" customHeight="1" outlineLevel="1" x14ac:dyDescent="0.2">
      <c r="A154" s="27" t="s">
        <v>452</v>
      </c>
      <c r="B154" s="33" t="s">
        <v>454</v>
      </c>
      <c r="C154" s="34">
        <f>SUM(C155:C156)</f>
        <v>1028.0999999999999</v>
      </c>
      <c r="D154" s="34">
        <f>SUM(D155:D156)</f>
        <v>1028.0999999999999</v>
      </c>
      <c r="E154" s="30">
        <f t="shared" si="3"/>
        <v>1</v>
      </c>
    </row>
    <row r="155" spans="1:5" ht="38.25" hidden="1" outlineLevel="1" x14ac:dyDescent="0.2">
      <c r="A155" s="4" t="s">
        <v>147</v>
      </c>
      <c r="B155" s="5" t="s">
        <v>11</v>
      </c>
      <c r="C155" s="8">
        <v>686.1</v>
      </c>
      <c r="D155" s="7">
        <v>686.1</v>
      </c>
      <c r="E155" s="24">
        <f t="shared" si="3"/>
        <v>1</v>
      </c>
    </row>
    <row r="156" spans="1:5" ht="25.5" hidden="1" outlineLevel="1" x14ac:dyDescent="0.2">
      <c r="A156" s="4" t="s">
        <v>148</v>
      </c>
      <c r="B156" s="5" t="s">
        <v>149</v>
      </c>
      <c r="C156" s="8">
        <v>342</v>
      </c>
      <c r="D156" s="7">
        <v>342</v>
      </c>
      <c r="E156" s="24">
        <f t="shared" si="3"/>
        <v>1</v>
      </c>
    </row>
    <row r="157" spans="1:5" s="26" customFormat="1" ht="30" customHeight="1" outlineLevel="1" x14ac:dyDescent="0.2">
      <c r="A157" s="2" t="s">
        <v>455</v>
      </c>
      <c r="B157" s="35" t="s">
        <v>458</v>
      </c>
      <c r="C157" s="36">
        <f>C158+C160</f>
        <v>819.23</v>
      </c>
      <c r="D157" s="36">
        <f>D158+D160</f>
        <v>781.83</v>
      </c>
      <c r="E157" s="17">
        <f t="shared" si="3"/>
        <v>0.95434737497406108</v>
      </c>
    </row>
    <row r="158" spans="1:5" s="31" customFormat="1" ht="51.75" customHeight="1" outlineLevel="1" x14ac:dyDescent="0.2">
      <c r="A158" s="27" t="s">
        <v>457</v>
      </c>
      <c r="B158" s="33" t="s">
        <v>459</v>
      </c>
      <c r="C158" s="34">
        <f>SUM(C159)</f>
        <v>266.83000000000004</v>
      </c>
      <c r="D158" s="34">
        <f>SUM(D159)</f>
        <v>236.83</v>
      </c>
      <c r="E158" s="30">
        <f t="shared" si="3"/>
        <v>0.88756886407075652</v>
      </c>
    </row>
    <row r="159" spans="1:5" ht="25.5" hidden="1" outlineLevel="1" x14ac:dyDescent="0.2">
      <c r="A159" s="4" t="s">
        <v>150</v>
      </c>
      <c r="B159" s="5" t="s">
        <v>151</v>
      </c>
      <c r="C159" s="8">
        <v>266.83000000000004</v>
      </c>
      <c r="D159" s="7">
        <v>236.83</v>
      </c>
      <c r="E159" s="24">
        <f t="shared" si="3"/>
        <v>0.88756886407075652</v>
      </c>
    </row>
    <row r="160" spans="1:5" s="31" customFormat="1" ht="41.25" customHeight="1" outlineLevel="1" x14ac:dyDescent="0.2">
      <c r="A160" s="27" t="s">
        <v>456</v>
      </c>
      <c r="B160" s="33" t="s">
        <v>460</v>
      </c>
      <c r="C160" s="34">
        <f>SUM(C161)</f>
        <v>552.4</v>
      </c>
      <c r="D160" s="34">
        <f>SUM(D161)</f>
        <v>545</v>
      </c>
      <c r="E160" s="30">
        <f t="shared" si="3"/>
        <v>0.98660391020999283</v>
      </c>
    </row>
    <row r="161" spans="1:5" ht="25.5" hidden="1" outlineLevel="1" x14ac:dyDescent="0.2">
      <c r="A161" s="4" t="s">
        <v>152</v>
      </c>
      <c r="B161" s="5" t="s">
        <v>153</v>
      </c>
      <c r="C161" s="8">
        <v>552.4</v>
      </c>
      <c r="D161" s="7">
        <v>545</v>
      </c>
      <c r="E161" s="24">
        <f t="shared" si="3"/>
        <v>0.98660391020999283</v>
      </c>
    </row>
    <row r="162" spans="1:5" ht="27.75" customHeight="1" outlineLevel="1" x14ac:dyDescent="0.2">
      <c r="A162" s="4"/>
      <c r="B162" s="35" t="s">
        <v>402</v>
      </c>
      <c r="C162" s="36">
        <f>SUM(C163:C167)</f>
        <v>18617.730000000003</v>
      </c>
      <c r="D162" s="36">
        <f>SUM(D163:D167)</f>
        <v>18154.11</v>
      </c>
      <c r="E162" s="17">
        <f t="shared" si="3"/>
        <v>0.97509793084334118</v>
      </c>
    </row>
    <row r="163" spans="1:5" ht="51" outlineLevel="1" x14ac:dyDescent="0.2">
      <c r="A163" s="4" t="s">
        <v>154</v>
      </c>
      <c r="B163" s="5" t="s">
        <v>155</v>
      </c>
      <c r="C163" s="8">
        <v>475</v>
      </c>
      <c r="D163" s="7">
        <v>475</v>
      </c>
      <c r="E163" s="24">
        <f t="shared" si="3"/>
        <v>1</v>
      </c>
    </row>
    <row r="164" spans="1:5" ht="25.5" outlineLevel="1" x14ac:dyDescent="0.2">
      <c r="A164" s="4" t="s">
        <v>20</v>
      </c>
      <c r="B164" s="5" t="s">
        <v>21</v>
      </c>
      <c r="C164" s="8">
        <v>4015.5</v>
      </c>
      <c r="D164" s="7">
        <v>3995.5</v>
      </c>
      <c r="E164" s="24">
        <f t="shared" si="3"/>
        <v>0.99501930021167972</v>
      </c>
    </row>
    <row r="165" spans="1:5" ht="38.25" outlineLevel="1" x14ac:dyDescent="0.2">
      <c r="A165" s="4" t="s">
        <v>14</v>
      </c>
      <c r="B165" s="5" t="s">
        <v>15</v>
      </c>
      <c r="C165" s="8">
        <v>12099.4</v>
      </c>
      <c r="D165" s="7">
        <v>12099.28</v>
      </c>
      <c r="E165" s="24">
        <f t="shared" si="3"/>
        <v>0.99999008215283414</v>
      </c>
    </row>
    <row r="166" spans="1:5" ht="25.5" outlineLevel="1" x14ac:dyDescent="0.2">
      <c r="A166" s="4" t="s">
        <v>16</v>
      </c>
      <c r="B166" s="5" t="s">
        <v>17</v>
      </c>
      <c r="C166" s="8">
        <v>1427.83</v>
      </c>
      <c r="D166" s="7">
        <v>984.33</v>
      </c>
      <c r="E166" s="24">
        <f t="shared" si="3"/>
        <v>0.68938879278345466</v>
      </c>
    </row>
    <row r="167" spans="1:5" ht="25.5" outlineLevel="1" x14ac:dyDescent="0.2">
      <c r="A167" s="4" t="s">
        <v>18</v>
      </c>
      <c r="B167" s="5" t="s">
        <v>19</v>
      </c>
      <c r="C167" s="8">
        <v>600</v>
      </c>
      <c r="D167" s="7">
        <v>600</v>
      </c>
      <c r="E167" s="24">
        <f t="shared" si="3"/>
        <v>1</v>
      </c>
    </row>
    <row r="168" spans="1:5" ht="25.5" customHeight="1" x14ac:dyDescent="0.2">
      <c r="A168" s="46" t="s">
        <v>156</v>
      </c>
      <c r="B168" s="46"/>
      <c r="C168" s="11">
        <f>C170+C205</f>
        <v>120545.27999999998</v>
      </c>
      <c r="D168" s="11">
        <f>D170+D205</f>
        <v>120202.97999999998</v>
      </c>
      <c r="E168" s="12">
        <f t="shared" ref="E168:E231" si="5">D168/C168</f>
        <v>0.99716040312818555</v>
      </c>
    </row>
    <row r="169" spans="1:5" ht="17.25" customHeight="1" x14ac:dyDescent="0.2">
      <c r="A169" s="14"/>
      <c r="B169" s="18" t="s">
        <v>394</v>
      </c>
      <c r="C169" s="15"/>
      <c r="D169" s="16"/>
      <c r="E169" s="17"/>
    </row>
    <row r="170" spans="1:5" ht="14.25" customHeight="1" x14ac:dyDescent="0.2">
      <c r="A170" s="14"/>
      <c r="B170" s="18" t="s">
        <v>395</v>
      </c>
      <c r="C170" s="15">
        <f>C171+C174+C177+C180+C187+C190+C195+C199+C202</f>
        <v>114999.68999999999</v>
      </c>
      <c r="D170" s="15">
        <f>D171+D174+D177+D180+D187+D190+D195+D199+D202</f>
        <v>114768.68999999999</v>
      </c>
      <c r="E170" s="17">
        <f t="shared" si="5"/>
        <v>0.99799129893306671</v>
      </c>
    </row>
    <row r="171" spans="1:5" ht="25.5" customHeight="1" x14ac:dyDescent="0.2">
      <c r="A171" s="14" t="s">
        <v>417</v>
      </c>
      <c r="B171" s="18" t="s">
        <v>418</v>
      </c>
      <c r="C171" s="15">
        <f>C172</f>
        <v>78.960000000000008</v>
      </c>
      <c r="D171" s="15">
        <f>D172</f>
        <v>78.94</v>
      </c>
      <c r="E171" s="17">
        <f t="shared" si="5"/>
        <v>0.99974670719351555</v>
      </c>
    </row>
    <row r="172" spans="1:5" s="31" customFormat="1" ht="25.5" customHeight="1" collapsed="1" x14ac:dyDescent="0.2">
      <c r="A172" s="38" t="s">
        <v>419</v>
      </c>
      <c r="B172" s="28" t="s">
        <v>461</v>
      </c>
      <c r="C172" s="29">
        <f>SUM(C173)</f>
        <v>78.960000000000008</v>
      </c>
      <c r="D172" s="29">
        <f>SUM(D173)</f>
        <v>78.94</v>
      </c>
      <c r="E172" s="30">
        <f t="shared" si="5"/>
        <v>0.99974670719351555</v>
      </c>
    </row>
    <row r="173" spans="1:5" hidden="1" outlineLevel="1" x14ac:dyDescent="0.2">
      <c r="A173" s="4" t="s">
        <v>66</v>
      </c>
      <c r="B173" s="5" t="s">
        <v>67</v>
      </c>
      <c r="C173" s="8">
        <v>78.960000000000008</v>
      </c>
      <c r="D173" s="7">
        <v>78.94</v>
      </c>
      <c r="E173" s="9">
        <f t="shared" si="5"/>
        <v>0.99974670719351555</v>
      </c>
    </row>
    <row r="174" spans="1:5" s="26" customFormat="1" ht="15.75" customHeight="1" outlineLevel="1" x14ac:dyDescent="0.2">
      <c r="A174" s="2" t="s">
        <v>435</v>
      </c>
      <c r="B174" s="35" t="s">
        <v>434</v>
      </c>
      <c r="C174" s="36">
        <f>SUM(C175)</f>
        <v>4</v>
      </c>
      <c r="D174" s="36">
        <f>SUM(D175)</f>
        <v>4</v>
      </c>
      <c r="E174" s="37">
        <f t="shared" si="5"/>
        <v>1</v>
      </c>
    </row>
    <row r="175" spans="1:5" s="31" customFormat="1" ht="21.75" customHeight="1" outlineLevel="1" x14ac:dyDescent="0.2">
      <c r="A175" s="27" t="s">
        <v>433</v>
      </c>
      <c r="B175" s="33" t="s">
        <v>436</v>
      </c>
      <c r="C175" s="34">
        <f>SUM(C176)</f>
        <v>4</v>
      </c>
      <c r="D175" s="34">
        <f>SUM(D176)</f>
        <v>4</v>
      </c>
      <c r="E175" s="32">
        <f t="shared" si="5"/>
        <v>1</v>
      </c>
    </row>
    <row r="176" spans="1:5" hidden="1" outlineLevel="1" x14ac:dyDescent="0.2">
      <c r="A176" s="4" t="s">
        <v>157</v>
      </c>
      <c r="B176" s="5" t="s">
        <v>158</v>
      </c>
      <c r="C176" s="8">
        <v>4</v>
      </c>
      <c r="D176" s="7">
        <v>4</v>
      </c>
      <c r="E176" s="9">
        <f t="shared" si="5"/>
        <v>1</v>
      </c>
    </row>
    <row r="177" spans="1:5" s="26" customFormat="1" ht="26.25" customHeight="1" outlineLevel="1" x14ac:dyDescent="0.2">
      <c r="A177" s="2" t="s">
        <v>448</v>
      </c>
      <c r="B177" s="35" t="s">
        <v>447</v>
      </c>
      <c r="C177" s="36">
        <f>C178</f>
        <v>100.55</v>
      </c>
      <c r="D177" s="36">
        <f>D178</f>
        <v>100.55</v>
      </c>
      <c r="E177" s="37">
        <f t="shared" si="5"/>
        <v>1</v>
      </c>
    </row>
    <row r="178" spans="1:5" s="31" customFormat="1" ht="30" customHeight="1" outlineLevel="1" x14ac:dyDescent="0.2">
      <c r="A178" s="27" t="s">
        <v>450</v>
      </c>
      <c r="B178" s="33" t="s">
        <v>449</v>
      </c>
      <c r="C178" s="34">
        <f>SUM(C179)</f>
        <v>100.55</v>
      </c>
      <c r="D178" s="34">
        <f>SUM(D179)</f>
        <v>100.55</v>
      </c>
      <c r="E178" s="32">
        <f t="shared" si="5"/>
        <v>1</v>
      </c>
    </row>
    <row r="179" spans="1:5" ht="21" hidden="1" customHeight="1" outlineLevel="1" x14ac:dyDescent="0.2">
      <c r="A179" s="4" t="s">
        <v>159</v>
      </c>
      <c r="B179" s="5" t="s">
        <v>160</v>
      </c>
      <c r="C179" s="8">
        <v>100.55</v>
      </c>
      <c r="D179" s="7">
        <v>100.55</v>
      </c>
      <c r="E179" s="9">
        <f t="shared" si="5"/>
        <v>1</v>
      </c>
    </row>
    <row r="180" spans="1:5" s="26" customFormat="1" ht="33" customHeight="1" outlineLevel="1" x14ac:dyDescent="0.2">
      <c r="A180" s="2" t="s">
        <v>463</v>
      </c>
      <c r="B180" s="35" t="s">
        <v>462</v>
      </c>
      <c r="C180" s="36">
        <f>C181+C184</f>
        <v>868.37000000000012</v>
      </c>
      <c r="D180" s="36">
        <f>D181+D184</f>
        <v>848.58999999999992</v>
      </c>
      <c r="E180" s="37">
        <f t="shared" si="5"/>
        <v>0.97722169121457425</v>
      </c>
    </row>
    <row r="181" spans="1:5" s="31" customFormat="1" ht="48" customHeight="1" outlineLevel="1" x14ac:dyDescent="0.2">
      <c r="A181" s="27" t="s">
        <v>465</v>
      </c>
      <c r="B181" s="33" t="s">
        <v>464</v>
      </c>
      <c r="C181" s="34">
        <f>SUM(C182:C183)</f>
        <v>350.10999999999996</v>
      </c>
      <c r="D181" s="34">
        <f>SUM(D182:D183)</f>
        <v>350.10999999999996</v>
      </c>
      <c r="E181" s="32">
        <f t="shared" si="5"/>
        <v>1</v>
      </c>
    </row>
    <row r="182" spans="1:5" ht="25.5" hidden="1" outlineLevel="1" x14ac:dyDescent="0.2">
      <c r="A182" s="4" t="s">
        <v>161</v>
      </c>
      <c r="B182" s="5" t="s">
        <v>162</v>
      </c>
      <c r="C182" s="8">
        <v>282.77999999999997</v>
      </c>
      <c r="D182" s="7">
        <v>282.77999999999997</v>
      </c>
      <c r="E182" s="9">
        <f t="shared" si="5"/>
        <v>1</v>
      </c>
    </row>
    <row r="183" spans="1:5" ht="38.25" hidden="1" outlineLevel="1" x14ac:dyDescent="0.2">
      <c r="A183" s="4" t="s">
        <v>163</v>
      </c>
      <c r="B183" s="5" t="s">
        <v>164</v>
      </c>
      <c r="C183" s="8">
        <v>67.33</v>
      </c>
      <c r="D183" s="7">
        <v>67.33</v>
      </c>
      <c r="E183" s="9">
        <f t="shared" si="5"/>
        <v>1</v>
      </c>
    </row>
    <row r="184" spans="1:5" s="31" customFormat="1" ht="40.5" customHeight="1" outlineLevel="1" x14ac:dyDescent="0.2">
      <c r="A184" s="27" t="s">
        <v>467</v>
      </c>
      <c r="B184" s="33" t="s">
        <v>466</v>
      </c>
      <c r="C184" s="34">
        <f>SUM(C185:C186)</f>
        <v>518.2600000000001</v>
      </c>
      <c r="D184" s="34">
        <f>SUM(D185:D186)</f>
        <v>498.47999999999996</v>
      </c>
      <c r="E184" s="32">
        <f t="shared" si="5"/>
        <v>0.96183382858024902</v>
      </c>
    </row>
    <row r="185" spans="1:5" ht="25.5" hidden="1" outlineLevel="1" x14ac:dyDescent="0.2">
      <c r="A185" s="4" t="s">
        <v>165</v>
      </c>
      <c r="B185" s="5" t="s">
        <v>166</v>
      </c>
      <c r="C185" s="8">
        <v>472.43000000000006</v>
      </c>
      <c r="D185" s="7">
        <v>452.65</v>
      </c>
      <c r="E185" s="9">
        <f t="shared" si="5"/>
        <v>0.95813136337658467</v>
      </c>
    </row>
    <row r="186" spans="1:5" ht="25.5" hidden="1" outlineLevel="1" x14ac:dyDescent="0.2">
      <c r="A186" s="4" t="s">
        <v>167</v>
      </c>
      <c r="B186" s="5" t="s">
        <v>168</v>
      </c>
      <c r="C186" s="8">
        <v>45.83</v>
      </c>
      <c r="D186" s="7">
        <v>45.83</v>
      </c>
      <c r="E186" s="9">
        <f t="shared" si="5"/>
        <v>1</v>
      </c>
    </row>
    <row r="187" spans="1:5" s="26" customFormat="1" ht="27" customHeight="1" outlineLevel="1" x14ac:dyDescent="0.2">
      <c r="A187" s="2" t="s">
        <v>469</v>
      </c>
      <c r="B187" s="35" t="s">
        <v>468</v>
      </c>
      <c r="C187" s="36">
        <f>SUM(C188)</f>
        <v>104.35</v>
      </c>
      <c r="D187" s="36">
        <f>SUM(D188)</f>
        <v>70</v>
      </c>
      <c r="E187" s="37">
        <f t="shared" si="5"/>
        <v>0.67081935793004321</v>
      </c>
    </row>
    <row r="188" spans="1:5" s="31" customFormat="1" ht="33" customHeight="1" outlineLevel="1" x14ac:dyDescent="0.2">
      <c r="A188" s="27" t="s">
        <v>471</v>
      </c>
      <c r="B188" s="33" t="s">
        <v>470</v>
      </c>
      <c r="C188" s="34">
        <f>SUM(C189)</f>
        <v>104.35</v>
      </c>
      <c r="D188" s="34">
        <f>SUM(D189)</f>
        <v>70</v>
      </c>
      <c r="E188" s="32">
        <f t="shared" si="5"/>
        <v>0.67081935793004321</v>
      </c>
    </row>
    <row r="189" spans="1:5" ht="38.25" hidden="1" outlineLevel="1" x14ac:dyDescent="0.2">
      <c r="A189" s="4" t="s">
        <v>169</v>
      </c>
      <c r="B189" s="5" t="s">
        <v>170</v>
      </c>
      <c r="C189" s="8">
        <v>104.35</v>
      </c>
      <c r="D189" s="7">
        <v>70</v>
      </c>
      <c r="E189" s="9">
        <f t="shared" si="5"/>
        <v>0.67081935793004321</v>
      </c>
    </row>
    <row r="190" spans="1:5" s="26" customFormat="1" ht="39" customHeight="1" outlineLevel="1" x14ac:dyDescent="0.2">
      <c r="A190" s="2" t="s">
        <v>473</v>
      </c>
      <c r="B190" s="35" t="s">
        <v>472</v>
      </c>
      <c r="C190" s="36">
        <f>C191+C193</f>
        <v>108578.59999999999</v>
      </c>
      <c r="D190" s="36">
        <f>D191+D193</f>
        <v>108481.76</v>
      </c>
      <c r="E190" s="37">
        <f t="shared" si="5"/>
        <v>0.99910811154315859</v>
      </c>
    </row>
    <row r="191" spans="1:5" s="31" customFormat="1" ht="30" customHeight="1" outlineLevel="1" x14ac:dyDescent="0.2">
      <c r="A191" s="27" t="s">
        <v>474</v>
      </c>
      <c r="B191" s="33" t="s">
        <v>475</v>
      </c>
      <c r="C191" s="34">
        <f>SUM(C192)</f>
        <v>106029.48999999999</v>
      </c>
      <c r="D191" s="34">
        <f>SUM(D192)</f>
        <v>106029.48</v>
      </c>
      <c r="E191" s="32">
        <f t="shared" si="5"/>
        <v>0.99999990568661612</v>
      </c>
    </row>
    <row r="192" spans="1:5" ht="24.75" hidden="1" customHeight="1" outlineLevel="1" x14ac:dyDescent="0.2">
      <c r="A192" s="4" t="s">
        <v>171</v>
      </c>
      <c r="B192" s="5" t="s">
        <v>172</v>
      </c>
      <c r="C192" s="8">
        <v>106029.48999999999</v>
      </c>
      <c r="D192" s="7">
        <v>106029.48</v>
      </c>
      <c r="E192" s="9">
        <f t="shared" si="5"/>
        <v>0.99999990568661612</v>
      </c>
    </row>
    <row r="193" spans="1:5" s="31" customFormat="1" ht="30.75" customHeight="1" outlineLevel="1" x14ac:dyDescent="0.2">
      <c r="A193" s="27" t="s">
        <v>476</v>
      </c>
      <c r="B193" s="33" t="s">
        <v>477</v>
      </c>
      <c r="C193" s="34">
        <f>SUM(C194)</f>
        <v>2549.11</v>
      </c>
      <c r="D193" s="34">
        <f>SUM(D194)</f>
        <v>2452.2800000000002</v>
      </c>
      <c r="E193" s="32">
        <f t="shared" si="5"/>
        <v>0.96201419318899539</v>
      </c>
    </row>
    <row r="194" spans="1:5" ht="38.25" hidden="1" outlineLevel="1" x14ac:dyDescent="0.2">
      <c r="A194" s="4" t="s">
        <v>173</v>
      </c>
      <c r="B194" s="5" t="s">
        <v>11</v>
      </c>
      <c r="C194" s="8">
        <v>2549.11</v>
      </c>
      <c r="D194" s="7">
        <v>2452.2800000000002</v>
      </c>
      <c r="E194" s="9">
        <f t="shared" si="5"/>
        <v>0.96201419318899539</v>
      </c>
    </row>
    <row r="195" spans="1:5" s="26" customFormat="1" ht="48.75" customHeight="1" outlineLevel="1" x14ac:dyDescent="0.2">
      <c r="A195" s="2" t="s">
        <v>479</v>
      </c>
      <c r="B195" s="35" t="s">
        <v>478</v>
      </c>
      <c r="C195" s="36">
        <f>C196</f>
        <v>3233.6299999999997</v>
      </c>
      <c r="D195" s="36">
        <f>D196</f>
        <v>3166.43</v>
      </c>
      <c r="E195" s="37">
        <f t="shared" si="5"/>
        <v>0.97921840161057394</v>
      </c>
    </row>
    <row r="196" spans="1:5" s="31" customFormat="1" ht="29.25" customHeight="1" outlineLevel="1" x14ac:dyDescent="0.2">
      <c r="A196" s="27" t="s">
        <v>480</v>
      </c>
      <c r="B196" s="33" t="s">
        <v>481</v>
      </c>
      <c r="C196" s="34">
        <f>SUM(C197:C198)</f>
        <v>3233.6299999999997</v>
      </c>
      <c r="D196" s="34">
        <f>SUM(D197:D198)</f>
        <v>3166.43</v>
      </c>
      <c r="E196" s="32">
        <f t="shared" si="5"/>
        <v>0.97921840161057394</v>
      </c>
    </row>
    <row r="197" spans="1:5" hidden="1" outlineLevel="1" x14ac:dyDescent="0.2">
      <c r="A197" s="4" t="s">
        <v>174</v>
      </c>
      <c r="B197" s="5" t="s">
        <v>175</v>
      </c>
      <c r="C197" s="8">
        <v>3038.5299999999997</v>
      </c>
      <c r="D197" s="7">
        <v>2995.18</v>
      </c>
      <c r="E197" s="9">
        <f t="shared" si="5"/>
        <v>0.985733232846146</v>
      </c>
    </row>
    <row r="198" spans="1:5" hidden="1" outlineLevel="1" x14ac:dyDescent="0.2">
      <c r="A198" s="4" t="s">
        <v>176</v>
      </c>
      <c r="B198" s="5" t="s">
        <v>177</v>
      </c>
      <c r="C198" s="8">
        <v>195.10000000000002</v>
      </c>
      <c r="D198" s="7">
        <v>171.25</v>
      </c>
      <c r="E198" s="9">
        <f t="shared" si="5"/>
        <v>0.87775499743721164</v>
      </c>
    </row>
    <row r="199" spans="1:5" s="26" customFormat="1" ht="47.25" customHeight="1" outlineLevel="1" x14ac:dyDescent="0.2">
      <c r="A199" s="2" t="s">
        <v>483</v>
      </c>
      <c r="B199" s="35" t="s">
        <v>482</v>
      </c>
      <c r="C199" s="36">
        <f>C200</f>
        <v>2000.8300000000002</v>
      </c>
      <c r="D199" s="36">
        <f>D200</f>
        <v>1988.02</v>
      </c>
      <c r="E199" s="37">
        <f t="shared" si="5"/>
        <v>0.99359765697235636</v>
      </c>
    </row>
    <row r="200" spans="1:5" s="31" customFormat="1" ht="35.25" customHeight="1" outlineLevel="1" x14ac:dyDescent="0.2">
      <c r="A200" s="27" t="s">
        <v>484</v>
      </c>
      <c r="B200" s="33" t="s">
        <v>485</v>
      </c>
      <c r="C200" s="34">
        <f>SUM(C201)</f>
        <v>2000.8300000000002</v>
      </c>
      <c r="D200" s="34">
        <f>SUM(D201)</f>
        <v>1988.02</v>
      </c>
      <c r="E200" s="32">
        <f t="shared" si="5"/>
        <v>0.99359765697235636</v>
      </c>
    </row>
    <row r="201" spans="1:5" ht="51" hidden="1" outlineLevel="1" x14ac:dyDescent="0.2">
      <c r="A201" s="4" t="s">
        <v>178</v>
      </c>
      <c r="B201" s="5" t="s">
        <v>179</v>
      </c>
      <c r="C201" s="8">
        <v>2000.8300000000002</v>
      </c>
      <c r="D201" s="7">
        <v>1988.02</v>
      </c>
      <c r="E201" s="9">
        <f t="shared" si="5"/>
        <v>0.99359765697235636</v>
      </c>
    </row>
    <row r="202" spans="1:5" s="26" customFormat="1" ht="49.5" customHeight="1" outlineLevel="1" x14ac:dyDescent="0.2">
      <c r="A202" s="2" t="s">
        <v>487</v>
      </c>
      <c r="B202" s="35" t="s">
        <v>486</v>
      </c>
      <c r="C202" s="36">
        <f>C203</f>
        <v>30.400000000000002</v>
      </c>
      <c r="D202" s="36">
        <f>D203</f>
        <v>30.4</v>
      </c>
      <c r="E202" s="37">
        <f t="shared" si="5"/>
        <v>0.99999999999999989</v>
      </c>
    </row>
    <row r="203" spans="1:5" s="31" customFormat="1" ht="33.75" customHeight="1" outlineLevel="1" x14ac:dyDescent="0.2">
      <c r="A203" s="27" t="s">
        <v>488</v>
      </c>
      <c r="B203" s="33" t="s">
        <v>489</v>
      </c>
      <c r="C203" s="34">
        <f>SUM(C204)</f>
        <v>30.400000000000002</v>
      </c>
      <c r="D203" s="34">
        <f>SUM(D204)</f>
        <v>30.4</v>
      </c>
      <c r="E203" s="32">
        <f t="shared" si="5"/>
        <v>0.99999999999999989</v>
      </c>
    </row>
    <row r="204" spans="1:5" ht="25.5" hidden="1" outlineLevel="1" x14ac:dyDescent="0.2">
      <c r="A204" s="4" t="s">
        <v>180</v>
      </c>
      <c r="B204" s="5" t="s">
        <v>181</v>
      </c>
      <c r="C204" s="8">
        <v>30.400000000000002</v>
      </c>
      <c r="D204" s="7">
        <v>30.4</v>
      </c>
      <c r="E204" s="9">
        <f t="shared" si="5"/>
        <v>0.99999999999999989</v>
      </c>
    </row>
    <row r="205" spans="1:5" s="26" customFormat="1" ht="23.25" customHeight="1" outlineLevel="1" x14ac:dyDescent="0.2">
      <c r="A205" s="2"/>
      <c r="B205" s="35" t="s">
        <v>402</v>
      </c>
      <c r="C205" s="36">
        <f>SUM(C206:C209)</f>
        <v>5545.59</v>
      </c>
      <c r="D205" s="36">
        <f>SUM(D206:D209)</f>
        <v>5434.2900000000009</v>
      </c>
      <c r="E205" s="37">
        <f t="shared" si="5"/>
        <v>0.979929998431186</v>
      </c>
    </row>
    <row r="206" spans="1:5" ht="38.25" outlineLevel="1" x14ac:dyDescent="0.2">
      <c r="A206" s="4" t="s">
        <v>182</v>
      </c>
      <c r="B206" s="5" t="s">
        <v>183</v>
      </c>
      <c r="C206" s="8">
        <v>19.5</v>
      </c>
      <c r="D206" s="7">
        <v>19.5</v>
      </c>
      <c r="E206" s="9">
        <f t="shared" si="5"/>
        <v>1</v>
      </c>
    </row>
    <row r="207" spans="1:5" ht="25.5" outlineLevel="1" x14ac:dyDescent="0.2">
      <c r="A207" s="4" t="s">
        <v>184</v>
      </c>
      <c r="B207" s="5" t="s">
        <v>185</v>
      </c>
      <c r="C207" s="8">
        <v>185.14</v>
      </c>
      <c r="D207" s="7">
        <v>153.18</v>
      </c>
      <c r="E207" s="9">
        <f t="shared" si="5"/>
        <v>0.82737387922653138</v>
      </c>
    </row>
    <row r="208" spans="1:5" ht="38.25" outlineLevel="1" x14ac:dyDescent="0.2">
      <c r="A208" s="4" t="s">
        <v>186</v>
      </c>
      <c r="B208" s="5" t="s">
        <v>187</v>
      </c>
      <c r="C208" s="8">
        <v>4627.01</v>
      </c>
      <c r="D208" s="7">
        <v>4622.5600000000004</v>
      </c>
      <c r="E208" s="9">
        <f t="shared" si="5"/>
        <v>0.99903825580666572</v>
      </c>
    </row>
    <row r="209" spans="1:5" ht="25.5" outlineLevel="1" x14ac:dyDescent="0.2">
      <c r="A209" s="4" t="s">
        <v>188</v>
      </c>
      <c r="B209" s="5" t="s">
        <v>189</v>
      </c>
      <c r="C209" s="8">
        <v>713.94</v>
      </c>
      <c r="D209" s="7">
        <v>639.04999999999995</v>
      </c>
      <c r="E209" s="9">
        <f t="shared" si="5"/>
        <v>0.89510322996330216</v>
      </c>
    </row>
    <row r="210" spans="1:5" ht="22.5" customHeight="1" x14ac:dyDescent="0.2">
      <c r="A210" s="46" t="s">
        <v>190</v>
      </c>
      <c r="B210" s="46"/>
      <c r="C210" s="11">
        <f>C212+C244</f>
        <v>127857.43</v>
      </c>
      <c r="D210" s="11">
        <f>D212+D244</f>
        <v>127501.66999999998</v>
      </c>
      <c r="E210" s="12">
        <f t="shared" si="5"/>
        <v>0.99721752580198109</v>
      </c>
    </row>
    <row r="211" spans="1:5" ht="13.5" customHeight="1" x14ac:dyDescent="0.2">
      <c r="A211" s="14"/>
      <c r="B211" s="18" t="s">
        <v>394</v>
      </c>
      <c r="C211" s="15"/>
      <c r="D211" s="16"/>
      <c r="E211" s="17"/>
    </row>
    <row r="212" spans="1:5" ht="12" customHeight="1" x14ac:dyDescent="0.2">
      <c r="A212" s="14"/>
      <c r="B212" s="18" t="s">
        <v>395</v>
      </c>
      <c r="C212" s="15">
        <f>C213+C216+C219+C222+C228+C233+C238+C241</f>
        <v>118274.20999999999</v>
      </c>
      <c r="D212" s="15">
        <f>D213+D216+D219+D222+D228+D233+D238+D241</f>
        <v>118198.48999999999</v>
      </c>
      <c r="E212" s="17">
        <f t="shared" si="5"/>
        <v>0.9993597928069019</v>
      </c>
    </row>
    <row r="213" spans="1:5" ht="22.5" customHeight="1" x14ac:dyDescent="0.2">
      <c r="A213" s="14" t="s">
        <v>417</v>
      </c>
      <c r="B213" s="18" t="s">
        <v>418</v>
      </c>
      <c r="C213" s="15">
        <f>C214</f>
        <v>160</v>
      </c>
      <c r="D213" s="15">
        <f>D214</f>
        <v>160</v>
      </c>
      <c r="E213" s="17">
        <f t="shared" si="5"/>
        <v>1</v>
      </c>
    </row>
    <row r="214" spans="1:5" s="31" customFormat="1" ht="22.5" customHeight="1" collapsed="1" x14ac:dyDescent="0.2">
      <c r="A214" s="38" t="s">
        <v>419</v>
      </c>
      <c r="B214" s="38" t="s">
        <v>426</v>
      </c>
      <c r="C214" s="29">
        <f>SUM(C215)</f>
        <v>160</v>
      </c>
      <c r="D214" s="29">
        <f>SUM(D215)</f>
        <v>160</v>
      </c>
      <c r="E214" s="30">
        <f t="shared" si="5"/>
        <v>1</v>
      </c>
    </row>
    <row r="215" spans="1:5" hidden="1" outlineLevel="1" x14ac:dyDescent="0.2">
      <c r="A215" s="4" t="s">
        <v>66</v>
      </c>
      <c r="B215" s="5" t="s">
        <v>67</v>
      </c>
      <c r="C215" s="8">
        <v>160</v>
      </c>
      <c r="D215" s="7">
        <v>160</v>
      </c>
      <c r="E215" s="9">
        <f t="shared" si="5"/>
        <v>1</v>
      </c>
    </row>
    <row r="216" spans="1:5" s="26" customFormat="1" ht="20.25" customHeight="1" outlineLevel="1" x14ac:dyDescent="0.2">
      <c r="A216" s="2" t="s">
        <v>435</v>
      </c>
      <c r="B216" s="35" t="s">
        <v>434</v>
      </c>
      <c r="C216" s="36">
        <f>C217</f>
        <v>15</v>
      </c>
      <c r="D216" s="36">
        <f>D217</f>
        <v>15</v>
      </c>
      <c r="E216" s="37">
        <f t="shared" si="5"/>
        <v>1</v>
      </c>
    </row>
    <row r="217" spans="1:5" s="31" customFormat="1" ht="24.75" customHeight="1" outlineLevel="1" x14ac:dyDescent="0.2">
      <c r="A217" s="27" t="s">
        <v>433</v>
      </c>
      <c r="B217" s="33" t="s">
        <v>436</v>
      </c>
      <c r="C217" s="34">
        <f>SUM(C218)</f>
        <v>15</v>
      </c>
      <c r="D217" s="34">
        <f>SUM(D218)</f>
        <v>15</v>
      </c>
      <c r="E217" s="32">
        <f t="shared" si="5"/>
        <v>1</v>
      </c>
    </row>
    <row r="218" spans="1:5" ht="21.75" hidden="1" customHeight="1" outlineLevel="1" x14ac:dyDescent="0.2">
      <c r="A218" s="4" t="s">
        <v>157</v>
      </c>
      <c r="B218" s="5" t="s">
        <v>158</v>
      </c>
      <c r="C218" s="8">
        <v>15</v>
      </c>
      <c r="D218" s="7">
        <v>15</v>
      </c>
      <c r="E218" s="9">
        <f t="shared" si="5"/>
        <v>1</v>
      </c>
    </row>
    <row r="219" spans="1:5" ht="30" customHeight="1" outlineLevel="1" x14ac:dyDescent="0.2">
      <c r="A219" s="2" t="s">
        <v>448</v>
      </c>
      <c r="B219" s="35" t="s">
        <v>447</v>
      </c>
      <c r="C219" s="36">
        <f>C220</f>
        <v>891.9</v>
      </c>
      <c r="D219" s="36">
        <f>D220</f>
        <v>891.9</v>
      </c>
      <c r="E219" s="37">
        <f t="shared" si="5"/>
        <v>1</v>
      </c>
    </row>
    <row r="220" spans="1:5" ht="30.75" customHeight="1" outlineLevel="1" x14ac:dyDescent="0.2">
      <c r="A220" s="27" t="s">
        <v>450</v>
      </c>
      <c r="B220" s="33" t="s">
        <v>449</v>
      </c>
      <c r="C220" s="8">
        <f>SUM(C221)</f>
        <v>891.9</v>
      </c>
      <c r="D220" s="8">
        <f>SUM(D221)</f>
        <v>891.9</v>
      </c>
      <c r="E220" s="9">
        <f t="shared" si="5"/>
        <v>1</v>
      </c>
    </row>
    <row r="221" spans="1:5" ht="21.75" hidden="1" customHeight="1" outlineLevel="1" x14ac:dyDescent="0.2">
      <c r="A221" s="4" t="s">
        <v>159</v>
      </c>
      <c r="B221" s="5" t="s">
        <v>160</v>
      </c>
      <c r="C221" s="8">
        <v>891.9</v>
      </c>
      <c r="D221" s="7">
        <v>891.9</v>
      </c>
      <c r="E221" s="9">
        <f t="shared" si="5"/>
        <v>1</v>
      </c>
    </row>
    <row r="222" spans="1:5" s="26" customFormat="1" ht="24" customHeight="1" outlineLevel="1" x14ac:dyDescent="0.2">
      <c r="A222" s="2" t="s">
        <v>463</v>
      </c>
      <c r="B222" s="35" t="s">
        <v>462</v>
      </c>
      <c r="C222" s="36">
        <f>C223+C226</f>
        <v>1701.43</v>
      </c>
      <c r="D222" s="36">
        <f>D223+D226</f>
        <v>1687.0500000000002</v>
      </c>
      <c r="E222" s="37">
        <f t="shared" si="5"/>
        <v>0.99154828585366439</v>
      </c>
    </row>
    <row r="223" spans="1:5" s="31" customFormat="1" ht="43.5" customHeight="1" outlineLevel="1" x14ac:dyDescent="0.2">
      <c r="A223" s="27" t="s">
        <v>465</v>
      </c>
      <c r="B223" s="33" t="s">
        <v>464</v>
      </c>
      <c r="C223" s="34">
        <f>SUM(C224:C225)</f>
        <v>1014.46</v>
      </c>
      <c r="D223" s="34">
        <f>SUM(D224:D225)</f>
        <v>1014.46</v>
      </c>
      <c r="E223" s="32">
        <f t="shared" si="5"/>
        <v>1</v>
      </c>
    </row>
    <row r="224" spans="1:5" ht="25.5" hidden="1" outlineLevel="1" x14ac:dyDescent="0.2">
      <c r="A224" s="4" t="s">
        <v>161</v>
      </c>
      <c r="B224" s="5" t="s">
        <v>162</v>
      </c>
      <c r="C224" s="8">
        <v>869.23</v>
      </c>
      <c r="D224" s="7">
        <v>869.23</v>
      </c>
      <c r="E224" s="9">
        <f t="shared" si="5"/>
        <v>1</v>
      </c>
    </row>
    <row r="225" spans="1:5" ht="45.75" hidden="1" customHeight="1" outlineLevel="1" x14ac:dyDescent="0.2">
      <c r="A225" s="4" t="s">
        <v>163</v>
      </c>
      <c r="B225" s="5" t="s">
        <v>164</v>
      </c>
      <c r="C225" s="8">
        <v>145.22999999999999</v>
      </c>
      <c r="D225" s="7">
        <v>145.22999999999999</v>
      </c>
      <c r="E225" s="9">
        <f t="shared" si="5"/>
        <v>1</v>
      </c>
    </row>
    <row r="226" spans="1:5" s="31" customFormat="1" ht="34.5" customHeight="1" outlineLevel="1" x14ac:dyDescent="0.2">
      <c r="A226" s="27" t="s">
        <v>467</v>
      </c>
      <c r="B226" s="33" t="s">
        <v>466</v>
      </c>
      <c r="C226" s="34">
        <f>SUM(C227)</f>
        <v>686.97</v>
      </c>
      <c r="D226" s="34">
        <f>SUM(D227)</f>
        <v>672.59</v>
      </c>
      <c r="E226" s="32">
        <f t="shared" si="5"/>
        <v>0.97906749930855785</v>
      </c>
    </row>
    <row r="227" spans="1:5" ht="25.5" hidden="1" outlineLevel="1" x14ac:dyDescent="0.2">
      <c r="A227" s="4" t="s">
        <v>165</v>
      </c>
      <c r="B227" s="5" t="s">
        <v>166</v>
      </c>
      <c r="C227" s="8">
        <v>686.97</v>
      </c>
      <c r="D227" s="7">
        <v>672.59</v>
      </c>
      <c r="E227" s="9">
        <f t="shared" si="5"/>
        <v>0.97906749930855785</v>
      </c>
    </row>
    <row r="228" spans="1:5" ht="27.75" customHeight="1" outlineLevel="1" x14ac:dyDescent="0.2">
      <c r="A228" s="2" t="s">
        <v>473</v>
      </c>
      <c r="B228" s="35" t="s">
        <v>472</v>
      </c>
      <c r="C228" s="36">
        <f>C229+C231</f>
        <v>110270.98999999999</v>
      </c>
      <c r="D228" s="36">
        <f>D229+D231</f>
        <v>110211.43</v>
      </c>
      <c r="E228" s="37">
        <f t="shared" si="5"/>
        <v>0.99945987607438735</v>
      </c>
    </row>
    <row r="229" spans="1:5" s="31" customFormat="1" ht="37.5" customHeight="1" outlineLevel="1" x14ac:dyDescent="0.2">
      <c r="A229" s="27" t="s">
        <v>474</v>
      </c>
      <c r="B229" s="33" t="s">
        <v>475</v>
      </c>
      <c r="C229" s="34">
        <f>SUM(C230)</f>
        <v>107693.01</v>
      </c>
      <c r="D229" s="34">
        <f>SUM(D230)</f>
        <v>107693.01</v>
      </c>
      <c r="E229" s="32">
        <f t="shared" si="5"/>
        <v>1</v>
      </c>
    </row>
    <row r="230" spans="1:5" hidden="1" outlineLevel="1" x14ac:dyDescent="0.2">
      <c r="A230" s="4" t="s">
        <v>171</v>
      </c>
      <c r="B230" s="5" t="s">
        <v>172</v>
      </c>
      <c r="C230" s="8">
        <v>107693.01</v>
      </c>
      <c r="D230" s="7">
        <v>107693.01</v>
      </c>
      <c r="E230" s="9">
        <f t="shared" si="5"/>
        <v>1</v>
      </c>
    </row>
    <row r="231" spans="1:5" s="31" customFormat="1" ht="26.25" customHeight="1" outlineLevel="1" x14ac:dyDescent="0.2">
      <c r="A231" s="27" t="s">
        <v>476</v>
      </c>
      <c r="B231" s="33" t="s">
        <v>477</v>
      </c>
      <c r="C231" s="34">
        <f>C232</f>
        <v>2577.98</v>
      </c>
      <c r="D231" s="34">
        <f>D232</f>
        <v>2518.42</v>
      </c>
      <c r="E231" s="32">
        <f t="shared" si="5"/>
        <v>0.97689664000496512</v>
      </c>
    </row>
    <row r="232" spans="1:5" ht="38.25" hidden="1" outlineLevel="1" x14ac:dyDescent="0.2">
      <c r="A232" s="4" t="s">
        <v>173</v>
      </c>
      <c r="B232" s="5" t="s">
        <v>11</v>
      </c>
      <c r="C232" s="8">
        <v>2577.98</v>
      </c>
      <c r="D232" s="7">
        <v>2518.42</v>
      </c>
      <c r="E232" s="9">
        <f t="shared" ref="E232:E248" si="6">D232/C232</f>
        <v>0.97689664000496512</v>
      </c>
    </row>
    <row r="233" spans="1:5" s="26" customFormat="1" ht="45.75" customHeight="1" outlineLevel="1" x14ac:dyDescent="0.2">
      <c r="A233" s="2" t="s">
        <v>479</v>
      </c>
      <c r="B233" s="35" t="s">
        <v>478</v>
      </c>
      <c r="C233" s="36">
        <f>C234</f>
        <v>2545.2200000000003</v>
      </c>
      <c r="D233" s="36">
        <f>D234</f>
        <v>2543.44</v>
      </c>
      <c r="E233" s="37">
        <f t="shared" si="6"/>
        <v>0.99930064984559286</v>
      </c>
    </row>
    <row r="234" spans="1:5" s="31" customFormat="1" ht="34.5" customHeight="1" outlineLevel="1" x14ac:dyDescent="0.2">
      <c r="A234" s="27" t="s">
        <v>480</v>
      </c>
      <c r="B234" s="33" t="s">
        <v>481</v>
      </c>
      <c r="C234" s="34">
        <f>SUM(C235:C237)</f>
        <v>2545.2200000000003</v>
      </c>
      <c r="D234" s="34">
        <f>SUM(D235:D237)</f>
        <v>2543.44</v>
      </c>
      <c r="E234" s="32">
        <f t="shared" si="6"/>
        <v>0.99930064984559286</v>
      </c>
    </row>
    <row r="235" spans="1:5" hidden="1" outlineLevel="1" x14ac:dyDescent="0.2">
      <c r="A235" s="4" t="s">
        <v>174</v>
      </c>
      <c r="B235" s="5" t="s">
        <v>175</v>
      </c>
      <c r="C235" s="8">
        <v>2054.3000000000002</v>
      </c>
      <c r="D235" s="7">
        <v>2052.52</v>
      </c>
      <c r="E235" s="9">
        <f t="shared" si="6"/>
        <v>0.99913352480163553</v>
      </c>
    </row>
    <row r="236" spans="1:5" hidden="1" outlineLevel="1" x14ac:dyDescent="0.2">
      <c r="A236" s="4" t="s">
        <v>191</v>
      </c>
      <c r="B236" s="5" t="s">
        <v>192</v>
      </c>
      <c r="C236" s="8">
        <v>25</v>
      </c>
      <c r="D236" s="7">
        <v>25</v>
      </c>
      <c r="E236" s="9">
        <f t="shared" si="6"/>
        <v>1</v>
      </c>
    </row>
    <row r="237" spans="1:5" hidden="1" outlineLevel="1" x14ac:dyDescent="0.2">
      <c r="A237" s="4" t="s">
        <v>176</v>
      </c>
      <c r="B237" s="5" t="s">
        <v>177</v>
      </c>
      <c r="C237" s="8">
        <v>465.91999999999996</v>
      </c>
      <c r="D237" s="7">
        <v>465.92</v>
      </c>
      <c r="E237" s="9">
        <f t="shared" si="6"/>
        <v>1.0000000000000002</v>
      </c>
    </row>
    <row r="238" spans="1:5" s="26" customFormat="1" ht="51" customHeight="1" outlineLevel="1" x14ac:dyDescent="0.2">
      <c r="A238" s="2" t="s">
        <v>483</v>
      </c>
      <c r="B238" s="35" t="s">
        <v>482</v>
      </c>
      <c r="C238" s="36">
        <f>C239</f>
        <v>2662.27</v>
      </c>
      <c r="D238" s="36">
        <f>D239</f>
        <v>2662.27</v>
      </c>
      <c r="E238" s="37">
        <f t="shared" si="6"/>
        <v>1</v>
      </c>
    </row>
    <row r="239" spans="1:5" s="31" customFormat="1" ht="38.25" customHeight="1" outlineLevel="1" x14ac:dyDescent="0.2">
      <c r="A239" s="27" t="s">
        <v>484</v>
      </c>
      <c r="B239" s="33" t="s">
        <v>485</v>
      </c>
      <c r="C239" s="34">
        <f>SUM(C240)</f>
        <v>2662.27</v>
      </c>
      <c r="D239" s="34">
        <f>SUM(D240)</f>
        <v>2662.27</v>
      </c>
      <c r="E239" s="32">
        <f t="shared" si="6"/>
        <v>1</v>
      </c>
    </row>
    <row r="240" spans="1:5" ht="51" hidden="1" outlineLevel="1" x14ac:dyDescent="0.2">
      <c r="A240" s="4" t="s">
        <v>178</v>
      </c>
      <c r="B240" s="5" t="s">
        <v>179</v>
      </c>
      <c r="C240" s="8">
        <v>2662.27</v>
      </c>
      <c r="D240" s="7">
        <v>2662.27</v>
      </c>
      <c r="E240" s="9">
        <f t="shared" si="6"/>
        <v>1</v>
      </c>
    </row>
    <row r="241" spans="1:5" s="26" customFormat="1" ht="47.25" customHeight="1" outlineLevel="1" x14ac:dyDescent="0.2">
      <c r="A241" s="2" t="s">
        <v>487</v>
      </c>
      <c r="B241" s="35" t="s">
        <v>486</v>
      </c>
      <c r="C241" s="36">
        <f>C242</f>
        <v>27.4</v>
      </c>
      <c r="D241" s="36">
        <f>D242</f>
        <v>27.4</v>
      </c>
      <c r="E241" s="37">
        <f t="shared" si="6"/>
        <v>1</v>
      </c>
    </row>
    <row r="242" spans="1:5" s="31" customFormat="1" ht="44.25" customHeight="1" outlineLevel="1" x14ac:dyDescent="0.2">
      <c r="A242" s="27" t="s">
        <v>488</v>
      </c>
      <c r="B242" s="33" t="s">
        <v>489</v>
      </c>
      <c r="C242" s="34">
        <f>SUM(C243)</f>
        <v>27.4</v>
      </c>
      <c r="D242" s="34">
        <f>SUM(D243)</f>
        <v>27.4</v>
      </c>
      <c r="E242" s="32">
        <f t="shared" si="6"/>
        <v>1</v>
      </c>
    </row>
    <row r="243" spans="1:5" ht="25.5" hidden="1" outlineLevel="1" x14ac:dyDescent="0.2">
      <c r="A243" s="4" t="s">
        <v>180</v>
      </c>
      <c r="B243" s="5" t="s">
        <v>181</v>
      </c>
      <c r="C243" s="8">
        <v>27.4</v>
      </c>
      <c r="D243" s="7">
        <v>27.4</v>
      </c>
      <c r="E243" s="9">
        <f t="shared" si="6"/>
        <v>1</v>
      </c>
    </row>
    <row r="244" spans="1:5" ht="30" customHeight="1" outlineLevel="1" x14ac:dyDescent="0.2">
      <c r="A244" s="4"/>
      <c r="B244" s="35" t="s">
        <v>402</v>
      </c>
      <c r="C244" s="36">
        <f>SUM(C245:C248)</f>
        <v>9583.2199999999993</v>
      </c>
      <c r="D244" s="36">
        <f>SUM(D245:D248)</f>
        <v>9303.18</v>
      </c>
      <c r="E244" s="37">
        <f t="shared" si="6"/>
        <v>0.97077808920175068</v>
      </c>
    </row>
    <row r="245" spans="1:5" ht="25.5" outlineLevel="1" x14ac:dyDescent="0.2">
      <c r="A245" s="4" t="s">
        <v>20</v>
      </c>
      <c r="B245" s="5" t="s">
        <v>21</v>
      </c>
      <c r="C245" s="8">
        <v>810</v>
      </c>
      <c r="D245" s="7">
        <v>747.39</v>
      </c>
      <c r="E245" s="9">
        <f t="shared" si="6"/>
        <v>0.92270370370370369</v>
      </c>
    </row>
    <row r="246" spans="1:5" ht="25.5" outlineLevel="1" x14ac:dyDescent="0.2">
      <c r="A246" s="4" t="s">
        <v>184</v>
      </c>
      <c r="B246" s="5" t="s">
        <v>185</v>
      </c>
      <c r="C246" s="8">
        <v>592.20000000000005</v>
      </c>
      <c r="D246" s="7">
        <v>589.41999999999996</v>
      </c>
      <c r="E246" s="9">
        <f t="shared" si="6"/>
        <v>0.99530563998649091</v>
      </c>
    </row>
    <row r="247" spans="1:5" ht="38.25" outlineLevel="1" x14ac:dyDescent="0.2">
      <c r="A247" s="4" t="s">
        <v>186</v>
      </c>
      <c r="B247" s="5" t="s">
        <v>187</v>
      </c>
      <c r="C247" s="8">
        <v>6699.0599999999995</v>
      </c>
      <c r="D247" s="7">
        <v>6616.09</v>
      </c>
      <c r="E247" s="9">
        <f t="shared" si="6"/>
        <v>0.98761468026857513</v>
      </c>
    </row>
    <row r="248" spans="1:5" ht="25.5" outlineLevel="1" x14ac:dyDescent="0.2">
      <c r="A248" s="4" t="s">
        <v>188</v>
      </c>
      <c r="B248" s="5" t="s">
        <v>189</v>
      </c>
      <c r="C248" s="8">
        <v>1481.96</v>
      </c>
      <c r="D248" s="7">
        <v>1350.28</v>
      </c>
      <c r="E248" s="9">
        <f t="shared" si="6"/>
        <v>0.91114470026181538</v>
      </c>
    </row>
    <row r="249" spans="1:5" ht="25.5" customHeight="1" x14ac:dyDescent="0.2">
      <c r="A249" s="46" t="s">
        <v>193</v>
      </c>
      <c r="B249" s="46"/>
      <c r="C249" s="11">
        <f>C251+C285</f>
        <v>123356.69000000002</v>
      </c>
      <c r="D249" s="11">
        <f>D251+D285</f>
        <v>120339.54</v>
      </c>
      <c r="E249" s="12">
        <f t="shared" ref="E249:E362" si="7">D249/C249</f>
        <v>0.97554125357935573</v>
      </c>
    </row>
    <row r="250" spans="1:5" ht="16.5" customHeight="1" x14ac:dyDescent="0.2">
      <c r="A250" s="14"/>
      <c r="B250" s="18" t="s">
        <v>394</v>
      </c>
      <c r="C250" s="15"/>
      <c r="D250" s="16"/>
      <c r="E250" s="17"/>
    </row>
    <row r="251" spans="1:5" ht="12" customHeight="1" x14ac:dyDescent="0.2">
      <c r="A251" s="14"/>
      <c r="B251" s="18" t="s">
        <v>395</v>
      </c>
      <c r="C251" s="15">
        <f>C252+C255+C258+C261+C267+C270+C275+C279+C282</f>
        <v>115444.50000000001</v>
      </c>
      <c r="D251" s="15">
        <f>D252+D255+D258+D261+D267+D270+D275+D279+D282</f>
        <v>113314.48</v>
      </c>
      <c r="E251" s="17">
        <f t="shared" si="7"/>
        <v>0.98154940252675515</v>
      </c>
    </row>
    <row r="252" spans="1:5" s="26" customFormat="1" ht="25.5" customHeight="1" x14ac:dyDescent="0.2">
      <c r="A252" s="14" t="s">
        <v>417</v>
      </c>
      <c r="B252" s="18" t="s">
        <v>418</v>
      </c>
      <c r="C252" s="15">
        <f>SUM(C253)</f>
        <v>426.65999999999997</v>
      </c>
      <c r="D252" s="15">
        <f>SUM(D253)</f>
        <v>274.26</v>
      </c>
      <c r="E252" s="17">
        <f t="shared" si="7"/>
        <v>0.64280691885810715</v>
      </c>
    </row>
    <row r="253" spans="1:5" s="31" customFormat="1" ht="25.5" customHeight="1" collapsed="1" x14ac:dyDescent="0.2">
      <c r="A253" s="38" t="s">
        <v>419</v>
      </c>
      <c r="B253" s="28" t="s">
        <v>426</v>
      </c>
      <c r="C253" s="29">
        <f>SUM(C254)</f>
        <v>426.65999999999997</v>
      </c>
      <c r="D253" s="29">
        <f>SUM(D254)</f>
        <v>274.26</v>
      </c>
      <c r="E253" s="30">
        <f t="shared" si="7"/>
        <v>0.64280691885810715</v>
      </c>
    </row>
    <row r="254" spans="1:5" hidden="1" outlineLevel="1" x14ac:dyDescent="0.2">
      <c r="A254" s="4" t="s">
        <v>66</v>
      </c>
      <c r="B254" s="5" t="s">
        <v>67</v>
      </c>
      <c r="C254" s="8">
        <v>426.65999999999997</v>
      </c>
      <c r="D254" s="7">
        <v>274.26</v>
      </c>
      <c r="E254" s="9">
        <f t="shared" si="7"/>
        <v>0.64280691885810715</v>
      </c>
    </row>
    <row r="255" spans="1:5" s="26" customFormat="1" ht="33.75" customHeight="1" outlineLevel="1" x14ac:dyDescent="0.2">
      <c r="A255" s="2" t="s">
        <v>435</v>
      </c>
      <c r="B255" s="35" t="s">
        <v>434</v>
      </c>
      <c r="C255" s="36">
        <f>SUM(C256)</f>
        <v>36</v>
      </c>
      <c r="D255" s="36">
        <f>SUM(D256)</f>
        <v>36</v>
      </c>
      <c r="E255" s="37">
        <f t="shared" si="7"/>
        <v>1</v>
      </c>
    </row>
    <row r="256" spans="1:5" s="31" customFormat="1" ht="28.5" customHeight="1" outlineLevel="1" x14ac:dyDescent="0.2">
      <c r="A256" s="27" t="s">
        <v>433</v>
      </c>
      <c r="B256" s="33" t="s">
        <v>436</v>
      </c>
      <c r="C256" s="34">
        <f>SUM(C257)</f>
        <v>36</v>
      </c>
      <c r="D256" s="34">
        <f>SUM(D257)</f>
        <v>36</v>
      </c>
      <c r="E256" s="32">
        <f t="shared" si="7"/>
        <v>1</v>
      </c>
    </row>
    <row r="257" spans="1:5" ht="26.25" hidden="1" customHeight="1" outlineLevel="1" x14ac:dyDescent="0.2">
      <c r="A257" s="4" t="s">
        <v>157</v>
      </c>
      <c r="B257" s="5" t="s">
        <v>158</v>
      </c>
      <c r="C257" s="8">
        <v>36</v>
      </c>
      <c r="D257" s="7">
        <v>36</v>
      </c>
      <c r="E257" s="9">
        <f t="shared" si="7"/>
        <v>1</v>
      </c>
    </row>
    <row r="258" spans="1:5" s="26" customFormat="1" ht="34.5" customHeight="1" outlineLevel="1" x14ac:dyDescent="0.2">
      <c r="A258" s="2" t="s">
        <v>448</v>
      </c>
      <c r="B258" s="35" t="s">
        <v>447</v>
      </c>
      <c r="C258" s="36">
        <f>SUM(C259)</f>
        <v>459.63</v>
      </c>
      <c r="D258" s="36">
        <f>SUM(D259)</f>
        <v>457.14</v>
      </c>
      <c r="E258" s="37">
        <f t="shared" si="7"/>
        <v>0.99458259904705959</v>
      </c>
    </row>
    <row r="259" spans="1:5" s="31" customFormat="1" ht="32.25" customHeight="1" outlineLevel="1" x14ac:dyDescent="0.2">
      <c r="A259" s="27" t="s">
        <v>450</v>
      </c>
      <c r="B259" s="33" t="s">
        <v>449</v>
      </c>
      <c r="C259" s="34">
        <f>SUM(C260)</f>
        <v>459.63</v>
      </c>
      <c r="D259" s="34">
        <f>SUM(D260)</f>
        <v>457.14</v>
      </c>
      <c r="E259" s="32">
        <f t="shared" si="7"/>
        <v>0.99458259904705959</v>
      </c>
    </row>
    <row r="260" spans="1:5" ht="22.5" hidden="1" customHeight="1" outlineLevel="1" x14ac:dyDescent="0.2">
      <c r="A260" s="4" t="s">
        <v>159</v>
      </c>
      <c r="B260" s="5" t="s">
        <v>160</v>
      </c>
      <c r="C260" s="8">
        <v>459.63</v>
      </c>
      <c r="D260" s="7">
        <v>457.14</v>
      </c>
      <c r="E260" s="9">
        <f t="shared" si="7"/>
        <v>0.99458259904705959</v>
      </c>
    </row>
    <row r="261" spans="1:5" ht="30" customHeight="1" outlineLevel="1" x14ac:dyDescent="0.2">
      <c r="A261" s="2" t="s">
        <v>463</v>
      </c>
      <c r="B261" s="35" t="s">
        <v>462</v>
      </c>
      <c r="C261" s="36">
        <f>C262+C265</f>
        <v>2583.5699999999997</v>
      </c>
      <c r="D261" s="36">
        <f>D262+D265</f>
        <v>856.37999999999988</v>
      </c>
      <c r="E261" s="37">
        <f t="shared" si="7"/>
        <v>0.331471568411152</v>
      </c>
    </row>
    <row r="262" spans="1:5" s="31" customFormat="1" ht="52.5" customHeight="1" outlineLevel="1" x14ac:dyDescent="0.2">
      <c r="A262" s="27" t="s">
        <v>465</v>
      </c>
      <c r="B262" s="33" t="s">
        <v>464</v>
      </c>
      <c r="C262" s="34">
        <f>SUM(C263:C264)</f>
        <v>1300.55</v>
      </c>
      <c r="D262" s="34">
        <f>SUM(D263:D264)</f>
        <v>130.44999999999999</v>
      </c>
      <c r="E262" s="32">
        <f t="shared" si="7"/>
        <v>0.10030371765791396</v>
      </c>
    </row>
    <row r="263" spans="1:5" ht="25.5" hidden="1" outlineLevel="1" x14ac:dyDescent="0.2">
      <c r="A263" s="4" t="s">
        <v>161</v>
      </c>
      <c r="B263" s="5" t="s">
        <v>162</v>
      </c>
      <c r="C263" s="8">
        <v>1170.0999999999999</v>
      </c>
      <c r="D263" s="7">
        <v>0</v>
      </c>
      <c r="E263" s="9">
        <f t="shared" si="7"/>
        <v>0</v>
      </c>
    </row>
    <row r="264" spans="1:5" ht="38.25" hidden="1" outlineLevel="1" x14ac:dyDescent="0.2">
      <c r="A264" s="4" t="s">
        <v>163</v>
      </c>
      <c r="B264" s="5" t="s">
        <v>164</v>
      </c>
      <c r="C264" s="8">
        <v>130.44999999999999</v>
      </c>
      <c r="D264" s="7">
        <v>130.44999999999999</v>
      </c>
      <c r="E264" s="9">
        <f t="shared" si="7"/>
        <v>1</v>
      </c>
    </row>
    <row r="265" spans="1:5" s="31" customFormat="1" ht="40.5" customHeight="1" outlineLevel="1" x14ac:dyDescent="0.2">
      <c r="A265" s="27" t="s">
        <v>467</v>
      </c>
      <c r="B265" s="33" t="s">
        <v>466</v>
      </c>
      <c r="C265" s="34">
        <f>SUM(C266)</f>
        <v>1283.02</v>
      </c>
      <c r="D265" s="34">
        <f>SUM(D266)</f>
        <v>725.93</v>
      </c>
      <c r="E265" s="32">
        <f t="shared" si="7"/>
        <v>0.56579788311951484</v>
      </c>
    </row>
    <row r="266" spans="1:5" ht="25.5" hidden="1" outlineLevel="1" x14ac:dyDescent="0.2">
      <c r="A266" s="4" t="s">
        <v>165</v>
      </c>
      <c r="B266" s="5" t="s">
        <v>166</v>
      </c>
      <c r="C266" s="8">
        <v>1283.02</v>
      </c>
      <c r="D266" s="7">
        <v>725.93</v>
      </c>
      <c r="E266" s="9">
        <f t="shared" si="7"/>
        <v>0.56579788311951484</v>
      </c>
    </row>
    <row r="267" spans="1:5" s="26" customFormat="1" ht="29.25" customHeight="1" outlineLevel="1" x14ac:dyDescent="0.2">
      <c r="A267" s="2" t="s">
        <v>469</v>
      </c>
      <c r="B267" s="35" t="s">
        <v>468</v>
      </c>
      <c r="C267" s="36">
        <f>C268</f>
        <v>53</v>
      </c>
      <c r="D267" s="36">
        <f>D268</f>
        <v>53</v>
      </c>
      <c r="E267" s="37">
        <f t="shared" si="7"/>
        <v>1</v>
      </c>
    </row>
    <row r="268" spans="1:5" s="31" customFormat="1" ht="30" customHeight="1" outlineLevel="1" x14ac:dyDescent="0.2">
      <c r="A268" s="27" t="s">
        <v>471</v>
      </c>
      <c r="B268" s="33" t="s">
        <v>470</v>
      </c>
      <c r="C268" s="34">
        <f>SUM(C269)</f>
        <v>53</v>
      </c>
      <c r="D268" s="34">
        <f>SUM(D269)</f>
        <v>53</v>
      </c>
      <c r="E268" s="32">
        <f t="shared" si="7"/>
        <v>1</v>
      </c>
    </row>
    <row r="269" spans="1:5" ht="38.25" hidden="1" outlineLevel="1" x14ac:dyDescent="0.2">
      <c r="A269" s="4" t="s">
        <v>169</v>
      </c>
      <c r="B269" s="5" t="s">
        <v>170</v>
      </c>
      <c r="C269" s="8">
        <v>53</v>
      </c>
      <c r="D269" s="7">
        <v>53</v>
      </c>
      <c r="E269" s="9">
        <f t="shared" si="7"/>
        <v>1</v>
      </c>
    </row>
    <row r="270" spans="1:5" ht="36.75" customHeight="1" outlineLevel="1" x14ac:dyDescent="0.2">
      <c r="A270" s="2" t="s">
        <v>473</v>
      </c>
      <c r="B270" s="35" t="s">
        <v>472</v>
      </c>
      <c r="C270" s="36">
        <f>C271+C273</f>
        <v>105039.24</v>
      </c>
      <c r="D270" s="36">
        <f>D271+D273</f>
        <v>104832.1</v>
      </c>
      <c r="E270" s="37">
        <f t="shared" si="7"/>
        <v>0.99802797506912655</v>
      </c>
    </row>
    <row r="271" spans="1:5" ht="33" customHeight="1" outlineLevel="1" x14ac:dyDescent="0.2">
      <c r="A271" s="27" t="s">
        <v>474</v>
      </c>
      <c r="B271" s="33" t="s">
        <v>475</v>
      </c>
      <c r="C271" s="34">
        <f>SUM(C272)</f>
        <v>102100</v>
      </c>
      <c r="D271" s="34">
        <f>SUM(D272)</f>
        <v>102100</v>
      </c>
      <c r="E271" s="32">
        <f t="shared" si="7"/>
        <v>1</v>
      </c>
    </row>
    <row r="272" spans="1:5" hidden="1" outlineLevel="1" x14ac:dyDescent="0.2">
      <c r="A272" s="4" t="s">
        <v>171</v>
      </c>
      <c r="B272" s="5" t="s">
        <v>172</v>
      </c>
      <c r="C272" s="8">
        <v>102100</v>
      </c>
      <c r="D272" s="7">
        <v>102100</v>
      </c>
      <c r="E272" s="9">
        <f t="shared" si="7"/>
        <v>1</v>
      </c>
    </row>
    <row r="273" spans="1:5" s="31" customFormat="1" ht="31.5" customHeight="1" outlineLevel="1" x14ac:dyDescent="0.2">
      <c r="A273" s="27" t="s">
        <v>476</v>
      </c>
      <c r="B273" s="33" t="s">
        <v>477</v>
      </c>
      <c r="C273" s="34">
        <f>SUM(C274)</f>
        <v>2939.24</v>
      </c>
      <c r="D273" s="34">
        <f>SUM(D274)</f>
        <v>2732.1</v>
      </c>
      <c r="E273" s="32">
        <f t="shared" si="7"/>
        <v>0.92952599991834628</v>
      </c>
    </row>
    <row r="274" spans="1:5" ht="38.25" hidden="1" outlineLevel="1" x14ac:dyDescent="0.2">
      <c r="A274" s="4" t="s">
        <v>173</v>
      </c>
      <c r="B274" s="5" t="s">
        <v>11</v>
      </c>
      <c r="C274" s="8">
        <v>2939.24</v>
      </c>
      <c r="D274" s="7">
        <v>2732.1</v>
      </c>
      <c r="E274" s="9">
        <f t="shared" si="7"/>
        <v>0.92952599991834628</v>
      </c>
    </row>
    <row r="275" spans="1:5" s="26" customFormat="1" ht="45.75" customHeight="1" outlineLevel="1" x14ac:dyDescent="0.2">
      <c r="A275" s="2" t="s">
        <v>479</v>
      </c>
      <c r="B275" s="35" t="s">
        <v>478</v>
      </c>
      <c r="C275" s="36">
        <f>C276</f>
        <v>4965</v>
      </c>
      <c r="D275" s="36">
        <f>D276</f>
        <v>4953.3999999999996</v>
      </c>
      <c r="E275" s="37">
        <f t="shared" si="7"/>
        <v>0.99766364551863029</v>
      </c>
    </row>
    <row r="276" spans="1:5" s="31" customFormat="1" ht="36.75" customHeight="1" outlineLevel="1" x14ac:dyDescent="0.2">
      <c r="A276" s="27" t="s">
        <v>480</v>
      </c>
      <c r="B276" s="33" t="s">
        <v>481</v>
      </c>
      <c r="C276" s="34">
        <f>SUM(C277:C278)</f>
        <v>4965</v>
      </c>
      <c r="D276" s="34">
        <f>SUM(D277:D278)</f>
        <v>4953.3999999999996</v>
      </c>
      <c r="E276" s="32">
        <f t="shared" si="7"/>
        <v>0.99766364551863029</v>
      </c>
    </row>
    <row r="277" spans="1:5" ht="20.25" hidden="1" customHeight="1" outlineLevel="1" x14ac:dyDescent="0.2">
      <c r="A277" s="4" t="s">
        <v>174</v>
      </c>
      <c r="B277" s="5" t="s">
        <v>175</v>
      </c>
      <c r="C277" s="8">
        <v>2775</v>
      </c>
      <c r="D277" s="7">
        <v>2771.32</v>
      </c>
      <c r="E277" s="9">
        <f t="shared" si="7"/>
        <v>0.99867387387387396</v>
      </c>
    </row>
    <row r="278" spans="1:5" ht="25.5" hidden="1" customHeight="1" outlineLevel="1" x14ac:dyDescent="0.2">
      <c r="A278" s="4" t="s">
        <v>176</v>
      </c>
      <c r="B278" s="5" t="s">
        <v>177</v>
      </c>
      <c r="C278" s="8">
        <v>2190</v>
      </c>
      <c r="D278" s="7">
        <v>2182.08</v>
      </c>
      <c r="E278" s="9">
        <f t="shared" si="7"/>
        <v>0.99638356164383557</v>
      </c>
    </row>
    <row r="279" spans="1:5" s="26" customFormat="1" ht="40.5" customHeight="1" outlineLevel="1" x14ac:dyDescent="0.2">
      <c r="A279" s="2" t="s">
        <v>483</v>
      </c>
      <c r="B279" s="35" t="s">
        <v>482</v>
      </c>
      <c r="C279" s="36">
        <f>C280</f>
        <v>1781.8</v>
      </c>
      <c r="D279" s="36">
        <f>D280</f>
        <v>1781.8</v>
      </c>
      <c r="E279" s="37">
        <f t="shared" si="7"/>
        <v>1</v>
      </c>
    </row>
    <row r="280" spans="1:5" s="31" customFormat="1" ht="33" customHeight="1" outlineLevel="1" x14ac:dyDescent="0.2">
      <c r="A280" s="27" t="s">
        <v>484</v>
      </c>
      <c r="B280" s="33" t="s">
        <v>485</v>
      </c>
      <c r="C280" s="34">
        <f>SUM(C281)</f>
        <v>1781.8</v>
      </c>
      <c r="D280" s="34">
        <f>SUM(D281)</f>
        <v>1781.8</v>
      </c>
      <c r="E280" s="32">
        <f t="shared" si="7"/>
        <v>1</v>
      </c>
    </row>
    <row r="281" spans="1:5" ht="51" hidden="1" outlineLevel="1" x14ac:dyDescent="0.2">
      <c r="A281" s="4" t="s">
        <v>178</v>
      </c>
      <c r="B281" s="5" t="s">
        <v>179</v>
      </c>
      <c r="C281" s="8">
        <v>1781.8</v>
      </c>
      <c r="D281" s="7">
        <v>1781.8</v>
      </c>
      <c r="E281" s="9">
        <f t="shared" si="7"/>
        <v>1</v>
      </c>
    </row>
    <row r="282" spans="1:5" s="26" customFormat="1" ht="45.75" customHeight="1" outlineLevel="1" x14ac:dyDescent="0.2">
      <c r="A282" s="2" t="s">
        <v>487</v>
      </c>
      <c r="B282" s="35" t="s">
        <v>486</v>
      </c>
      <c r="C282" s="36">
        <f>SUM(C283)</f>
        <v>99.6</v>
      </c>
      <c r="D282" s="36">
        <f>SUM(D283)</f>
        <v>70.400000000000006</v>
      </c>
      <c r="E282" s="37">
        <f t="shared" si="7"/>
        <v>0.70682730923694792</v>
      </c>
    </row>
    <row r="283" spans="1:5" s="31" customFormat="1" ht="39.75" customHeight="1" outlineLevel="1" x14ac:dyDescent="0.2">
      <c r="A283" s="27" t="s">
        <v>488</v>
      </c>
      <c r="B283" s="33" t="s">
        <v>489</v>
      </c>
      <c r="C283" s="34">
        <f>SUM(C284)</f>
        <v>99.6</v>
      </c>
      <c r="D283" s="34">
        <f>SUM(D284)</f>
        <v>70.400000000000006</v>
      </c>
      <c r="E283" s="32">
        <f t="shared" si="7"/>
        <v>0.70682730923694792</v>
      </c>
    </row>
    <row r="284" spans="1:5" ht="25.5" hidden="1" outlineLevel="1" x14ac:dyDescent="0.2">
      <c r="A284" s="4" t="s">
        <v>180</v>
      </c>
      <c r="B284" s="5" t="s">
        <v>181</v>
      </c>
      <c r="C284" s="8">
        <v>99.6</v>
      </c>
      <c r="D284" s="7">
        <v>70.400000000000006</v>
      </c>
      <c r="E284" s="9">
        <f t="shared" si="7"/>
        <v>0.70682730923694792</v>
      </c>
    </row>
    <row r="285" spans="1:5" s="26" customFormat="1" ht="27" customHeight="1" outlineLevel="1" x14ac:dyDescent="0.2">
      <c r="A285" s="2"/>
      <c r="B285" s="35" t="s">
        <v>402</v>
      </c>
      <c r="C285" s="36">
        <f>SUM(C286:C289)</f>
        <v>7912.19</v>
      </c>
      <c r="D285" s="36">
        <f>SUM(D286:D289)</f>
        <v>7025.06</v>
      </c>
      <c r="E285" s="37">
        <f t="shared" si="7"/>
        <v>0.8878780716843252</v>
      </c>
    </row>
    <row r="286" spans="1:5" ht="25.5" outlineLevel="1" x14ac:dyDescent="0.2">
      <c r="A286" s="4" t="s">
        <v>20</v>
      </c>
      <c r="B286" s="5" t="s">
        <v>21</v>
      </c>
      <c r="C286" s="8">
        <v>890</v>
      </c>
      <c r="D286" s="7">
        <v>565.82000000000005</v>
      </c>
      <c r="E286" s="9">
        <f t="shared" si="7"/>
        <v>0.63575280898876407</v>
      </c>
    </row>
    <row r="287" spans="1:5" ht="25.5" outlineLevel="1" x14ac:dyDescent="0.2">
      <c r="A287" s="4" t="s">
        <v>184</v>
      </c>
      <c r="B287" s="5" t="s">
        <v>185</v>
      </c>
      <c r="C287" s="8">
        <v>513.68999999999994</v>
      </c>
      <c r="D287" s="7">
        <v>381.33</v>
      </c>
      <c r="E287" s="9">
        <f t="shared" si="7"/>
        <v>0.74233487122583663</v>
      </c>
    </row>
    <row r="288" spans="1:5" ht="38.25" outlineLevel="1" x14ac:dyDescent="0.2">
      <c r="A288" s="4" t="s">
        <v>186</v>
      </c>
      <c r="B288" s="5" t="s">
        <v>187</v>
      </c>
      <c r="C288" s="8">
        <v>5581.37</v>
      </c>
      <c r="D288" s="7">
        <v>5424.55</v>
      </c>
      <c r="E288" s="9">
        <f t="shared" si="7"/>
        <v>0.971902955725924</v>
      </c>
    </row>
    <row r="289" spans="1:5" ht="25.5" outlineLevel="1" x14ac:dyDescent="0.2">
      <c r="A289" s="4" t="s">
        <v>188</v>
      </c>
      <c r="B289" s="5" t="s">
        <v>189</v>
      </c>
      <c r="C289" s="8">
        <v>927.12999999999988</v>
      </c>
      <c r="D289" s="7">
        <v>653.36</v>
      </c>
      <c r="E289" s="9">
        <f t="shared" si="7"/>
        <v>0.70471239200543623</v>
      </c>
    </row>
    <row r="290" spans="1:5" ht="24" customHeight="1" x14ac:dyDescent="0.2">
      <c r="A290" s="46" t="s">
        <v>194</v>
      </c>
      <c r="B290" s="46"/>
      <c r="C290" s="11">
        <f>C292+C324</f>
        <v>97881.679999999978</v>
      </c>
      <c r="D290" s="11">
        <f>D292+D324</f>
        <v>97458.559999999983</v>
      </c>
      <c r="E290" s="12">
        <f t="shared" si="7"/>
        <v>0.99567722989634022</v>
      </c>
    </row>
    <row r="291" spans="1:5" ht="15.75" customHeight="1" x14ac:dyDescent="0.2">
      <c r="A291" s="14"/>
      <c r="B291" s="18" t="s">
        <v>394</v>
      </c>
      <c r="C291" s="15"/>
      <c r="D291" s="16"/>
      <c r="E291" s="17"/>
    </row>
    <row r="292" spans="1:5" ht="14.25" customHeight="1" x14ac:dyDescent="0.2">
      <c r="A292" s="14"/>
      <c r="B292" s="18" t="s">
        <v>395</v>
      </c>
      <c r="C292" s="15">
        <f>C293+C296+C299+C302+C309+C314+C318+C321</f>
        <v>92618.919999999984</v>
      </c>
      <c r="D292" s="15">
        <f>D293+D296+D299+D302+D309+D314+D318+D321</f>
        <v>92427.37999999999</v>
      </c>
      <c r="E292" s="17">
        <f t="shared" si="7"/>
        <v>0.99793195601935336</v>
      </c>
    </row>
    <row r="293" spans="1:5" ht="24" customHeight="1" x14ac:dyDescent="0.2">
      <c r="A293" s="14" t="s">
        <v>417</v>
      </c>
      <c r="B293" s="18" t="s">
        <v>418</v>
      </c>
      <c r="C293" s="15">
        <f>C294</f>
        <v>173</v>
      </c>
      <c r="D293" s="15">
        <f>D294</f>
        <v>173</v>
      </c>
      <c r="E293" s="17">
        <f t="shared" si="7"/>
        <v>1</v>
      </c>
    </row>
    <row r="294" spans="1:5" ht="24" customHeight="1" collapsed="1" x14ac:dyDescent="0.2">
      <c r="A294" s="38" t="s">
        <v>419</v>
      </c>
      <c r="B294" s="28" t="s">
        <v>426</v>
      </c>
      <c r="C294" s="29">
        <f>SUM(C295)</f>
        <v>173</v>
      </c>
      <c r="D294" s="29">
        <f>SUM(D295)</f>
        <v>173</v>
      </c>
      <c r="E294" s="30">
        <f t="shared" si="7"/>
        <v>1</v>
      </c>
    </row>
    <row r="295" spans="1:5" hidden="1" outlineLevel="1" x14ac:dyDescent="0.2">
      <c r="A295" s="4" t="s">
        <v>66</v>
      </c>
      <c r="B295" s="5" t="s">
        <v>67</v>
      </c>
      <c r="C295" s="8">
        <v>173</v>
      </c>
      <c r="D295" s="7">
        <v>173</v>
      </c>
      <c r="E295" s="9">
        <f t="shared" si="7"/>
        <v>1</v>
      </c>
    </row>
    <row r="296" spans="1:5" ht="27.75" customHeight="1" outlineLevel="1" x14ac:dyDescent="0.2">
      <c r="A296" s="2" t="s">
        <v>435</v>
      </c>
      <c r="B296" s="35" t="s">
        <v>434</v>
      </c>
      <c r="C296" s="36">
        <f>C297</f>
        <v>15</v>
      </c>
      <c r="D296" s="36">
        <f>D297</f>
        <v>0</v>
      </c>
      <c r="E296" s="37">
        <f t="shared" si="7"/>
        <v>0</v>
      </c>
    </row>
    <row r="297" spans="1:5" ht="27" customHeight="1" outlineLevel="1" x14ac:dyDescent="0.2">
      <c r="A297" s="27" t="s">
        <v>433</v>
      </c>
      <c r="B297" s="33" t="s">
        <v>436</v>
      </c>
      <c r="C297" s="34">
        <f>C298</f>
        <v>15</v>
      </c>
      <c r="D297" s="34">
        <f>D298</f>
        <v>0</v>
      </c>
      <c r="E297" s="32">
        <f t="shared" si="7"/>
        <v>0</v>
      </c>
    </row>
    <row r="298" spans="1:5" ht="23.25" hidden="1" customHeight="1" outlineLevel="1" x14ac:dyDescent="0.2">
      <c r="A298" s="4" t="s">
        <v>157</v>
      </c>
      <c r="B298" s="5" t="s">
        <v>158</v>
      </c>
      <c r="C298" s="8">
        <v>15</v>
      </c>
      <c r="D298" s="7">
        <v>0</v>
      </c>
      <c r="E298" s="9">
        <f t="shared" si="7"/>
        <v>0</v>
      </c>
    </row>
    <row r="299" spans="1:5" ht="27" customHeight="1" outlineLevel="1" x14ac:dyDescent="0.2">
      <c r="A299" s="2" t="s">
        <v>448</v>
      </c>
      <c r="B299" s="35" t="s">
        <v>447</v>
      </c>
      <c r="C299" s="36">
        <f>C300</f>
        <v>641.84</v>
      </c>
      <c r="D299" s="36">
        <f>D300</f>
        <v>601.83000000000004</v>
      </c>
      <c r="E299" s="37">
        <f t="shared" si="7"/>
        <v>0.93766359217250406</v>
      </c>
    </row>
    <row r="300" spans="1:5" ht="31.5" customHeight="1" outlineLevel="1" x14ac:dyDescent="0.2">
      <c r="A300" s="27" t="s">
        <v>450</v>
      </c>
      <c r="B300" s="33" t="s">
        <v>449</v>
      </c>
      <c r="C300" s="34">
        <f>C301</f>
        <v>641.84</v>
      </c>
      <c r="D300" s="34">
        <f>D301</f>
        <v>601.83000000000004</v>
      </c>
      <c r="E300" s="32">
        <f t="shared" si="7"/>
        <v>0.93766359217250406</v>
      </c>
    </row>
    <row r="301" spans="1:5" ht="24" hidden="1" customHeight="1" outlineLevel="1" x14ac:dyDescent="0.2">
      <c r="A301" s="4" t="s">
        <v>159</v>
      </c>
      <c r="B301" s="5" t="s">
        <v>160</v>
      </c>
      <c r="C301" s="8">
        <v>641.84</v>
      </c>
      <c r="D301" s="7">
        <v>601.83000000000004</v>
      </c>
      <c r="E301" s="9">
        <f t="shared" si="7"/>
        <v>0.93766359217250406</v>
      </c>
    </row>
    <row r="302" spans="1:5" ht="29.25" customHeight="1" outlineLevel="1" x14ac:dyDescent="0.2">
      <c r="A302" s="2" t="s">
        <v>463</v>
      </c>
      <c r="B302" s="35" t="s">
        <v>462</v>
      </c>
      <c r="C302" s="36">
        <f>C303+C306</f>
        <v>1734.71</v>
      </c>
      <c r="D302" s="36">
        <f>D303+D306</f>
        <v>1605.32</v>
      </c>
      <c r="E302" s="37">
        <f t="shared" si="7"/>
        <v>0.9254111638256538</v>
      </c>
    </row>
    <row r="303" spans="1:5" ht="43.5" customHeight="1" outlineLevel="1" x14ac:dyDescent="0.2">
      <c r="A303" s="27" t="s">
        <v>465</v>
      </c>
      <c r="B303" s="33" t="s">
        <v>464</v>
      </c>
      <c r="C303" s="34">
        <f>SUM(C304:C305)</f>
        <v>1295.55</v>
      </c>
      <c r="D303" s="34">
        <f>SUM(D304:D305)</f>
        <v>1245.3599999999999</v>
      </c>
      <c r="E303" s="32">
        <f t="shared" si="7"/>
        <v>0.96125969665393074</v>
      </c>
    </row>
    <row r="304" spans="1:5" ht="25.5" hidden="1" outlineLevel="1" x14ac:dyDescent="0.2">
      <c r="A304" s="4" t="s">
        <v>161</v>
      </c>
      <c r="B304" s="5" t="s">
        <v>162</v>
      </c>
      <c r="C304" s="8">
        <v>1183.75</v>
      </c>
      <c r="D304" s="7">
        <v>1133.56</v>
      </c>
      <c r="E304" s="9">
        <f t="shared" si="7"/>
        <v>0.95760084477296725</v>
      </c>
    </row>
    <row r="305" spans="1:5" ht="38.25" hidden="1" outlineLevel="1" x14ac:dyDescent="0.2">
      <c r="A305" s="4" t="s">
        <v>163</v>
      </c>
      <c r="B305" s="5" t="s">
        <v>164</v>
      </c>
      <c r="C305" s="8">
        <v>111.8</v>
      </c>
      <c r="D305" s="7">
        <v>111.8</v>
      </c>
      <c r="E305" s="9">
        <f t="shared" si="7"/>
        <v>1</v>
      </c>
    </row>
    <row r="306" spans="1:5" ht="36" customHeight="1" outlineLevel="1" x14ac:dyDescent="0.2">
      <c r="A306" s="27" t="s">
        <v>467</v>
      </c>
      <c r="B306" s="33" t="s">
        <v>466</v>
      </c>
      <c r="C306" s="34">
        <f>SUM(C307:C308)</f>
        <v>439.16</v>
      </c>
      <c r="D306" s="34">
        <f>SUM(D307:D308)</f>
        <v>359.96</v>
      </c>
      <c r="E306" s="32">
        <f t="shared" si="7"/>
        <v>0.81965570634848339</v>
      </c>
    </row>
    <row r="307" spans="1:5" ht="25.5" hidden="1" outlineLevel="1" x14ac:dyDescent="0.2">
      <c r="A307" s="4" t="s">
        <v>165</v>
      </c>
      <c r="B307" s="5" t="s">
        <v>166</v>
      </c>
      <c r="C307" s="8">
        <v>411.70000000000005</v>
      </c>
      <c r="D307" s="7">
        <v>332.5</v>
      </c>
      <c r="E307" s="9">
        <f t="shared" si="7"/>
        <v>0.80762691280058285</v>
      </c>
    </row>
    <row r="308" spans="1:5" ht="25.5" hidden="1" outlineLevel="1" x14ac:dyDescent="0.2">
      <c r="A308" s="4" t="s">
        <v>167</v>
      </c>
      <c r="B308" s="5" t="s">
        <v>168</v>
      </c>
      <c r="C308" s="8">
        <v>27.46</v>
      </c>
      <c r="D308" s="7">
        <v>27.46</v>
      </c>
      <c r="E308" s="9">
        <f t="shared" si="7"/>
        <v>1</v>
      </c>
    </row>
    <row r="309" spans="1:5" ht="38.25" customHeight="1" outlineLevel="1" x14ac:dyDescent="0.2">
      <c r="A309" s="2" t="s">
        <v>473</v>
      </c>
      <c r="B309" s="35" t="s">
        <v>472</v>
      </c>
      <c r="C309" s="36">
        <f>C310+C312</f>
        <v>85426.79</v>
      </c>
      <c r="D309" s="36">
        <f>D310+D312</f>
        <v>85424.859999999986</v>
      </c>
      <c r="E309" s="37">
        <f t="shared" si="7"/>
        <v>0.99997740755563902</v>
      </c>
    </row>
    <row r="310" spans="1:5" ht="39" customHeight="1" outlineLevel="1" x14ac:dyDescent="0.2">
      <c r="A310" s="27" t="s">
        <v>474</v>
      </c>
      <c r="B310" s="33" t="s">
        <v>475</v>
      </c>
      <c r="C310" s="34">
        <f>SUM(C311)</f>
        <v>83791.92</v>
      </c>
      <c r="D310" s="34">
        <f>SUM(D311)</f>
        <v>83791.929999999993</v>
      </c>
      <c r="E310" s="32">
        <f t="shared" si="7"/>
        <v>1.0000001193432493</v>
      </c>
    </row>
    <row r="311" spans="1:5" ht="27.75" hidden="1" customHeight="1" outlineLevel="1" x14ac:dyDescent="0.2">
      <c r="A311" s="4" t="s">
        <v>171</v>
      </c>
      <c r="B311" s="5" t="s">
        <v>172</v>
      </c>
      <c r="C311" s="8">
        <v>83791.92</v>
      </c>
      <c r="D311" s="7">
        <v>83791.929999999993</v>
      </c>
      <c r="E311" s="9">
        <f t="shared" si="7"/>
        <v>1.0000001193432493</v>
      </c>
    </row>
    <row r="312" spans="1:5" ht="28.5" customHeight="1" outlineLevel="1" x14ac:dyDescent="0.2">
      <c r="A312" s="27" t="s">
        <v>476</v>
      </c>
      <c r="B312" s="33" t="s">
        <v>477</v>
      </c>
      <c r="C312" s="34">
        <f>C313</f>
        <v>1634.87</v>
      </c>
      <c r="D312" s="34">
        <f>D313</f>
        <v>1632.93</v>
      </c>
      <c r="E312" s="32">
        <f t="shared" si="7"/>
        <v>0.99881336130701537</v>
      </c>
    </row>
    <row r="313" spans="1:5" ht="38.25" hidden="1" outlineLevel="1" x14ac:dyDescent="0.2">
      <c r="A313" s="4" t="s">
        <v>173</v>
      </c>
      <c r="B313" s="5" t="s">
        <v>11</v>
      </c>
      <c r="C313" s="8">
        <v>1634.87</v>
      </c>
      <c r="D313" s="7">
        <v>1632.93</v>
      </c>
      <c r="E313" s="9">
        <f t="shared" si="7"/>
        <v>0.99881336130701537</v>
      </c>
    </row>
    <row r="314" spans="1:5" ht="48.75" customHeight="1" outlineLevel="1" x14ac:dyDescent="0.2">
      <c r="A314" s="2" t="s">
        <v>479</v>
      </c>
      <c r="B314" s="35" t="s">
        <v>478</v>
      </c>
      <c r="C314" s="36">
        <f>C315</f>
        <v>3273.9300000000003</v>
      </c>
      <c r="D314" s="36">
        <f>D315</f>
        <v>3268.82</v>
      </c>
      <c r="E314" s="37">
        <f t="shared" si="7"/>
        <v>0.9984391847107299</v>
      </c>
    </row>
    <row r="315" spans="1:5" ht="36.75" customHeight="1" outlineLevel="1" x14ac:dyDescent="0.2">
      <c r="A315" s="27" t="s">
        <v>480</v>
      </c>
      <c r="B315" s="33" t="s">
        <v>481</v>
      </c>
      <c r="C315" s="34">
        <f>SUM(C316:C317)</f>
        <v>3273.9300000000003</v>
      </c>
      <c r="D315" s="34">
        <f>SUM(D316:D317)</f>
        <v>3268.82</v>
      </c>
      <c r="E315" s="32">
        <f t="shared" si="7"/>
        <v>0.9984391847107299</v>
      </c>
    </row>
    <row r="316" spans="1:5" hidden="1" outlineLevel="1" x14ac:dyDescent="0.2">
      <c r="A316" s="4" t="s">
        <v>174</v>
      </c>
      <c r="B316" s="5" t="s">
        <v>175</v>
      </c>
      <c r="C316" s="8">
        <v>2900.65</v>
      </c>
      <c r="D316" s="7">
        <v>2896.69</v>
      </c>
      <c r="E316" s="9">
        <f t="shared" si="7"/>
        <v>0.99863478875424472</v>
      </c>
    </row>
    <row r="317" spans="1:5" hidden="1" outlineLevel="1" x14ac:dyDescent="0.2">
      <c r="A317" s="4" t="s">
        <v>176</v>
      </c>
      <c r="B317" s="5" t="s">
        <v>177</v>
      </c>
      <c r="C317" s="8">
        <v>373.28</v>
      </c>
      <c r="D317" s="7">
        <v>372.13</v>
      </c>
      <c r="E317" s="9">
        <f t="shared" si="7"/>
        <v>0.99691920274324908</v>
      </c>
    </row>
    <row r="318" spans="1:5" ht="48.75" customHeight="1" outlineLevel="1" x14ac:dyDescent="0.2">
      <c r="A318" s="2" t="s">
        <v>483</v>
      </c>
      <c r="B318" s="35" t="s">
        <v>482</v>
      </c>
      <c r="C318" s="36">
        <f>C319</f>
        <v>1333.06</v>
      </c>
      <c r="D318" s="36">
        <f>D319</f>
        <v>1333.06</v>
      </c>
      <c r="E318" s="37">
        <f t="shared" si="7"/>
        <v>1</v>
      </c>
    </row>
    <row r="319" spans="1:5" ht="32.25" customHeight="1" outlineLevel="1" x14ac:dyDescent="0.2">
      <c r="A319" s="27" t="s">
        <v>484</v>
      </c>
      <c r="B319" s="33" t="s">
        <v>485</v>
      </c>
      <c r="C319" s="34">
        <f>C320</f>
        <v>1333.06</v>
      </c>
      <c r="D319" s="34">
        <f>D320</f>
        <v>1333.06</v>
      </c>
      <c r="E319" s="32">
        <f t="shared" si="7"/>
        <v>1</v>
      </c>
    </row>
    <row r="320" spans="1:5" ht="51" hidden="1" outlineLevel="1" x14ac:dyDescent="0.2">
      <c r="A320" s="4" t="s">
        <v>178</v>
      </c>
      <c r="B320" s="5" t="s">
        <v>179</v>
      </c>
      <c r="C320" s="8">
        <v>1333.06</v>
      </c>
      <c r="D320" s="7">
        <v>1333.06</v>
      </c>
      <c r="E320" s="9">
        <f t="shared" si="7"/>
        <v>1</v>
      </c>
    </row>
    <row r="321" spans="1:5" ht="42.75" customHeight="1" outlineLevel="1" x14ac:dyDescent="0.2">
      <c r="A321" s="2" t="s">
        <v>487</v>
      </c>
      <c r="B321" s="35" t="s">
        <v>486</v>
      </c>
      <c r="C321" s="36">
        <f>C322</f>
        <v>20.59</v>
      </c>
      <c r="D321" s="36">
        <f>D322</f>
        <v>20.49</v>
      </c>
      <c r="E321" s="37">
        <f t="shared" si="7"/>
        <v>0.99514327343370557</v>
      </c>
    </row>
    <row r="322" spans="1:5" ht="37.5" customHeight="1" outlineLevel="1" x14ac:dyDescent="0.2">
      <c r="A322" s="27" t="s">
        <v>488</v>
      </c>
      <c r="B322" s="33" t="s">
        <v>489</v>
      </c>
      <c r="C322" s="34">
        <f>C323</f>
        <v>20.59</v>
      </c>
      <c r="D322" s="34">
        <f>D323</f>
        <v>20.49</v>
      </c>
      <c r="E322" s="32">
        <f t="shared" si="7"/>
        <v>0.99514327343370557</v>
      </c>
    </row>
    <row r="323" spans="1:5" ht="25.5" hidden="1" outlineLevel="1" x14ac:dyDescent="0.2">
      <c r="A323" s="4" t="s">
        <v>180</v>
      </c>
      <c r="B323" s="5" t="s">
        <v>181</v>
      </c>
      <c r="C323" s="8">
        <v>20.59</v>
      </c>
      <c r="D323" s="7">
        <v>20.49</v>
      </c>
      <c r="E323" s="9">
        <f t="shared" si="7"/>
        <v>0.99514327343370557</v>
      </c>
    </row>
    <row r="324" spans="1:5" ht="21.75" customHeight="1" outlineLevel="1" x14ac:dyDescent="0.2">
      <c r="A324" s="4"/>
      <c r="B324" s="35" t="s">
        <v>402</v>
      </c>
      <c r="C324" s="36">
        <f>SUM(C325:C328)</f>
        <v>5262.7600000000011</v>
      </c>
      <c r="D324" s="36">
        <f>SUM(D325:D328)</f>
        <v>5031.1799999999994</v>
      </c>
      <c r="E324" s="37">
        <f t="shared" si="7"/>
        <v>0.95599647333338367</v>
      </c>
    </row>
    <row r="325" spans="1:5" ht="25.5" outlineLevel="1" x14ac:dyDescent="0.2">
      <c r="A325" s="4" t="s">
        <v>20</v>
      </c>
      <c r="B325" s="5" t="s">
        <v>21</v>
      </c>
      <c r="C325" s="8">
        <v>252.5</v>
      </c>
      <c r="D325" s="7">
        <v>70</v>
      </c>
      <c r="E325" s="9">
        <f t="shared" si="7"/>
        <v>0.27722772277227725</v>
      </c>
    </row>
    <row r="326" spans="1:5" ht="25.5" outlineLevel="1" x14ac:dyDescent="0.2">
      <c r="A326" s="4" t="s">
        <v>184</v>
      </c>
      <c r="B326" s="5" t="s">
        <v>185</v>
      </c>
      <c r="C326" s="8">
        <v>304.68</v>
      </c>
      <c r="D326" s="7">
        <v>301.17</v>
      </c>
      <c r="E326" s="9">
        <f t="shared" si="7"/>
        <v>0.98847971642378896</v>
      </c>
    </row>
    <row r="327" spans="1:5" ht="38.25" outlineLevel="1" x14ac:dyDescent="0.2">
      <c r="A327" s="4" t="s">
        <v>186</v>
      </c>
      <c r="B327" s="5" t="s">
        <v>187</v>
      </c>
      <c r="C327" s="8">
        <v>4438.3600000000006</v>
      </c>
      <c r="D327" s="7">
        <v>4438.3599999999997</v>
      </c>
      <c r="E327" s="9">
        <f t="shared" si="7"/>
        <v>0.99999999999999978</v>
      </c>
    </row>
    <row r="328" spans="1:5" ht="25.5" outlineLevel="1" x14ac:dyDescent="0.2">
      <c r="A328" s="4" t="s">
        <v>188</v>
      </c>
      <c r="B328" s="5" t="s">
        <v>189</v>
      </c>
      <c r="C328" s="8">
        <v>267.22000000000003</v>
      </c>
      <c r="D328" s="7">
        <v>221.65</v>
      </c>
      <c r="E328" s="9">
        <f t="shared" si="7"/>
        <v>0.82946635730858465</v>
      </c>
    </row>
    <row r="329" spans="1:5" ht="27" customHeight="1" x14ac:dyDescent="0.2">
      <c r="A329" s="46" t="s">
        <v>195</v>
      </c>
      <c r="B329" s="46"/>
      <c r="C329" s="11">
        <f>C331+C361</f>
        <v>80912.649999999994</v>
      </c>
      <c r="D329" s="11">
        <f>D331+D361</f>
        <v>80341.570000000007</v>
      </c>
      <c r="E329" s="12">
        <f t="shared" si="7"/>
        <v>0.99294201833705875</v>
      </c>
    </row>
    <row r="330" spans="1:5" ht="15" customHeight="1" x14ac:dyDescent="0.2">
      <c r="A330" s="14"/>
      <c r="B330" s="18" t="s">
        <v>394</v>
      </c>
      <c r="C330" s="15"/>
      <c r="D330" s="16"/>
      <c r="E330" s="17"/>
    </row>
    <row r="331" spans="1:5" ht="15.75" customHeight="1" x14ac:dyDescent="0.2">
      <c r="A331" s="14"/>
      <c r="B331" s="18" t="s">
        <v>395</v>
      </c>
      <c r="C331" s="15">
        <f>C332+C335+C338+C345+C350+C355+C358</f>
        <v>73595.12999999999</v>
      </c>
      <c r="D331" s="15">
        <f>D332+D335+D338+D345+D350+D355+D358</f>
        <v>73277.990000000005</v>
      </c>
      <c r="E331" s="17">
        <f t="shared" si="7"/>
        <v>0.99569074747201369</v>
      </c>
    </row>
    <row r="332" spans="1:5" s="26" customFormat="1" ht="27" customHeight="1" x14ac:dyDescent="0.2">
      <c r="A332" s="14" t="s">
        <v>417</v>
      </c>
      <c r="B332" s="18" t="s">
        <v>418</v>
      </c>
      <c r="C332" s="15">
        <f>C333</f>
        <v>247</v>
      </c>
      <c r="D332" s="15">
        <f>D333</f>
        <v>247</v>
      </c>
      <c r="E332" s="17">
        <f t="shared" si="7"/>
        <v>1</v>
      </c>
    </row>
    <row r="333" spans="1:5" s="31" customFormat="1" ht="27" customHeight="1" collapsed="1" x14ac:dyDescent="0.2">
      <c r="A333" s="38" t="s">
        <v>419</v>
      </c>
      <c r="B333" s="28" t="s">
        <v>426</v>
      </c>
      <c r="C333" s="29">
        <f>SUM(C334)</f>
        <v>247</v>
      </c>
      <c r="D333" s="29">
        <f>SUM(D334)</f>
        <v>247</v>
      </c>
      <c r="E333" s="30">
        <f t="shared" si="7"/>
        <v>1</v>
      </c>
    </row>
    <row r="334" spans="1:5" ht="25.5" hidden="1" customHeight="1" outlineLevel="1" x14ac:dyDescent="0.2">
      <c r="A334" s="4" t="s">
        <v>66</v>
      </c>
      <c r="B334" s="5" t="s">
        <v>67</v>
      </c>
      <c r="C334" s="8">
        <v>247</v>
      </c>
      <c r="D334" s="7">
        <v>247</v>
      </c>
      <c r="E334" s="9">
        <f t="shared" si="7"/>
        <v>1</v>
      </c>
    </row>
    <row r="335" spans="1:5" s="26" customFormat="1" ht="33.75" customHeight="1" outlineLevel="1" x14ac:dyDescent="0.2">
      <c r="A335" s="2" t="s">
        <v>448</v>
      </c>
      <c r="B335" s="35" t="s">
        <v>447</v>
      </c>
      <c r="C335" s="36">
        <f>C336</f>
        <v>404</v>
      </c>
      <c r="D335" s="36">
        <f>D336</f>
        <v>339.13</v>
      </c>
      <c r="E335" s="37">
        <f t="shared" si="7"/>
        <v>0.83943069306930695</v>
      </c>
    </row>
    <row r="336" spans="1:5" s="31" customFormat="1" ht="36.75" customHeight="1" outlineLevel="1" x14ac:dyDescent="0.2">
      <c r="A336" s="27" t="s">
        <v>450</v>
      </c>
      <c r="B336" s="33" t="s">
        <v>449</v>
      </c>
      <c r="C336" s="34">
        <f>SUM(C337)</f>
        <v>404</v>
      </c>
      <c r="D336" s="34">
        <f>SUM(D337)</f>
        <v>339.13</v>
      </c>
      <c r="E336" s="32">
        <f t="shared" si="7"/>
        <v>0.83943069306930695</v>
      </c>
    </row>
    <row r="337" spans="1:5" ht="25.5" hidden="1" customHeight="1" outlineLevel="1" x14ac:dyDescent="0.2">
      <c r="A337" s="4" t="s">
        <v>159</v>
      </c>
      <c r="B337" s="5" t="s">
        <v>160</v>
      </c>
      <c r="C337" s="8">
        <v>404</v>
      </c>
      <c r="D337" s="7">
        <v>339.13</v>
      </c>
      <c r="E337" s="9">
        <f t="shared" si="7"/>
        <v>0.83943069306930695</v>
      </c>
    </row>
    <row r="338" spans="1:5" s="42" customFormat="1" ht="27.75" customHeight="1" outlineLevel="1" x14ac:dyDescent="0.2">
      <c r="A338" s="2" t="s">
        <v>463</v>
      </c>
      <c r="B338" s="35" t="s">
        <v>462</v>
      </c>
      <c r="C338" s="40">
        <f>C339+C342</f>
        <v>1464.1999999999998</v>
      </c>
      <c r="D338" s="40">
        <f>D339+D342</f>
        <v>1405.04</v>
      </c>
      <c r="E338" s="41">
        <f t="shared" si="7"/>
        <v>0.95959568364977477</v>
      </c>
    </row>
    <row r="339" spans="1:5" s="31" customFormat="1" ht="48" customHeight="1" outlineLevel="1" x14ac:dyDescent="0.2">
      <c r="A339" s="27" t="s">
        <v>465</v>
      </c>
      <c r="B339" s="33" t="s">
        <v>464</v>
      </c>
      <c r="C339" s="34">
        <f>SUM(C340:C341)</f>
        <v>1036.8599999999999</v>
      </c>
      <c r="D339" s="34">
        <f>SUM(D340:D341)</f>
        <v>1036.8599999999999</v>
      </c>
      <c r="E339" s="32">
        <f t="shared" si="7"/>
        <v>1</v>
      </c>
    </row>
    <row r="340" spans="1:5" ht="25.5" hidden="1" outlineLevel="1" x14ac:dyDescent="0.2">
      <c r="A340" s="4" t="s">
        <v>161</v>
      </c>
      <c r="B340" s="5" t="s">
        <v>162</v>
      </c>
      <c r="C340" s="8">
        <v>907.03</v>
      </c>
      <c r="D340" s="7">
        <v>907.03</v>
      </c>
      <c r="E340" s="9">
        <f t="shared" si="7"/>
        <v>1</v>
      </c>
    </row>
    <row r="341" spans="1:5" ht="38.25" hidden="1" outlineLevel="1" x14ac:dyDescent="0.2">
      <c r="A341" s="4" t="s">
        <v>163</v>
      </c>
      <c r="B341" s="5" t="s">
        <v>164</v>
      </c>
      <c r="C341" s="8">
        <v>129.83000000000001</v>
      </c>
      <c r="D341" s="7">
        <v>129.83000000000001</v>
      </c>
      <c r="E341" s="9">
        <f t="shared" si="7"/>
        <v>1</v>
      </c>
    </row>
    <row r="342" spans="1:5" s="31" customFormat="1" ht="29.25" customHeight="1" outlineLevel="1" x14ac:dyDescent="0.2">
      <c r="A342" s="27" t="s">
        <v>467</v>
      </c>
      <c r="B342" s="33" t="s">
        <v>466</v>
      </c>
      <c r="C342" s="34">
        <f>SUM(C343:C344)</f>
        <v>427.34</v>
      </c>
      <c r="D342" s="34">
        <f>SUM(D343:D344)</f>
        <v>368.18</v>
      </c>
      <c r="E342" s="32">
        <f t="shared" si="7"/>
        <v>0.86156222211821976</v>
      </c>
    </row>
    <row r="343" spans="1:5" ht="25.5" hidden="1" outlineLevel="1" x14ac:dyDescent="0.2">
      <c r="A343" s="4" t="s">
        <v>165</v>
      </c>
      <c r="B343" s="5" t="s">
        <v>166</v>
      </c>
      <c r="C343" s="8">
        <v>396.78</v>
      </c>
      <c r="D343" s="7">
        <v>337.63</v>
      </c>
      <c r="E343" s="9">
        <f t="shared" si="7"/>
        <v>0.85092494581380118</v>
      </c>
    </row>
    <row r="344" spans="1:5" ht="25.5" hidden="1" outlineLevel="1" x14ac:dyDescent="0.2">
      <c r="A344" s="4" t="s">
        <v>167</v>
      </c>
      <c r="B344" s="5" t="s">
        <v>168</v>
      </c>
      <c r="C344" s="8">
        <v>30.56</v>
      </c>
      <c r="D344" s="7">
        <v>30.55</v>
      </c>
      <c r="E344" s="9">
        <f t="shared" si="7"/>
        <v>0.99967277486910999</v>
      </c>
    </row>
    <row r="345" spans="1:5" ht="28.5" customHeight="1" outlineLevel="1" x14ac:dyDescent="0.2">
      <c r="A345" s="2" t="s">
        <v>473</v>
      </c>
      <c r="B345" s="35" t="s">
        <v>472</v>
      </c>
      <c r="C345" s="36">
        <f>C346+C348</f>
        <v>68256.41</v>
      </c>
      <c r="D345" s="36">
        <f>D346+D348</f>
        <v>68146.62000000001</v>
      </c>
      <c r="E345" s="37">
        <f t="shared" si="7"/>
        <v>0.99839150638013352</v>
      </c>
    </row>
    <row r="346" spans="1:5" ht="37.5" customHeight="1" outlineLevel="1" x14ac:dyDescent="0.2">
      <c r="A346" s="27" t="s">
        <v>474</v>
      </c>
      <c r="B346" s="33" t="s">
        <v>475</v>
      </c>
      <c r="C346" s="34">
        <f>SUM(C347)</f>
        <v>66001.7</v>
      </c>
      <c r="D346" s="34">
        <f>SUM(D347)</f>
        <v>66001.710000000006</v>
      </c>
      <c r="E346" s="32">
        <f t="shared" si="7"/>
        <v>1.0000001515112491</v>
      </c>
    </row>
    <row r="347" spans="1:5" ht="20.25" hidden="1" customHeight="1" outlineLevel="1" x14ac:dyDescent="0.2">
      <c r="A347" s="4" t="s">
        <v>171</v>
      </c>
      <c r="B347" s="5" t="s">
        <v>172</v>
      </c>
      <c r="C347" s="8">
        <v>66001.7</v>
      </c>
      <c r="D347" s="7">
        <v>66001.710000000006</v>
      </c>
      <c r="E347" s="9">
        <f t="shared" si="7"/>
        <v>1.0000001515112491</v>
      </c>
    </row>
    <row r="348" spans="1:5" ht="39.75" customHeight="1" outlineLevel="1" x14ac:dyDescent="0.2">
      <c r="A348" s="27" t="s">
        <v>476</v>
      </c>
      <c r="B348" s="33" t="s">
        <v>477</v>
      </c>
      <c r="C348" s="34">
        <f>SUM(C349)</f>
        <v>2254.71</v>
      </c>
      <c r="D348" s="34">
        <f>SUM(D349)</f>
        <v>2144.91</v>
      </c>
      <c r="E348" s="32">
        <f t="shared" si="7"/>
        <v>0.95130194126960888</v>
      </c>
    </row>
    <row r="349" spans="1:5" ht="38.25" hidden="1" outlineLevel="1" x14ac:dyDescent="0.2">
      <c r="A349" s="4" t="s">
        <v>173</v>
      </c>
      <c r="B349" s="5" t="s">
        <v>11</v>
      </c>
      <c r="C349" s="8">
        <v>2254.71</v>
      </c>
      <c r="D349" s="7">
        <v>2144.91</v>
      </c>
      <c r="E349" s="9">
        <f t="shared" si="7"/>
        <v>0.95130194126960888</v>
      </c>
    </row>
    <row r="350" spans="1:5" ht="43.5" customHeight="1" outlineLevel="1" x14ac:dyDescent="0.2">
      <c r="A350" s="2" t="s">
        <v>479</v>
      </c>
      <c r="B350" s="35" t="s">
        <v>478</v>
      </c>
      <c r="C350" s="36">
        <f>C351</f>
        <v>1693.4499999999998</v>
      </c>
      <c r="D350" s="36">
        <f>D351</f>
        <v>1610.14</v>
      </c>
      <c r="E350" s="37">
        <f t="shared" si="7"/>
        <v>0.95080457055124168</v>
      </c>
    </row>
    <row r="351" spans="1:5" ht="31.5" customHeight="1" outlineLevel="1" x14ac:dyDescent="0.2">
      <c r="A351" s="27" t="s">
        <v>480</v>
      </c>
      <c r="B351" s="33" t="s">
        <v>481</v>
      </c>
      <c r="C351" s="34">
        <f>SUM(C352:C354)</f>
        <v>1693.4499999999998</v>
      </c>
      <c r="D351" s="34">
        <f>SUM(D352:D354)</f>
        <v>1610.14</v>
      </c>
      <c r="E351" s="9">
        <f t="shared" si="7"/>
        <v>0.95080457055124168</v>
      </c>
    </row>
    <row r="352" spans="1:5" ht="15.75" hidden="1" customHeight="1" outlineLevel="1" x14ac:dyDescent="0.2">
      <c r="A352" s="4" t="s">
        <v>174</v>
      </c>
      <c r="B352" s="5" t="s">
        <v>175</v>
      </c>
      <c r="C352" s="8">
        <v>1579.1799999999998</v>
      </c>
      <c r="D352" s="7">
        <v>1579.17</v>
      </c>
      <c r="E352" s="9">
        <f t="shared" si="7"/>
        <v>0.99999366759964048</v>
      </c>
    </row>
    <row r="353" spans="1:5" ht="18.75" hidden="1" customHeight="1" outlineLevel="1" x14ac:dyDescent="0.2">
      <c r="A353" s="4" t="s">
        <v>191</v>
      </c>
      <c r="B353" s="5" t="s">
        <v>192</v>
      </c>
      <c r="C353" s="8">
        <v>83.31</v>
      </c>
      <c r="D353" s="7">
        <v>0</v>
      </c>
      <c r="E353" s="9">
        <f t="shared" si="7"/>
        <v>0</v>
      </c>
    </row>
    <row r="354" spans="1:5" ht="21.75" hidden="1" customHeight="1" outlineLevel="1" x14ac:dyDescent="0.2">
      <c r="A354" s="4" t="s">
        <v>176</v>
      </c>
      <c r="B354" s="5" t="s">
        <v>177</v>
      </c>
      <c r="C354" s="8">
        <v>30.96</v>
      </c>
      <c r="D354" s="7">
        <v>30.97</v>
      </c>
      <c r="E354" s="9">
        <f t="shared" si="7"/>
        <v>1.0003229974160206</v>
      </c>
    </row>
    <row r="355" spans="1:5" ht="40.5" customHeight="1" outlineLevel="1" x14ac:dyDescent="0.2">
      <c r="A355" s="2" t="s">
        <v>483</v>
      </c>
      <c r="B355" s="35" t="s">
        <v>482</v>
      </c>
      <c r="C355" s="36">
        <f>C356</f>
        <v>1508.0300000000002</v>
      </c>
      <c r="D355" s="36">
        <f>D356</f>
        <v>1508.02</v>
      </c>
      <c r="E355" s="37">
        <f t="shared" si="7"/>
        <v>0.99999336883218493</v>
      </c>
    </row>
    <row r="356" spans="1:5" ht="42.75" customHeight="1" outlineLevel="1" x14ac:dyDescent="0.2">
      <c r="A356" s="27" t="s">
        <v>484</v>
      </c>
      <c r="B356" s="33" t="s">
        <v>485</v>
      </c>
      <c r="C356" s="34">
        <f>SUM(C357)</f>
        <v>1508.0300000000002</v>
      </c>
      <c r="D356" s="34">
        <f>SUM(D357)</f>
        <v>1508.02</v>
      </c>
      <c r="E356" s="32">
        <f t="shared" si="7"/>
        <v>0.99999336883218493</v>
      </c>
    </row>
    <row r="357" spans="1:5" ht="51" hidden="1" outlineLevel="1" x14ac:dyDescent="0.2">
      <c r="A357" s="4" t="s">
        <v>178</v>
      </c>
      <c r="B357" s="5" t="s">
        <v>179</v>
      </c>
      <c r="C357" s="8">
        <v>1508.0300000000002</v>
      </c>
      <c r="D357" s="7">
        <v>1508.02</v>
      </c>
      <c r="E357" s="9">
        <f t="shared" si="7"/>
        <v>0.99999336883218493</v>
      </c>
    </row>
    <row r="358" spans="1:5" ht="41.25" customHeight="1" outlineLevel="1" x14ac:dyDescent="0.2">
      <c r="A358" s="2" t="s">
        <v>487</v>
      </c>
      <c r="B358" s="35" t="s">
        <v>486</v>
      </c>
      <c r="C358" s="36">
        <f>C359</f>
        <v>22.04</v>
      </c>
      <c r="D358" s="36">
        <f>D359</f>
        <v>22.04</v>
      </c>
      <c r="E358" s="37">
        <f t="shared" si="7"/>
        <v>1</v>
      </c>
    </row>
    <row r="359" spans="1:5" ht="39.75" customHeight="1" outlineLevel="1" x14ac:dyDescent="0.2">
      <c r="A359" s="27" t="s">
        <v>488</v>
      </c>
      <c r="B359" s="33" t="s">
        <v>489</v>
      </c>
      <c r="C359" s="34">
        <f>SUM(C360)</f>
        <v>22.04</v>
      </c>
      <c r="D359" s="34">
        <f>SUM(D360)</f>
        <v>22.04</v>
      </c>
      <c r="E359" s="32">
        <f t="shared" si="7"/>
        <v>1</v>
      </c>
    </row>
    <row r="360" spans="1:5" ht="36" hidden="1" customHeight="1" outlineLevel="1" x14ac:dyDescent="0.2">
      <c r="A360" s="4" t="s">
        <v>180</v>
      </c>
      <c r="B360" s="5" t="s">
        <v>181</v>
      </c>
      <c r="C360" s="8">
        <v>22.04</v>
      </c>
      <c r="D360" s="7">
        <v>22.04</v>
      </c>
      <c r="E360" s="9">
        <f t="shared" si="7"/>
        <v>1</v>
      </c>
    </row>
    <row r="361" spans="1:5" ht="24.75" customHeight="1" outlineLevel="1" x14ac:dyDescent="0.2">
      <c r="A361" s="4"/>
      <c r="B361" s="35" t="s">
        <v>402</v>
      </c>
      <c r="C361" s="36">
        <f>SUM(C362:C366)</f>
        <v>7317.5199999999995</v>
      </c>
      <c r="D361" s="36">
        <f>SUM(D362:D366)</f>
        <v>7063.58</v>
      </c>
      <c r="E361" s="37">
        <f t="shared" si="7"/>
        <v>0.96529698586406332</v>
      </c>
    </row>
    <row r="362" spans="1:5" ht="25.5" outlineLevel="1" x14ac:dyDescent="0.2">
      <c r="A362" s="4" t="s">
        <v>20</v>
      </c>
      <c r="B362" s="5" t="s">
        <v>21</v>
      </c>
      <c r="C362" s="8">
        <v>260</v>
      </c>
      <c r="D362" s="7">
        <v>212.79</v>
      </c>
      <c r="E362" s="9">
        <f t="shared" si="7"/>
        <v>0.81842307692307692</v>
      </c>
    </row>
    <row r="363" spans="1:5" ht="38.25" outlineLevel="1" x14ac:dyDescent="0.2">
      <c r="A363" s="4" t="s">
        <v>182</v>
      </c>
      <c r="B363" s="5" t="s">
        <v>183</v>
      </c>
      <c r="C363" s="8">
        <v>20.04</v>
      </c>
      <c r="D363" s="7">
        <v>16.05</v>
      </c>
      <c r="E363" s="9">
        <f t="shared" ref="E363:E366" si="8">D363/C363</f>
        <v>0.80089820359281449</v>
      </c>
    </row>
    <row r="364" spans="1:5" ht="25.5" outlineLevel="1" x14ac:dyDescent="0.2">
      <c r="A364" s="4" t="s">
        <v>184</v>
      </c>
      <c r="B364" s="5" t="s">
        <v>185</v>
      </c>
      <c r="C364" s="8">
        <v>491.15999999999997</v>
      </c>
      <c r="D364" s="7">
        <v>477.07</v>
      </c>
      <c r="E364" s="9">
        <f t="shared" si="8"/>
        <v>0.97131281048945362</v>
      </c>
    </row>
    <row r="365" spans="1:5" ht="38.25" outlineLevel="1" x14ac:dyDescent="0.2">
      <c r="A365" s="4" t="s">
        <v>186</v>
      </c>
      <c r="B365" s="5" t="s">
        <v>187</v>
      </c>
      <c r="C365" s="8">
        <v>5724.19</v>
      </c>
      <c r="D365" s="7">
        <v>5671.23</v>
      </c>
      <c r="E365" s="9">
        <f t="shared" si="8"/>
        <v>0.99074803596666072</v>
      </c>
    </row>
    <row r="366" spans="1:5" ht="25.5" outlineLevel="1" x14ac:dyDescent="0.2">
      <c r="A366" s="4" t="s">
        <v>188</v>
      </c>
      <c r="B366" s="5" t="s">
        <v>189</v>
      </c>
      <c r="C366" s="8">
        <v>822.13000000000011</v>
      </c>
      <c r="D366" s="7">
        <v>686.44</v>
      </c>
      <c r="E366" s="9">
        <f t="shared" si="8"/>
        <v>0.83495310960553681</v>
      </c>
    </row>
    <row r="367" spans="1:5" ht="27.75" customHeight="1" x14ac:dyDescent="0.2">
      <c r="A367" s="46" t="s">
        <v>196</v>
      </c>
      <c r="B367" s="46"/>
      <c r="C367" s="11">
        <f>C369+C403</f>
        <v>82681.570000000007</v>
      </c>
      <c r="D367" s="11">
        <f>D369+D403</f>
        <v>81104.330000000031</v>
      </c>
      <c r="E367" s="12">
        <f t="shared" ref="E367:E495" si="9">D367/C367</f>
        <v>0.98092392294921371</v>
      </c>
    </row>
    <row r="368" spans="1:5" ht="18" customHeight="1" x14ac:dyDescent="0.2">
      <c r="A368" s="14"/>
      <c r="B368" s="18" t="s">
        <v>394</v>
      </c>
      <c r="C368" s="15"/>
      <c r="D368" s="16"/>
      <c r="E368" s="17"/>
    </row>
    <row r="369" spans="1:5" ht="16.5" customHeight="1" x14ac:dyDescent="0.2">
      <c r="A369" s="14"/>
      <c r="B369" s="18" t="s">
        <v>395</v>
      </c>
      <c r="C369" s="15">
        <f>C370+C373+C376+C379+C388+C393+C397+C400</f>
        <v>76113.570000000007</v>
      </c>
      <c r="D369" s="15">
        <f>D370+D373+D376+D379+D388+D393+D397+D400</f>
        <v>75540.890000000029</v>
      </c>
      <c r="E369" s="17">
        <f t="shared" si="9"/>
        <v>0.99247598030154183</v>
      </c>
    </row>
    <row r="370" spans="1:5" ht="27.75" customHeight="1" x14ac:dyDescent="0.2">
      <c r="A370" s="14" t="s">
        <v>417</v>
      </c>
      <c r="B370" s="18" t="s">
        <v>418</v>
      </c>
      <c r="C370" s="15">
        <f>C371</f>
        <v>367</v>
      </c>
      <c r="D370" s="15">
        <f>D371</f>
        <v>363.33</v>
      </c>
      <c r="E370" s="17">
        <f t="shared" si="9"/>
        <v>0.99</v>
      </c>
    </row>
    <row r="371" spans="1:5" ht="27.75" customHeight="1" collapsed="1" x14ac:dyDescent="0.2">
      <c r="A371" s="38" t="s">
        <v>419</v>
      </c>
      <c r="B371" s="28" t="s">
        <v>426</v>
      </c>
      <c r="C371" s="29">
        <f>SUM(C372)</f>
        <v>367</v>
      </c>
      <c r="D371" s="29">
        <f>SUM(D372)</f>
        <v>363.33</v>
      </c>
      <c r="E371" s="30">
        <f t="shared" si="9"/>
        <v>0.99</v>
      </c>
    </row>
    <row r="372" spans="1:5" ht="19.5" hidden="1" customHeight="1" outlineLevel="1" x14ac:dyDescent="0.2">
      <c r="A372" s="4" t="s">
        <v>66</v>
      </c>
      <c r="B372" s="5" t="s">
        <v>67</v>
      </c>
      <c r="C372" s="8">
        <v>367</v>
      </c>
      <c r="D372" s="7">
        <v>363.33</v>
      </c>
      <c r="E372" s="9">
        <f t="shared" si="9"/>
        <v>0.99</v>
      </c>
    </row>
    <row r="373" spans="1:5" ht="32.25" customHeight="1" outlineLevel="1" x14ac:dyDescent="0.2">
      <c r="A373" s="2" t="s">
        <v>435</v>
      </c>
      <c r="B373" s="35" t="s">
        <v>434</v>
      </c>
      <c r="C373" s="36">
        <f>C374</f>
        <v>10</v>
      </c>
      <c r="D373" s="36">
        <f>D374</f>
        <v>9.5</v>
      </c>
      <c r="E373" s="37">
        <f t="shared" si="9"/>
        <v>0.95</v>
      </c>
    </row>
    <row r="374" spans="1:5" ht="30.75" customHeight="1" outlineLevel="1" x14ac:dyDescent="0.2">
      <c r="A374" s="27" t="s">
        <v>433</v>
      </c>
      <c r="B374" s="33" t="s">
        <v>436</v>
      </c>
      <c r="C374" s="34">
        <f>SUM(C375)</f>
        <v>10</v>
      </c>
      <c r="D374" s="34">
        <f>SUM(D375)</f>
        <v>9.5</v>
      </c>
      <c r="E374" s="32">
        <f t="shared" si="9"/>
        <v>0.95</v>
      </c>
    </row>
    <row r="375" spans="1:5" ht="24" hidden="1" customHeight="1" outlineLevel="1" x14ac:dyDescent="0.2">
      <c r="A375" s="4" t="s">
        <v>157</v>
      </c>
      <c r="B375" s="5" t="s">
        <v>158</v>
      </c>
      <c r="C375" s="8">
        <v>10</v>
      </c>
      <c r="D375" s="7">
        <v>9.5</v>
      </c>
      <c r="E375" s="9">
        <f t="shared" si="9"/>
        <v>0.95</v>
      </c>
    </row>
    <row r="376" spans="1:5" ht="36.75" customHeight="1" outlineLevel="1" x14ac:dyDescent="0.2">
      <c r="A376" s="2" t="s">
        <v>448</v>
      </c>
      <c r="B376" s="35" t="s">
        <v>447</v>
      </c>
      <c r="C376" s="36">
        <f>SUM(C377)</f>
        <v>594</v>
      </c>
      <c r="D376" s="36">
        <f>SUM(D377)</f>
        <v>593.11</v>
      </c>
      <c r="E376" s="37">
        <f t="shared" si="9"/>
        <v>0.99850168350168356</v>
      </c>
    </row>
    <row r="377" spans="1:5" ht="31.5" customHeight="1" outlineLevel="1" x14ac:dyDescent="0.2">
      <c r="A377" s="27" t="s">
        <v>450</v>
      </c>
      <c r="B377" s="33" t="s">
        <v>449</v>
      </c>
      <c r="C377" s="34">
        <f>SUM(C378)</f>
        <v>594</v>
      </c>
      <c r="D377" s="34">
        <f>SUM(D378)</f>
        <v>593.11</v>
      </c>
      <c r="E377" s="32">
        <f t="shared" si="9"/>
        <v>0.99850168350168356</v>
      </c>
    </row>
    <row r="378" spans="1:5" ht="18.75" hidden="1" customHeight="1" outlineLevel="1" x14ac:dyDescent="0.2">
      <c r="A378" s="4" t="s">
        <v>159</v>
      </c>
      <c r="B378" s="5" t="s">
        <v>160</v>
      </c>
      <c r="C378" s="8">
        <v>594</v>
      </c>
      <c r="D378" s="7">
        <v>593.11</v>
      </c>
      <c r="E378" s="9">
        <f t="shared" si="9"/>
        <v>0.99850168350168356</v>
      </c>
    </row>
    <row r="379" spans="1:5" ht="25.5" customHeight="1" outlineLevel="1" x14ac:dyDescent="0.2">
      <c r="A379" s="2" t="s">
        <v>463</v>
      </c>
      <c r="B379" s="35" t="s">
        <v>462</v>
      </c>
      <c r="C379" s="36">
        <f>C380+C382+C385</f>
        <v>1362.77</v>
      </c>
      <c r="D379" s="36">
        <f>D380+D382+D385</f>
        <v>1236.19</v>
      </c>
      <c r="E379" s="37">
        <f t="shared" si="9"/>
        <v>0.90711565414560058</v>
      </c>
    </row>
    <row r="380" spans="1:5" ht="46.5" customHeight="1" outlineLevel="1" x14ac:dyDescent="0.2">
      <c r="A380" s="27" t="s">
        <v>490</v>
      </c>
      <c r="B380" s="33" t="s">
        <v>491</v>
      </c>
      <c r="C380" s="34">
        <f>SUM(C381)</f>
        <v>15</v>
      </c>
      <c r="D380" s="34">
        <f>SUM(D381)</f>
        <v>15</v>
      </c>
      <c r="E380" s="32">
        <f t="shared" si="9"/>
        <v>1</v>
      </c>
    </row>
    <row r="381" spans="1:5" ht="38.25" hidden="1" outlineLevel="1" x14ac:dyDescent="0.2">
      <c r="A381" s="4" t="s">
        <v>197</v>
      </c>
      <c r="B381" s="5" t="s">
        <v>198</v>
      </c>
      <c r="C381" s="8">
        <v>15</v>
      </c>
      <c r="D381" s="7">
        <v>15</v>
      </c>
      <c r="E381" s="9">
        <f t="shared" si="9"/>
        <v>1</v>
      </c>
    </row>
    <row r="382" spans="1:5" ht="44.25" customHeight="1" outlineLevel="1" x14ac:dyDescent="0.2">
      <c r="A382" s="27" t="s">
        <v>465</v>
      </c>
      <c r="B382" s="33" t="s">
        <v>464</v>
      </c>
      <c r="C382" s="34">
        <f>SUM(C383:C384)</f>
        <v>986.93000000000006</v>
      </c>
      <c r="D382" s="34">
        <f>SUM(D383:D384)</f>
        <v>986.93000000000006</v>
      </c>
      <c r="E382" s="32">
        <f t="shared" si="9"/>
        <v>1</v>
      </c>
    </row>
    <row r="383" spans="1:5" ht="25.5" hidden="1" outlineLevel="1" x14ac:dyDescent="0.2">
      <c r="A383" s="4" t="s">
        <v>161</v>
      </c>
      <c r="B383" s="5" t="s">
        <v>162</v>
      </c>
      <c r="C383" s="8">
        <v>882</v>
      </c>
      <c r="D383" s="7">
        <v>882</v>
      </c>
      <c r="E383" s="9">
        <f t="shared" si="9"/>
        <v>1</v>
      </c>
    </row>
    <row r="384" spans="1:5" ht="38.25" hidden="1" outlineLevel="1" x14ac:dyDescent="0.2">
      <c r="A384" s="4" t="s">
        <v>163</v>
      </c>
      <c r="B384" s="5" t="s">
        <v>164</v>
      </c>
      <c r="C384" s="8">
        <v>104.93</v>
      </c>
      <c r="D384" s="7">
        <v>104.93</v>
      </c>
      <c r="E384" s="9">
        <f t="shared" si="9"/>
        <v>1</v>
      </c>
    </row>
    <row r="385" spans="1:5" ht="43.5" customHeight="1" outlineLevel="1" x14ac:dyDescent="0.2">
      <c r="A385" s="27" t="s">
        <v>467</v>
      </c>
      <c r="B385" s="33" t="s">
        <v>466</v>
      </c>
      <c r="C385" s="34">
        <f>SUM(C386:C387)</f>
        <v>360.84</v>
      </c>
      <c r="D385" s="34">
        <f>SUM(D386:D387)</f>
        <v>234.26</v>
      </c>
      <c r="E385" s="32">
        <f t="shared" si="9"/>
        <v>0.64920740494401952</v>
      </c>
    </row>
    <row r="386" spans="1:5" ht="25.5" hidden="1" outlineLevel="1" x14ac:dyDescent="0.2">
      <c r="A386" s="4" t="s">
        <v>165</v>
      </c>
      <c r="B386" s="5" t="s">
        <v>166</v>
      </c>
      <c r="C386" s="8">
        <v>315</v>
      </c>
      <c r="D386" s="7">
        <v>234.26</v>
      </c>
      <c r="E386" s="9">
        <f t="shared" si="9"/>
        <v>0.74368253968253961</v>
      </c>
    </row>
    <row r="387" spans="1:5" ht="25.5" hidden="1" outlineLevel="1" x14ac:dyDescent="0.2">
      <c r="A387" s="4" t="s">
        <v>167</v>
      </c>
      <c r="B387" s="5" t="s">
        <v>168</v>
      </c>
      <c r="C387" s="8">
        <v>45.839999999999996</v>
      </c>
      <c r="D387" s="7">
        <v>0</v>
      </c>
      <c r="E387" s="9">
        <f t="shared" si="9"/>
        <v>0</v>
      </c>
    </row>
    <row r="388" spans="1:5" ht="32.25" customHeight="1" outlineLevel="1" x14ac:dyDescent="0.2">
      <c r="A388" s="2" t="s">
        <v>473</v>
      </c>
      <c r="B388" s="35" t="s">
        <v>472</v>
      </c>
      <c r="C388" s="36">
        <f>C389+C391</f>
        <v>72174.600000000006</v>
      </c>
      <c r="D388" s="36">
        <f>D389+D391</f>
        <v>71759.950000000012</v>
      </c>
      <c r="E388" s="37">
        <f t="shared" si="9"/>
        <v>0.99425490407982875</v>
      </c>
    </row>
    <row r="389" spans="1:5" ht="32.25" customHeight="1" outlineLevel="1" x14ac:dyDescent="0.2">
      <c r="A389" s="27" t="s">
        <v>474</v>
      </c>
      <c r="B389" s="33" t="s">
        <v>475</v>
      </c>
      <c r="C389" s="34">
        <f>SUM(C390)</f>
        <v>69236.600000000006</v>
      </c>
      <c r="D389" s="34">
        <f>SUM(D390)</f>
        <v>68915.210000000006</v>
      </c>
      <c r="E389" s="32">
        <f t="shared" si="9"/>
        <v>0.99535809095189542</v>
      </c>
    </row>
    <row r="390" spans="1:5" ht="21" hidden="1" customHeight="1" outlineLevel="1" x14ac:dyDescent="0.2">
      <c r="A390" s="4" t="s">
        <v>171</v>
      </c>
      <c r="B390" s="5" t="s">
        <v>172</v>
      </c>
      <c r="C390" s="8">
        <v>69236.600000000006</v>
      </c>
      <c r="D390" s="7">
        <v>68915.210000000006</v>
      </c>
      <c r="E390" s="9">
        <f t="shared" si="9"/>
        <v>0.99535809095189542</v>
      </c>
    </row>
    <row r="391" spans="1:5" ht="27" customHeight="1" outlineLevel="1" x14ac:dyDescent="0.2">
      <c r="A391" s="27" t="s">
        <v>476</v>
      </c>
      <c r="B391" s="33" t="s">
        <v>477</v>
      </c>
      <c r="C391" s="34">
        <f>SUM(C392)</f>
        <v>2938</v>
      </c>
      <c r="D391" s="34">
        <f>SUM(D392)</f>
        <v>2844.74</v>
      </c>
      <c r="E391" s="32">
        <f t="shared" si="9"/>
        <v>0.96825731790333558</v>
      </c>
    </row>
    <row r="392" spans="1:5" ht="38.25" hidden="1" outlineLevel="1" x14ac:dyDescent="0.2">
      <c r="A392" s="4" t="s">
        <v>173</v>
      </c>
      <c r="B392" s="5" t="s">
        <v>11</v>
      </c>
      <c r="C392" s="8">
        <v>2938</v>
      </c>
      <c r="D392" s="7">
        <v>2844.74</v>
      </c>
      <c r="E392" s="9">
        <f t="shared" si="9"/>
        <v>0.96825731790333558</v>
      </c>
    </row>
    <row r="393" spans="1:5" ht="42.75" customHeight="1" outlineLevel="1" x14ac:dyDescent="0.2">
      <c r="A393" s="2" t="s">
        <v>479</v>
      </c>
      <c r="B393" s="35" t="s">
        <v>478</v>
      </c>
      <c r="C393" s="36">
        <f>C394</f>
        <v>475.4</v>
      </c>
      <c r="D393" s="36">
        <f>D394</f>
        <v>451.64</v>
      </c>
      <c r="E393" s="37">
        <f t="shared" si="9"/>
        <v>0.95002103491796386</v>
      </c>
    </row>
    <row r="394" spans="1:5" ht="33" customHeight="1" outlineLevel="1" x14ac:dyDescent="0.2">
      <c r="A394" s="27" t="s">
        <v>480</v>
      </c>
      <c r="B394" s="33" t="s">
        <v>481</v>
      </c>
      <c r="C394" s="34">
        <f>SUM(C395:C396)</f>
        <v>475.4</v>
      </c>
      <c r="D394" s="34">
        <f>SUM(D395:D396)</f>
        <v>451.64</v>
      </c>
      <c r="E394" s="32">
        <f t="shared" si="9"/>
        <v>0.95002103491796386</v>
      </c>
    </row>
    <row r="395" spans="1:5" ht="22.5" hidden="1" customHeight="1" outlineLevel="1" x14ac:dyDescent="0.2">
      <c r="A395" s="4" t="s">
        <v>174</v>
      </c>
      <c r="B395" s="5" t="s">
        <v>175</v>
      </c>
      <c r="C395" s="8">
        <v>262</v>
      </c>
      <c r="D395" s="7">
        <v>238.28</v>
      </c>
      <c r="E395" s="9">
        <f t="shared" si="9"/>
        <v>0.90946564885496184</v>
      </c>
    </row>
    <row r="396" spans="1:5" ht="26.25" hidden="1" customHeight="1" outlineLevel="1" x14ac:dyDescent="0.2">
      <c r="A396" s="4" t="s">
        <v>176</v>
      </c>
      <c r="B396" s="5" t="s">
        <v>177</v>
      </c>
      <c r="C396" s="8">
        <v>213.4</v>
      </c>
      <c r="D396" s="7">
        <v>213.36</v>
      </c>
      <c r="E396" s="9">
        <f t="shared" si="9"/>
        <v>0.99981255857544526</v>
      </c>
    </row>
    <row r="397" spans="1:5" ht="40.5" customHeight="1" outlineLevel="1" x14ac:dyDescent="0.2">
      <c r="A397" s="2" t="s">
        <v>483</v>
      </c>
      <c r="B397" s="35" t="s">
        <v>482</v>
      </c>
      <c r="C397" s="36">
        <f>C398</f>
        <v>1118.3</v>
      </c>
      <c r="D397" s="36">
        <f>D398</f>
        <v>1115.71</v>
      </c>
      <c r="E397" s="37">
        <f t="shared" si="9"/>
        <v>0.9976839846195118</v>
      </c>
    </row>
    <row r="398" spans="1:5" ht="38.25" customHeight="1" outlineLevel="1" x14ac:dyDescent="0.2">
      <c r="A398" s="27" t="s">
        <v>484</v>
      </c>
      <c r="B398" s="33" t="s">
        <v>485</v>
      </c>
      <c r="C398" s="34">
        <f>SUM(C399)</f>
        <v>1118.3</v>
      </c>
      <c r="D398" s="34">
        <f>SUM(D399)</f>
        <v>1115.71</v>
      </c>
      <c r="E398" s="32">
        <f t="shared" si="9"/>
        <v>0.9976839846195118</v>
      </c>
    </row>
    <row r="399" spans="1:5" ht="51" hidden="1" outlineLevel="1" x14ac:dyDescent="0.2">
      <c r="A399" s="4" t="s">
        <v>178</v>
      </c>
      <c r="B399" s="5" t="s">
        <v>179</v>
      </c>
      <c r="C399" s="8">
        <v>1118.3</v>
      </c>
      <c r="D399" s="7">
        <v>1115.71</v>
      </c>
      <c r="E399" s="9">
        <f t="shared" si="9"/>
        <v>0.9976839846195118</v>
      </c>
    </row>
    <row r="400" spans="1:5" ht="47.25" customHeight="1" outlineLevel="1" x14ac:dyDescent="0.2">
      <c r="A400" s="2" t="s">
        <v>487</v>
      </c>
      <c r="B400" s="35" t="s">
        <v>486</v>
      </c>
      <c r="C400" s="36">
        <f>C401</f>
        <v>11.5</v>
      </c>
      <c r="D400" s="36">
        <f>D401</f>
        <v>11.46</v>
      </c>
      <c r="E400" s="37">
        <f t="shared" si="9"/>
        <v>0.99652173913043485</v>
      </c>
    </row>
    <row r="401" spans="1:5" ht="35.25" customHeight="1" outlineLevel="1" x14ac:dyDescent="0.2">
      <c r="A401" s="27" t="s">
        <v>488</v>
      </c>
      <c r="B401" s="33" t="s">
        <v>489</v>
      </c>
      <c r="C401" s="34">
        <f>SUM(C402)</f>
        <v>11.5</v>
      </c>
      <c r="D401" s="34">
        <f>SUM(D402)</f>
        <v>11.46</v>
      </c>
      <c r="E401" s="32">
        <f t="shared" si="9"/>
        <v>0.99652173913043485</v>
      </c>
    </row>
    <row r="402" spans="1:5" ht="25.5" hidden="1" outlineLevel="1" x14ac:dyDescent="0.2">
      <c r="A402" s="4" t="s">
        <v>180</v>
      </c>
      <c r="B402" s="5" t="s">
        <v>181</v>
      </c>
      <c r="C402" s="8">
        <v>11.5</v>
      </c>
      <c r="D402" s="7">
        <v>11.46</v>
      </c>
      <c r="E402" s="9">
        <f t="shared" si="9"/>
        <v>0.99652173913043485</v>
      </c>
    </row>
    <row r="403" spans="1:5" ht="21" customHeight="1" outlineLevel="1" x14ac:dyDescent="0.2">
      <c r="A403" s="4"/>
      <c r="B403" s="35" t="s">
        <v>402</v>
      </c>
      <c r="C403" s="36">
        <f>SUM(C404:C408)</f>
        <v>6568</v>
      </c>
      <c r="D403" s="36">
        <f>SUM(D404:D408)</f>
        <v>5563.44</v>
      </c>
      <c r="E403" s="37">
        <f t="shared" si="9"/>
        <v>0.84705237515225329</v>
      </c>
    </row>
    <row r="404" spans="1:5" ht="25.5" outlineLevel="1" x14ac:dyDescent="0.2">
      <c r="A404" s="4" t="s">
        <v>20</v>
      </c>
      <c r="B404" s="5" t="s">
        <v>21</v>
      </c>
      <c r="C404" s="8">
        <v>360</v>
      </c>
      <c r="D404" s="7">
        <v>68.349999999999994</v>
      </c>
      <c r="E404" s="9">
        <f t="shared" si="9"/>
        <v>0.18986111111111109</v>
      </c>
    </row>
    <row r="405" spans="1:5" ht="38.25" outlineLevel="1" x14ac:dyDescent="0.2">
      <c r="A405" s="4" t="s">
        <v>182</v>
      </c>
      <c r="B405" s="5" t="s">
        <v>183</v>
      </c>
      <c r="C405" s="8">
        <v>49.28</v>
      </c>
      <c r="D405" s="7">
        <v>0.92</v>
      </c>
      <c r="E405" s="9">
        <f t="shared" si="9"/>
        <v>1.8668831168831168E-2</v>
      </c>
    </row>
    <row r="406" spans="1:5" ht="25.5" outlineLevel="1" x14ac:dyDescent="0.2">
      <c r="A406" s="4" t="s">
        <v>184</v>
      </c>
      <c r="B406" s="5" t="s">
        <v>185</v>
      </c>
      <c r="C406" s="8">
        <v>547.75</v>
      </c>
      <c r="D406" s="7">
        <v>310.25</v>
      </c>
      <c r="E406" s="9">
        <f t="shared" si="9"/>
        <v>0.56640803286170693</v>
      </c>
    </row>
    <row r="407" spans="1:5" ht="38.25" outlineLevel="1" x14ac:dyDescent="0.2">
      <c r="A407" s="4" t="s">
        <v>186</v>
      </c>
      <c r="B407" s="5" t="s">
        <v>187</v>
      </c>
      <c r="C407" s="8">
        <v>4969.5</v>
      </c>
      <c r="D407" s="7">
        <v>4707.9799999999996</v>
      </c>
      <c r="E407" s="9">
        <f t="shared" si="9"/>
        <v>0.94737498742328197</v>
      </c>
    </row>
    <row r="408" spans="1:5" ht="25.5" outlineLevel="1" x14ac:dyDescent="0.2">
      <c r="A408" s="4" t="s">
        <v>188</v>
      </c>
      <c r="B408" s="5" t="s">
        <v>189</v>
      </c>
      <c r="C408" s="8">
        <v>641.47</v>
      </c>
      <c r="D408" s="7">
        <v>475.94</v>
      </c>
      <c r="E408" s="9">
        <f t="shared" si="9"/>
        <v>0.74195207881896263</v>
      </c>
    </row>
    <row r="409" spans="1:5" ht="27" customHeight="1" x14ac:dyDescent="0.2">
      <c r="A409" s="46" t="s">
        <v>199</v>
      </c>
      <c r="B409" s="46"/>
      <c r="C409" s="11">
        <f>C411+C436</f>
        <v>81315.06</v>
      </c>
      <c r="D409" s="11">
        <f>D411+D436</f>
        <v>80972.62000000001</v>
      </c>
      <c r="E409" s="12">
        <f t="shared" si="9"/>
        <v>0.99578872597523771</v>
      </c>
    </row>
    <row r="410" spans="1:5" ht="13.5" customHeight="1" x14ac:dyDescent="0.2">
      <c r="A410" s="14"/>
      <c r="B410" s="18" t="s">
        <v>394</v>
      </c>
      <c r="C410" s="15"/>
      <c r="D410" s="16"/>
      <c r="E410" s="17"/>
    </row>
    <row r="411" spans="1:5" ht="13.5" customHeight="1" x14ac:dyDescent="0.2">
      <c r="A411" s="14"/>
      <c r="B411" s="18" t="s">
        <v>395</v>
      </c>
      <c r="C411" s="15">
        <f>C412+C415+C418+C424+C429+C433</f>
        <v>74456.34</v>
      </c>
      <c r="D411" s="15">
        <f>D412+D415+D418+D424+D429+D433</f>
        <v>74267.170000000013</v>
      </c>
      <c r="E411" s="17">
        <f t="shared" si="9"/>
        <v>0.99745931642624408</v>
      </c>
    </row>
    <row r="412" spans="1:5" ht="27" customHeight="1" x14ac:dyDescent="0.2">
      <c r="A412" s="14" t="s">
        <v>417</v>
      </c>
      <c r="B412" s="18" t="s">
        <v>418</v>
      </c>
      <c r="C412" s="15">
        <f>C413</f>
        <v>190</v>
      </c>
      <c r="D412" s="15">
        <f>D413</f>
        <v>190</v>
      </c>
      <c r="E412" s="17">
        <f t="shared" si="9"/>
        <v>1</v>
      </c>
    </row>
    <row r="413" spans="1:5" s="31" customFormat="1" ht="27" customHeight="1" collapsed="1" x14ac:dyDescent="0.2">
      <c r="A413" s="38" t="s">
        <v>419</v>
      </c>
      <c r="B413" s="28" t="s">
        <v>426</v>
      </c>
      <c r="C413" s="29">
        <f>SUM(C414)</f>
        <v>190</v>
      </c>
      <c r="D413" s="29">
        <f>SUM(D414)</f>
        <v>190</v>
      </c>
      <c r="E413" s="30">
        <f t="shared" si="9"/>
        <v>1</v>
      </c>
    </row>
    <row r="414" spans="1:5" ht="20.25" hidden="1" customHeight="1" outlineLevel="1" x14ac:dyDescent="0.2">
      <c r="A414" s="4" t="s">
        <v>66</v>
      </c>
      <c r="B414" s="5" t="s">
        <v>67</v>
      </c>
      <c r="C414" s="8">
        <v>190</v>
      </c>
      <c r="D414" s="7">
        <v>190</v>
      </c>
      <c r="E414" s="9">
        <f t="shared" si="9"/>
        <v>1</v>
      </c>
    </row>
    <row r="415" spans="1:5" ht="33.75" customHeight="1" outlineLevel="1" x14ac:dyDescent="0.2">
      <c r="A415" s="2" t="s">
        <v>448</v>
      </c>
      <c r="B415" s="35" t="s">
        <v>447</v>
      </c>
      <c r="C415" s="36">
        <f>C416</f>
        <v>115</v>
      </c>
      <c r="D415" s="36">
        <f>D416</f>
        <v>115</v>
      </c>
      <c r="E415" s="37">
        <f t="shared" si="9"/>
        <v>1</v>
      </c>
    </row>
    <row r="416" spans="1:5" ht="39" customHeight="1" outlineLevel="1" x14ac:dyDescent="0.2">
      <c r="A416" s="27" t="s">
        <v>450</v>
      </c>
      <c r="B416" s="33" t="s">
        <v>449</v>
      </c>
      <c r="C416" s="34">
        <f>SUM(C417)</f>
        <v>115</v>
      </c>
      <c r="D416" s="34">
        <f>SUM(D417)</f>
        <v>115</v>
      </c>
      <c r="E416" s="32">
        <f t="shared" si="9"/>
        <v>1</v>
      </c>
    </row>
    <row r="417" spans="1:5" ht="24" hidden="1" customHeight="1" outlineLevel="1" x14ac:dyDescent="0.2">
      <c r="A417" s="4" t="s">
        <v>159</v>
      </c>
      <c r="B417" s="5" t="s">
        <v>160</v>
      </c>
      <c r="C417" s="8">
        <v>115</v>
      </c>
      <c r="D417" s="7">
        <v>115</v>
      </c>
      <c r="E417" s="9">
        <f t="shared" si="9"/>
        <v>1</v>
      </c>
    </row>
    <row r="418" spans="1:5" ht="24" customHeight="1" outlineLevel="1" x14ac:dyDescent="0.2">
      <c r="A418" s="2" t="s">
        <v>463</v>
      </c>
      <c r="B418" s="35" t="s">
        <v>462</v>
      </c>
      <c r="C418" s="36">
        <f>C419+C422</f>
        <v>1051.2</v>
      </c>
      <c r="D418" s="36">
        <f>D419+D422</f>
        <v>862.02</v>
      </c>
      <c r="E418" s="37">
        <f t="shared" si="9"/>
        <v>0.82003424657534241</v>
      </c>
    </row>
    <row r="419" spans="1:5" ht="41.25" customHeight="1" outlineLevel="1" x14ac:dyDescent="0.2">
      <c r="A419" s="27" t="s">
        <v>465</v>
      </c>
      <c r="B419" s="33" t="s">
        <v>464</v>
      </c>
      <c r="C419" s="34">
        <f>SUM(C420:C421)</f>
        <v>645.22</v>
      </c>
      <c r="D419" s="34">
        <f>SUM(D420:D421)</f>
        <v>456.1</v>
      </c>
      <c r="E419" s="32">
        <f t="shared" si="9"/>
        <v>0.70689067294876162</v>
      </c>
    </row>
    <row r="420" spans="1:5" ht="25.5" hidden="1" outlineLevel="1" x14ac:dyDescent="0.2">
      <c r="A420" s="4" t="s">
        <v>161</v>
      </c>
      <c r="B420" s="5" t="s">
        <v>162</v>
      </c>
      <c r="C420" s="8">
        <v>550.12</v>
      </c>
      <c r="D420" s="7">
        <v>361</v>
      </c>
      <c r="E420" s="9">
        <f t="shared" si="9"/>
        <v>0.65622046099032938</v>
      </c>
    </row>
    <row r="421" spans="1:5" ht="38.25" hidden="1" outlineLevel="1" x14ac:dyDescent="0.2">
      <c r="A421" s="4" t="s">
        <v>163</v>
      </c>
      <c r="B421" s="5" t="s">
        <v>164</v>
      </c>
      <c r="C421" s="8">
        <v>95.1</v>
      </c>
      <c r="D421" s="7">
        <v>95.1</v>
      </c>
      <c r="E421" s="9">
        <f t="shared" si="9"/>
        <v>1</v>
      </c>
    </row>
    <row r="422" spans="1:5" ht="38.25" customHeight="1" outlineLevel="1" x14ac:dyDescent="0.2">
      <c r="A422" s="27" t="s">
        <v>467</v>
      </c>
      <c r="B422" s="33" t="s">
        <v>466</v>
      </c>
      <c r="C422" s="34">
        <f>SUM(C423)</f>
        <v>405.98</v>
      </c>
      <c r="D422" s="34">
        <f>SUM(D423)</f>
        <v>405.92</v>
      </c>
      <c r="E422" s="32">
        <f t="shared" si="9"/>
        <v>0.99985220946844666</v>
      </c>
    </row>
    <row r="423" spans="1:5" ht="25.5" hidden="1" outlineLevel="1" x14ac:dyDescent="0.2">
      <c r="A423" s="4" t="s">
        <v>165</v>
      </c>
      <c r="B423" s="5" t="s">
        <v>166</v>
      </c>
      <c r="C423" s="8">
        <v>405.98</v>
      </c>
      <c r="D423" s="7">
        <v>405.92</v>
      </c>
      <c r="E423" s="9">
        <f t="shared" si="9"/>
        <v>0.99985220946844666</v>
      </c>
    </row>
    <row r="424" spans="1:5" ht="35.25" customHeight="1" outlineLevel="1" x14ac:dyDescent="0.2">
      <c r="A424" s="2" t="s">
        <v>473</v>
      </c>
      <c r="B424" s="35" t="s">
        <v>472</v>
      </c>
      <c r="C424" s="36">
        <f>C425+C427</f>
        <v>71009.319999999992</v>
      </c>
      <c r="D424" s="36">
        <f>D425+D427</f>
        <v>71009.33</v>
      </c>
      <c r="E424" s="37">
        <f t="shared" si="9"/>
        <v>1.0000001408265846</v>
      </c>
    </row>
    <row r="425" spans="1:5" ht="31.5" customHeight="1" outlineLevel="1" x14ac:dyDescent="0.2">
      <c r="A425" s="27" t="s">
        <v>474</v>
      </c>
      <c r="B425" s="33" t="s">
        <v>475</v>
      </c>
      <c r="C425" s="34">
        <f>SUM(C426)</f>
        <v>68704.12</v>
      </c>
      <c r="D425" s="34">
        <f>SUM(D426)</f>
        <v>68704.12</v>
      </c>
      <c r="E425" s="32">
        <f t="shared" si="9"/>
        <v>1</v>
      </c>
    </row>
    <row r="426" spans="1:5" ht="28.5" hidden="1" customHeight="1" outlineLevel="1" x14ac:dyDescent="0.2">
      <c r="A426" s="4" t="s">
        <v>171</v>
      </c>
      <c r="B426" s="5" t="s">
        <v>172</v>
      </c>
      <c r="C426" s="8">
        <v>68704.12</v>
      </c>
      <c r="D426" s="7">
        <v>68704.12</v>
      </c>
      <c r="E426" s="9">
        <f t="shared" si="9"/>
        <v>1</v>
      </c>
    </row>
    <row r="427" spans="1:5" ht="33" customHeight="1" outlineLevel="1" x14ac:dyDescent="0.2">
      <c r="A427" s="27" t="s">
        <v>476</v>
      </c>
      <c r="B427" s="33" t="s">
        <v>477</v>
      </c>
      <c r="C427" s="34">
        <f>SUM(C428)</f>
        <v>2305.1999999999998</v>
      </c>
      <c r="D427" s="34">
        <f>SUM(D428)</f>
        <v>2305.21</v>
      </c>
      <c r="E427" s="32">
        <f t="shared" si="9"/>
        <v>1.0000043380183934</v>
      </c>
    </row>
    <row r="428" spans="1:5" ht="38.25" hidden="1" outlineLevel="1" x14ac:dyDescent="0.2">
      <c r="A428" s="4" t="s">
        <v>173</v>
      </c>
      <c r="B428" s="5" t="s">
        <v>11</v>
      </c>
      <c r="C428" s="8">
        <v>2305.1999999999998</v>
      </c>
      <c r="D428" s="7">
        <v>2305.21</v>
      </c>
      <c r="E428" s="9">
        <f t="shared" si="9"/>
        <v>1.0000043380183934</v>
      </c>
    </row>
    <row r="429" spans="1:5" ht="45" customHeight="1" outlineLevel="1" x14ac:dyDescent="0.2">
      <c r="A429" s="2" t="s">
        <v>479</v>
      </c>
      <c r="B429" s="35" t="s">
        <v>478</v>
      </c>
      <c r="C429" s="36">
        <f>C430</f>
        <v>1476.8200000000002</v>
      </c>
      <c r="D429" s="36">
        <f>D430</f>
        <v>1476.8200000000002</v>
      </c>
      <c r="E429" s="37">
        <f t="shared" si="9"/>
        <v>1</v>
      </c>
    </row>
    <row r="430" spans="1:5" ht="37.5" customHeight="1" outlineLevel="1" x14ac:dyDescent="0.2">
      <c r="A430" s="27" t="s">
        <v>480</v>
      </c>
      <c r="B430" s="33" t="s">
        <v>481</v>
      </c>
      <c r="C430" s="34">
        <f>SUM(C431:C432)</f>
        <v>1476.8200000000002</v>
      </c>
      <c r="D430" s="34">
        <f>SUM(D431:D432)</f>
        <v>1476.8200000000002</v>
      </c>
      <c r="E430" s="32">
        <f t="shared" si="9"/>
        <v>1</v>
      </c>
    </row>
    <row r="431" spans="1:5" ht="29.25" hidden="1" customHeight="1" outlineLevel="1" x14ac:dyDescent="0.2">
      <c r="A431" s="4" t="s">
        <v>174</v>
      </c>
      <c r="B431" s="5" t="s">
        <v>175</v>
      </c>
      <c r="C431" s="8">
        <v>839.83</v>
      </c>
      <c r="D431" s="7">
        <v>839.83</v>
      </c>
      <c r="E431" s="9">
        <f t="shared" si="9"/>
        <v>1</v>
      </c>
    </row>
    <row r="432" spans="1:5" ht="22.5" hidden="1" customHeight="1" outlineLevel="1" x14ac:dyDescent="0.2">
      <c r="A432" s="4" t="s">
        <v>176</v>
      </c>
      <c r="B432" s="5" t="s">
        <v>177</v>
      </c>
      <c r="C432" s="8">
        <v>636.99</v>
      </c>
      <c r="D432" s="7">
        <v>636.99</v>
      </c>
      <c r="E432" s="9">
        <f t="shared" si="9"/>
        <v>1</v>
      </c>
    </row>
    <row r="433" spans="1:5" ht="45.75" customHeight="1" outlineLevel="1" x14ac:dyDescent="0.2">
      <c r="A433" s="2" t="s">
        <v>483</v>
      </c>
      <c r="B433" s="35" t="s">
        <v>482</v>
      </c>
      <c r="C433" s="36">
        <f>C434</f>
        <v>614</v>
      </c>
      <c r="D433" s="36">
        <f>D434</f>
        <v>614</v>
      </c>
      <c r="E433" s="37">
        <f t="shared" si="9"/>
        <v>1</v>
      </c>
    </row>
    <row r="434" spans="1:5" ht="35.25" customHeight="1" outlineLevel="1" x14ac:dyDescent="0.2">
      <c r="A434" s="27" t="s">
        <v>484</v>
      </c>
      <c r="B434" s="33" t="s">
        <v>485</v>
      </c>
      <c r="C434" s="34">
        <f>SUM(C435)</f>
        <v>614</v>
      </c>
      <c r="D434" s="34">
        <f>SUM(D435)</f>
        <v>614</v>
      </c>
      <c r="E434" s="32">
        <f t="shared" si="9"/>
        <v>1</v>
      </c>
    </row>
    <row r="435" spans="1:5" ht="51" hidden="1" outlineLevel="1" x14ac:dyDescent="0.2">
      <c r="A435" s="4" t="s">
        <v>178</v>
      </c>
      <c r="B435" s="5" t="s">
        <v>179</v>
      </c>
      <c r="C435" s="8">
        <v>614</v>
      </c>
      <c r="D435" s="7">
        <v>614</v>
      </c>
      <c r="E435" s="9">
        <f t="shared" si="9"/>
        <v>1</v>
      </c>
    </row>
    <row r="436" spans="1:5" ht="27" customHeight="1" outlineLevel="1" x14ac:dyDescent="0.2">
      <c r="A436" s="4"/>
      <c r="B436" s="35" t="s">
        <v>402</v>
      </c>
      <c r="C436" s="36">
        <f>SUM(C437:C440)</f>
        <v>6858.7200000000012</v>
      </c>
      <c r="D436" s="36">
        <f>SUM(D437:D440)</f>
        <v>6705.45</v>
      </c>
      <c r="E436" s="37">
        <f t="shared" si="9"/>
        <v>0.97765326474910752</v>
      </c>
    </row>
    <row r="437" spans="1:5" ht="25.5" outlineLevel="1" x14ac:dyDescent="0.2">
      <c r="A437" s="4" t="s">
        <v>20</v>
      </c>
      <c r="B437" s="5" t="s">
        <v>21</v>
      </c>
      <c r="C437" s="8">
        <v>55</v>
      </c>
      <c r="D437" s="7">
        <v>30</v>
      </c>
      <c r="E437" s="9">
        <f t="shared" si="9"/>
        <v>0.54545454545454541</v>
      </c>
    </row>
    <row r="438" spans="1:5" ht="25.5" outlineLevel="1" x14ac:dyDescent="0.2">
      <c r="A438" s="4" t="s">
        <v>184</v>
      </c>
      <c r="B438" s="5" t="s">
        <v>185</v>
      </c>
      <c r="C438" s="8">
        <v>317.46000000000004</v>
      </c>
      <c r="D438" s="7">
        <v>301.01</v>
      </c>
      <c r="E438" s="9">
        <f t="shared" si="9"/>
        <v>0.94818244818244801</v>
      </c>
    </row>
    <row r="439" spans="1:5" ht="38.25" outlineLevel="1" x14ac:dyDescent="0.2">
      <c r="A439" s="4" t="s">
        <v>186</v>
      </c>
      <c r="B439" s="5" t="s">
        <v>187</v>
      </c>
      <c r="C439" s="8">
        <v>5844.9500000000007</v>
      </c>
      <c r="D439" s="7">
        <v>5746.2</v>
      </c>
      <c r="E439" s="9">
        <f t="shared" si="9"/>
        <v>0.98310507361055255</v>
      </c>
    </row>
    <row r="440" spans="1:5" ht="25.5" outlineLevel="1" x14ac:dyDescent="0.2">
      <c r="A440" s="4" t="s">
        <v>188</v>
      </c>
      <c r="B440" s="5" t="s">
        <v>189</v>
      </c>
      <c r="C440" s="8">
        <v>641.30999999999995</v>
      </c>
      <c r="D440" s="7">
        <v>628.24</v>
      </c>
      <c r="E440" s="9">
        <f t="shared" si="9"/>
        <v>0.97961984063869278</v>
      </c>
    </row>
    <row r="441" spans="1:5" ht="25.5" customHeight="1" x14ac:dyDescent="0.2">
      <c r="A441" s="46" t="s">
        <v>200</v>
      </c>
      <c r="B441" s="46"/>
      <c r="C441" s="11">
        <f>C443+C474</f>
        <v>12639.060000000001</v>
      </c>
      <c r="D441" s="11">
        <f>D443+D474</f>
        <v>12368.640000000001</v>
      </c>
      <c r="E441" s="12">
        <f t="shared" si="9"/>
        <v>0.97860442153134808</v>
      </c>
    </row>
    <row r="442" spans="1:5" ht="16.5" customHeight="1" x14ac:dyDescent="0.2">
      <c r="A442" s="14"/>
      <c r="B442" s="18" t="s">
        <v>394</v>
      </c>
      <c r="C442" s="15"/>
      <c r="D442" s="16"/>
      <c r="E442" s="17"/>
    </row>
    <row r="443" spans="1:5" ht="15.75" customHeight="1" x14ac:dyDescent="0.2">
      <c r="A443" s="14"/>
      <c r="B443" s="18" t="s">
        <v>395</v>
      </c>
      <c r="C443" s="15">
        <f>C444+C447+C450+C453+C459+C464+C468+C471</f>
        <v>10843.86</v>
      </c>
      <c r="D443" s="15">
        <f>D444+D447+D450+D453+D459+D464+D468+D471</f>
        <v>10705.140000000001</v>
      </c>
      <c r="E443" s="17">
        <f t="shared" si="9"/>
        <v>0.98720750728983964</v>
      </c>
    </row>
    <row r="444" spans="1:5" ht="25.5" customHeight="1" x14ac:dyDescent="0.2">
      <c r="A444" s="14" t="s">
        <v>417</v>
      </c>
      <c r="B444" s="18" t="s">
        <v>418</v>
      </c>
      <c r="C444" s="15">
        <f>C445</f>
        <v>130</v>
      </c>
      <c r="D444" s="15">
        <f>D445</f>
        <v>130</v>
      </c>
      <c r="E444" s="17">
        <f t="shared" si="9"/>
        <v>1</v>
      </c>
    </row>
    <row r="445" spans="1:5" ht="25.5" customHeight="1" collapsed="1" x14ac:dyDescent="0.2">
      <c r="A445" s="38" t="s">
        <v>419</v>
      </c>
      <c r="B445" s="28" t="s">
        <v>426</v>
      </c>
      <c r="C445" s="29">
        <f>C446</f>
        <v>130</v>
      </c>
      <c r="D445" s="29">
        <f>D446</f>
        <v>130</v>
      </c>
      <c r="E445" s="30">
        <f t="shared" si="9"/>
        <v>1</v>
      </c>
    </row>
    <row r="446" spans="1:5" ht="18.75" hidden="1" customHeight="1" outlineLevel="1" x14ac:dyDescent="0.2">
      <c r="A446" s="4" t="s">
        <v>66</v>
      </c>
      <c r="B446" s="5" t="s">
        <v>67</v>
      </c>
      <c r="C446" s="8">
        <v>130</v>
      </c>
      <c r="D446" s="7">
        <v>130</v>
      </c>
      <c r="E446" s="9">
        <f t="shared" si="9"/>
        <v>1</v>
      </c>
    </row>
    <row r="447" spans="1:5" ht="28.5" customHeight="1" outlineLevel="1" x14ac:dyDescent="0.2">
      <c r="A447" s="2" t="s">
        <v>435</v>
      </c>
      <c r="B447" s="35" t="s">
        <v>434</v>
      </c>
      <c r="C447" s="36">
        <f>C448</f>
        <v>39.5</v>
      </c>
      <c r="D447" s="36">
        <f>D448</f>
        <v>39.5</v>
      </c>
      <c r="E447" s="37">
        <f t="shared" si="9"/>
        <v>1</v>
      </c>
    </row>
    <row r="448" spans="1:5" ht="32.25" customHeight="1" outlineLevel="1" x14ac:dyDescent="0.2">
      <c r="A448" s="27" t="s">
        <v>433</v>
      </c>
      <c r="B448" s="33" t="s">
        <v>436</v>
      </c>
      <c r="C448" s="34">
        <f>SUM(C449)</f>
        <v>39.5</v>
      </c>
      <c r="D448" s="34">
        <f>SUM(D449)</f>
        <v>39.5</v>
      </c>
      <c r="E448" s="32">
        <f t="shared" si="9"/>
        <v>1</v>
      </c>
    </row>
    <row r="449" spans="1:5" ht="29.25" hidden="1" customHeight="1" outlineLevel="1" x14ac:dyDescent="0.2">
      <c r="A449" s="4" t="s">
        <v>157</v>
      </c>
      <c r="B449" s="5" t="s">
        <v>158</v>
      </c>
      <c r="C449" s="8">
        <v>39.5</v>
      </c>
      <c r="D449" s="7">
        <v>39.5</v>
      </c>
      <c r="E449" s="9">
        <f t="shared" si="9"/>
        <v>1</v>
      </c>
    </row>
    <row r="450" spans="1:5" ht="29.25" customHeight="1" outlineLevel="1" x14ac:dyDescent="0.2">
      <c r="A450" s="2" t="s">
        <v>448</v>
      </c>
      <c r="B450" s="35" t="s">
        <v>447</v>
      </c>
      <c r="C450" s="36">
        <f>C451</f>
        <v>66.77</v>
      </c>
      <c r="D450" s="36">
        <f>D451</f>
        <v>66.77</v>
      </c>
      <c r="E450" s="37">
        <f t="shared" si="9"/>
        <v>1</v>
      </c>
    </row>
    <row r="451" spans="1:5" ht="29.25" customHeight="1" outlineLevel="1" x14ac:dyDescent="0.2">
      <c r="A451" s="27" t="s">
        <v>450</v>
      </c>
      <c r="B451" s="33" t="s">
        <v>449</v>
      </c>
      <c r="C451" s="34">
        <f>SUM(C452)</f>
        <v>66.77</v>
      </c>
      <c r="D451" s="34">
        <f>SUM(D452)</f>
        <v>66.77</v>
      </c>
      <c r="E451" s="32">
        <f t="shared" si="9"/>
        <v>1</v>
      </c>
    </row>
    <row r="452" spans="1:5" ht="26.25" hidden="1" customHeight="1" outlineLevel="1" x14ac:dyDescent="0.2">
      <c r="A452" s="4" t="s">
        <v>159</v>
      </c>
      <c r="B452" s="5" t="s">
        <v>160</v>
      </c>
      <c r="C452" s="8">
        <v>66.77</v>
      </c>
      <c r="D452" s="7">
        <v>66.77</v>
      </c>
      <c r="E452" s="9">
        <f t="shared" si="9"/>
        <v>1</v>
      </c>
    </row>
    <row r="453" spans="1:5" ht="26.25" customHeight="1" outlineLevel="1" x14ac:dyDescent="0.2">
      <c r="A453" s="2" t="s">
        <v>463</v>
      </c>
      <c r="B453" s="35" t="s">
        <v>462</v>
      </c>
      <c r="C453" s="36">
        <f>C454+C457</f>
        <v>340</v>
      </c>
      <c r="D453" s="36">
        <f>D454+D457</f>
        <v>319</v>
      </c>
      <c r="E453" s="37">
        <f t="shared" si="9"/>
        <v>0.93823529411764706</v>
      </c>
    </row>
    <row r="454" spans="1:5" ht="41.25" customHeight="1" outlineLevel="1" x14ac:dyDescent="0.2">
      <c r="A454" s="27" t="s">
        <v>465</v>
      </c>
      <c r="B454" s="33" t="s">
        <v>464</v>
      </c>
      <c r="C454" s="34">
        <f>SUM(C455:C456)</f>
        <v>114</v>
      </c>
      <c r="D454" s="34">
        <f>SUM(D455:D456)</f>
        <v>114</v>
      </c>
      <c r="E454" s="32">
        <f t="shared" si="9"/>
        <v>1</v>
      </c>
    </row>
    <row r="455" spans="1:5" ht="25.5" hidden="1" outlineLevel="1" x14ac:dyDescent="0.2">
      <c r="A455" s="4" t="s">
        <v>161</v>
      </c>
      <c r="B455" s="5" t="s">
        <v>162</v>
      </c>
      <c r="C455" s="8">
        <v>81.599999999999994</v>
      </c>
      <c r="D455" s="7">
        <v>81.599999999999994</v>
      </c>
      <c r="E455" s="9">
        <f t="shared" si="9"/>
        <v>1</v>
      </c>
    </row>
    <row r="456" spans="1:5" ht="38.25" hidden="1" outlineLevel="1" x14ac:dyDescent="0.2">
      <c r="A456" s="4" t="s">
        <v>163</v>
      </c>
      <c r="B456" s="5" t="s">
        <v>164</v>
      </c>
      <c r="C456" s="8">
        <v>32.400000000000006</v>
      </c>
      <c r="D456" s="7">
        <v>32.4</v>
      </c>
      <c r="E456" s="9">
        <f t="shared" si="9"/>
        <v>0.99999999999999978</v>
      </c>
    </row>
    <row r="457" spans="1:5" ht="43.5" customHeight="1" outlineLevel="1" x14ac:dyDescent="0.2">
      <c r="A457" s="27" t="s">
        <v>467</v>
      </c>
      <c r="B457" s="33" t="s">
        <v>466</v>
      </c>
      <c r="C457" s="34">
        <f>SUM(C458)</f>
        <v>226</v>
      </c>
      <c r="D457" s="34">
        <f>SUM(D458)</f>
        <v>205</v>
      </c>
      <c r="E457" s="32">
        <f t="shared" si="9"/>
        <v>0.90707964601769908</v>
      </c>
    </row>
    <row r="458" spans="1:5" ht="25.5" hidden="1" outlineLevel="1" x14ac:dyDescent="0.2">
      <c r="A458" s="4" t="s">
        <v>165</v>
      </c>
      <c r="B458" s="5" t="s">
        <v>166</v>
      </c>
      <c r="C458" s="8">
        <v>226</v>
      </c>
      <c r="D458" s="7">
        <v>205</v>
      </c>
      <c r="E458" s="9">
        <f t="shared" si="9"/>
        <v>0.90707964601769908</v>
      </c>
    </row>
    <row r="459" spans="1:5" ht="34.5" customHeight="1" outlineLevel="1" x14ac:dyDescent="0.2">
      <c r="A459" s="2" t="s">
        <v>473</v>
      </c>
      <c r="B459" s="35" t="s">
        <v>472</v>
      </c>
      <c r="C459" s="36">
        <f>C460+C462</f>
        <v>9938.18</v>
      </c>
      <c r="D459" s="36">
        <f>D460+D462</f>
        <v>9835.25</v>
      </c>
      <c r="E459" s="37">
        <f t="shared" si="9"/>
        <v>0.98964297285820946</v>
      </c>
    </row>
    <row r="460" spans="1:5" ht="33" customHeight="1" outlineLevel="1" x14ac:dyDescent="0.2">
      <c r="A460" s="27" t="s">
        <v>474</v>
      </c>
      <c r="B460" s="33" t="s">
        <v>475</v>
      </c>
      <c r="C460" s="34">
        <f>SUM(C461)</f>
        <v>8503.74</v>
      </c>
      <c r="D460" s="34">
        <f>SUM(D461)</f>
        <v>8450.65</v>
      </c>
      <c r="E460" s="32">
        <f t="shared" si="9"/>
        <v>0.99375686462662305</v>
      </c>
    </row>
    <row r="461" spans="1:5" ht="23.25" hidden="1" customHeight="1" outlineLevel="1" x14ac:dyDescent="0.2">
      <c r="A461" s="4" t="s">
        <v>171</v>
      </c>
      <c r="B461" s="5" t="s">
        <v>172</v>
      </c>
      <c r="C461" s="8">
        <v>8503.74</v>
      </c>
      <c r="D461" s="7">
        <v>8450.65</v>
      </c>
      <c r="E461" s="9">
        <f t="shared" si="9"/>
        <v>0.99375686462662305</v>
      </c>
    </row>
    <row r="462" spans="1:5" ht="29.25" customHeight="1" outlineLevel="1" x14ac:dyDescent="0.2">
      <c r="A462" s="27" t="s">
        <v>476</v>
      </c>
      <c r="B462" s="33" t="s">
        <v>477</v>
      </c>
      <c r="C462" s="34">
        <f>SUM(C463)</f>
        <v>1434.44</v>
      </c>
      <c r="D462" s="34">
        <f>SUM(D463)</f>
        <v>1384.6</v>
      </c>
      <c r="E462" s="32">
        <f t="shared" si="9"/>
        <v>0.96525473355455782</v>
      </c>
    </row>
    <row r="463" spans="1:5" ht="38.25" hidden="1" outlineLevel="1" x14ac:dyDescent="0.2">
      <c r="A463" s="4" t="s">
        <v>173</v>
      </c>
      <c r="B463" s="5" t="s">
        <v>11</v>
      </c>
      <c r="C463" s="8">
        <v>1434.44</v>
      </c>
      <c r="D463" s="7">
        <v>1384.6</v>
      </c>
      <c r="E463" s="9">
        <f t="shared" si="9"/>
        <v>0.96525473355455782</v>
      </c>
    </row>
    <row r="464" spans="1:5" ht="45.75" customHeight="1" outlineLevel="1" x14ac:dyDescent="0.2">
      <c r="A464" s="2" t="s">
        <v>479</v>
      </c>
      <c r="B464" s="35" t="s">
        <v>478</v>
      </c>
      <c r="C464" s="36">
        <f>C465</f>
        <v>289.88</v>
      </c>
      <c r="D464" s="36">
        <f>D465</f>
        <v>275.09000000000003</v>
      </c>
      <c r="E464" s="37">
        <f t="shared" si="9"/>
        <v>0.94897888781564799</v>
      </c>
    </row>
    <row r="465" spans="1:5" ht="34.5" customHeight="1" outlineLevel="1" x14ac:dyDescent="0.2">
      <c r="A465" s="27" t="s">
        <v>480</v>
      </c>
      <c r="B465" s="33" t="s">
        <v>481</v>
      </c>
      <c r="C465" s="34">
        <f>SUM(C466:C467)</f>
        <v>289.88</v>
      </c>
      <c r="D465" s="34">
        <f>SUM(D466:D467)</f>
        <v>275.09000000000003</v>
      </c>
      <c r="E465" s="32">
        <f t="shared" si="9"/>
        <v>0.94897888781564799</v>
      </c>
    </row>
    <row r="466" spans="1:5" hidden="1" outlineLevel="1" x14ac:dyDescent="0.2">
      <c r="A466" s="4" t="s">
        <v>174</v>
      </c>
      <c r="B466" s="5" t="s">
        <v>175</v>
      </c>
      <c r="C466" s="8">
        <v>139.84</v>
      </c>
      <c r="D466" s="7">
        <v>134.05000000000001</v>
      </c>
      <c r="E466" s="9">
        <f t="shared" si="9"/>
        <v>0.95859553775743711</v>
      </c>
    </row>
    <row r="467" spans="1:5" hidden="1" outlineLevel="1" x14ac:dyDescent="0.2">
      <c r="A467" s="4" t="s">
        <v>176</v>
      </c>
      <c r="B467" s="5" t="s">
        <v>177</v>
      </c>
      <c r="C467" s="8">
        <v>150.04</v>
      </c>
      <c r="D467" s="7">
        <v>141.04</v>
      </c>
      <c r="E467" s="9">
        <f t="shared" si="9"/>
        <v>0.94001599573447081</v>
      </c>
    </row>
    <row r="468" spans="1:5" ht="46.5" customHeight="1" outlineLevel="1" x14ac:dyDescent="0.2">
      <c r="A468" s="2" t="s">
        <v>483</v>
      </c>
      <c r="B468" s="35" t="s">
        <v>482</v>
      </c>
      <c r="C468" s="36">
        <f>C469</f>
        <v>33.94</v>
      </c>
      <c r="D468" s="36">
        <f>D469</f>
        <v>33.94</v>
      </c>
      <c r="E468" s="37">
        <f t="shared" si="9"/>
        <v>1</v>
      </c>
    </row>
    <row r="469" spans="1:5" ht="39" customHeight="1" outlineLevel="1" x14ac:dyDescent="0.2">
      <c r="A469" s="27" t="s">
        <v>484</v>
      </c>
      <c r="B469" s="33" t="s">
        <v>485</v>
      </c>
      <c r="C469" s="34">
        <f>SUM(C470)</f>
        <v>33.94</v>
      </c>
      <c r="D469" s="34">
        <f>SUM(D470)</f>
        <v>33.94</v>
      </c>
      <c r="E469" s="32">
        <f t="shared" si="9"/>
        <v>1</v>
      </c>
    </row>
    <row r="470" spans="1:5" ht="51" hidden="1" outlineLevel="1" x14ac:dyDescent="0.2">
      <c r="A470" s="4" t="s">
        <v>178</v>
      </c>
      <c r="B470" s="5" t="s">
        <v>179</v>
      </c>
      <c r="C470" s="8">
        <v>33.94</v>
      </c>
      <c r="D470" s="7">
        <v>33.94</v>
      </c>
      <c r="E470" s="9">
        <f t="shared" si="9"/>
        <v>1</v>
      </c>
    </row>
    <row r="471" spans="1:5" ht="43.5" customHeight="1" outlineLevel="1" x14ac:dyDescent="0.2">
      <c r="A471" s="2" t="s">
        <v>487</v>
      </c>
      <c r="B471" s="35" t="s">
        <v>486</v>
      </c>
      <c r="C471" s="36">
        <f>C472</f>
        <v>5.59</v>
      </c>
      <c r="D471" s="36">
        <f>D472</f>
        <v>5.59</v>
      </c>
      <c r="E471" s="37">
        <f t="shared" si="9"/>
        <v>1</v>
      </c>
    </row>
    <row r="472" spans="1:5" ht="40.5" customHeight="1" outlineLevel="1" x14ac:dyDescent="0.2">
      <c r="A472" s="27" t="s">
        <v>488</v>
      </c>
      <c r="B472" s="33" t="s">
        <v>489</v>
      </c>
      <c r="C472" s="34">
        <f>SUM(C473)</f>
        <v>5.59</v>
      </c>
      <c r="D472" s="34">
        <f>SUM(D473)</f>
        <v>5.59</v>
      </c>
      <c r="E472" s="32">
        <f t="shared" si="9"/>
        <v>1</v>
      </c>
    </row>
    <row r="473" spans="1:5" ht="25.5" hidden="1" outlineLevel="1" x14ac:dyDescent="0.2">
      <c r="A473" s="4" t="s">
        <v>180</v>
      </c>
      <c r="B473" s="5" t="s">
        <v>181</v>
      </c>
      <c r="C473" s="8">
        <v>5.59</v>
      </c>
      <c r="D473" s="7">
        <v>5.59</v>
      </c>
      <c r="E473" s="9">
        <f t="shared" si="9"/>
        <v>1</v>
      </c>
    </row>
    <row r="474" spans="1:5" ht="23.25" customHeight="1" outlineLevel="1" x14ac:dyDescent="0.2">
      <c r="A474" s="4"/>
      <c r="B474" s="35" t="s">
        <v>402</v>
      </c>
      <c r="C474" s="36">
        <f>SUM(C475:C478)</f>
        <v>1795.1999999999998</v>
      </c>
      <c r="D474" s="36">
        <f>SUM(D475:D478)</f>
        <v>1663.4999999999998</v>
      </c>
      <c r="E474" s="37">
        <f t="shared" si="9"/>
        <v>0.92663770053475936</v>
      </c>
    </row>
    <row r="475" spans="1:5" ht="25.5" outlineLevel="1" x14ac:dyDescent="0.2">
      <c r="A475" s="4" t="s">
        <v>20</v>
      </c>
      <c r="B475" s="5" t="s">
        <v>21</v>
      </c>
      <c r="C475" s="8">
        <v>40</v>
      </c>
      <c r="D475" s="7">
        <v>40</v>
      </c>
      <c r="E475" s="9">
        <f t="shared" si="9"/>
        <v>1</v>
      </c>
    </row>
    <row r="476" spans="1:5" ht="25.5" outlineLevel="1" x14ac:dyDescent="0.2">
      <c r="A476" s="4" t="s">
        <v>184</v>
      </c>
      <c r="B476" s="5" t="s">
        <v>185</v>
      </c>
      <c r="C476" s="8">
        <v>53.370000000000005</v>
      </c>
      <c r="D476" s="7">
        <v>47.11</v>
      </c>
      <c r="E476" s="9">
        <f t="shared" si="9"/>
        <v>0.88270563987258754</v>
      </c>
    </row>
    <row r="477" spans="1:5" ht="38.25" outlineLevel="1" x14ac:dyDescent="0.2">
      <c r="A477" s="4" t="s">
        <v>186</v>
      </c>
      <c r="B477" s="5" t="s">
        <v>187</v>
      </c>
      <c r="C477" s="8">
        <v>1332.29</v>
      </c>
      <c r="D477" s="7">
        <v>1206.8499999999999</v>
      </c>
      <c r="E477" s="9">
        <f t="shared" si="9"/>
        <v>0.90584632474911619</v>
      </c>
    </row>
    <row r="478" spans="1:5" ht="25.5" outlineLevel="1" x14ac:dyDescent="0.2">
      <c r="A478" s="4" t="s">
        <v>188</v>
      </c>
      <c r="B478" s="5" t="s">
        <v>189</v>
      </c>
      <c r="C478" s="8">
        <v>369.54</v>
      </c>
      <c r="D478" s="7">
        <v>369.54</v>
      </c>
      <c r="E478" s="9">
        <f t="shared" si="9"/>
        <v>1</v>
      </c>
    </row>
    <row r="479" spans="1:5" ht="40.5" customHeight="1" x14ac:dyDescent="0.2">
      <c r="A479" s="46" t="s">
        <v>201</v>
      </c>
      <c r="B479" s="46"/>
      <c r="C479" s="11">
        <f>C481+C507</f>
        <v>105960.75</v>
      </c>
      <c r="D479" s="11">
        <f>D481+D507</f>
        <v>35826.89</v>
      </c>
      <c r="E479" s="12">
        <f t="shared" si="9"/>
        <v>0.33811472644351798</v>
      </c>
    </row>
    <row r="480" spans="1:5" ht="28.5" customHeight="1" x14ac:dyDescent="0.2">
      <c r="A480" s="14"/>
      <c r="B480" s="18" t="s">
        <v>394</v>
      </c>
      <c r="C480" s="15"/>
      <c r="D480" s="16"/>
      <c r="E480" s="17"/>
    </row>
    <row r="481" spans="1:5" ht="17.25" customHeight="1" x14ac:dyDescent="0.2">
      <c r="A481" s="14"/>
      <c r="B481" s="18" t="s">
        <v>395</v>
      </c>
      <c r="C481" s="15">
        <f>C482+C485+C490</f>
        <v>94013.2</v>
      </c>
      <c r="D481" s="15">
        <f>D482+D485+D490</f>
        <v>26343.140000000003</v>
      </c>
      <c r="E481" s="17">
        <f t="shared" si="9"/>
        <v>0.28020682202073754</v>
      </c>
    </row>
    <row r="482" spans="1:5" ht="40.5" customHeight="1" x14ac:dyDescent="0.2">
      <c r="A482" s="2" t="s">
        <v>448</v>
      </c>
      <c r="B482" s="35" t="s">
        <v>447</v>
      </c>
      <c r="C482" s="15">
        <f>C483</f>
        <v>163</v>
      </c>
      <c r="D482" s="15">
        <f>D483</f>
        <v>0</v>
      </c>
      <c r="E482" s="17">
        <f t="shared" si="9"/>
        <v>0</v>
      </c>
    </row>
    <row r="483" spans="1:5" ht="40.5" customHeight="1" collapsed="1" x14ac:dyDescent="0.2">
      <c r="A483" s="27" t="s">
        <v>450</v>
      </c>
      <c r="B483" s="33" t="s">
        <v>449</v>
      </c>
      <c r="C483" s="29">
        <f>SUM(C484)</f>
        <v>163</v>
      </c>
      <c r="D483" s="29">
        <f>SUM(D484)</f>
        <v>0</v>
      </c>
      <c r="E483" s="30">
        <f t="shared" si="9"/>
        <v>0</v>
      </c>
    </row>
    <row r="484" spans="1:5" ht="38.25" hidden="1" outlineLevel="1" x14ac:dyDescent="0.2">
      <c r="A484" s="4" t="s">
        <v>146</v>
      </c>
      <c r="B484" s="5" t="s">
        <v>11</v>
      </c>
      <c r="C484" s="8">
        <v>163</v>
      </c>
      <c r="D484" s="7">
        <v>0</v>
      </c>
      <c r="E484" s="9">
        <f t="shared" si="9"/>
        <v>0</v>
      </c>
    </row>
    <row r="485" spans="1:5" ht="45" customHeight="1" outlineLevel="1" x14ac:dyDescent="0.2">
      <c r="A485" s="2" t="s">
        <v>487</v>
      </c>
      <c r="B485" s="35" t="s">
        <v>486</v>
      </c>
      <c r="C485" s="36">
        <f>C486+C488</f>
        <v>172.98</v>
      </c>
      <c r="D485" s="36">
        <f>D486+D488</f>
        <v>144.23999999999998</v>
      </c>
      <c r="E485" s="37">
        <f t="shared" si="9"/>
        <v>0.8338536246964966</v>
      </c>
    </row>
    <row r="486" spans="1:5" s="31" customFormat="1" ht="58.5" customHeight="1" outlineLevel="1" x14ac:dyDescent="0.2">
      <c r="A486" s="27" t="s">
        <v>493</v>
      </c>
      <c r="B486" s="33" t="s">
        <v>492</v>
      </c>
      <c r="C486" s="34">
        <f>SUM(C487)</f>
        <v>142.69999999999999</v>
      </c>
      <c r="D486" s="34">
        <f>SUM(D487)</f>
        <v>142.69999999999999</v>
      </c>
      <c r="E486" s="32">
        <f t="shared" si="9"/>
        <v>1</v>
      </c>
    </row>
    <row r="487" spans="1:5" ht="20.25" hidden="1" customHeight="1" outlineLevel="1" x14ac:dyDescent="0.2">
      <c r="A487" s="4" t="s">
        <v>202</v>
      </c>
      <c r="B487" s="5" t="s">
        <v>203</v>
      </c>
      <c r="C487" s="8">
        <v>142.69999999999999</v>
      </c>
      <c r="D487" s="7">
        <v>142.69999999999999</v>
      </c>
      <c r="E487" s="9">
        <f t="shared" si="9"/>
        <v>1</v>
      </c>
    </row>
    <row r="488" spans="1:5" ht="36.75" customHeight="1" outlineLevel="1" x14ac:dyDescent="0.2">
      <c r="A488" s="27" t="s">
        <v>488</v>
      </c>
      <c r="B488" s="33" t="s">
        <v>489</v>
      </c>
      <c r="C488" s="34">
        <f>SUM(C489)</f>
        <v>30.28</v>
      </c>
      <c r="D488" s="34">
        <f>SUM(D489)</f>
        <v>1.54</v>
      </c>
      <c r="E488" s="32">
        <f t="shared" si="9"/>
        <v>5.085865257595773E-2</v>
      </c>
    </row>
    <row r="489" spans="1:5" ht="22.5" hidden="1" customHeight="1" outlineLevel="1" x14ac:dyDescent="0.2">
      <c r="A489" s="4" t="s">
        <v>204</v>
      </c>
      <c r="B489" s="5" t="s">
        <v>205</v>
      </c>
      <c r="C489" s="8">
        <v>30.28</v>
      </c>
      <c r="D489" s="7">
        <v>1.54</v>
      </c>
      <c r="E489" s="9">
        <f t="shared" si="9"/>
        <v>5.085865257595773E-2</v>
      </c>
    </row>
    <row r="490" spans="1:5" s="26" customFormat="1" ht="33" customHeight="1" outlineLevel="1" x14ac:dyDescent="0.2">
      <c r="A490" s="2" t="s">
        <v>495</v>
      </c>
      <c r="B490" s="35" t="s">
        <v>494</v>
      </c>
      <c r="C490" s="36">
        <f>C491+C499+C503</f>
        <v>93677.22</v>
      </c>
      <c r="D490" s="36">
        <f>D491+D499+D503</f>
        <v>26198.9</v>
      </c>
      <c r="E490" s="37">
        <f t="shared" si="9"/>
        <v>0.27967204833789905</v>
      </c>
    </row>
    <row r="491" spans="1:5" s="31" customFormat="1" ht="33" customHeight="1" outlineLevel="1" x14ac:dyDescent="0.2">
      <c r="A491" s="27" t="s">
        <v>496</v>
      </c>
      <c r="B491" s="33" t="s">
        <v>497</v>
      </c>
      <c r="C491" s="34">
        <f>SUM(C492:C495)+C497+C498</f>
        <v>83484.25</v>
      </c>
      <c r="D491" s="34">
        <f>SUM(D492:D495)+D497+D498</f>
        <v>18108.830000000002</v>
      </c>
      <c r="E491" s="32">
        <f t="shared" si="9"/>
        <v>0.21691313032098872</v>
      </c>
    </row>
    <row r="492" spans="1:5" ht="38.25" hidden="1" outlineLevel="1" x14ac:dyDescent="0.2">
      <c r="A492" s="4" t="s">
        <v>206</v>
      </c>
      <c r="B492" s="5" t="s">
        <v>11</v>
      </c>
      <c r="C492" s="8">
        <v>9575.32</v>
      </c>
      <c r="D492" s="7">
        <v>7116.03</v>
      </c>
      <c r="E492" s="9">
        <f t="shared" si="9"/>
        <v>0.74316367494767799</v>
      </c>
    </row>
    <row r="493" spans="1:5" hidden="1" outlineLevel="1" x14ac:dyDescent="0.2">
      <c r="A493" s="4" t="s">
        <v>207</v>
      </c>
      <c r="B493" s="5" t="s">
        <v>208</v>
      </c>
      <c r="C493" s="8">
        <v>62.78</v>
      </c>
      <c r="D493" s="7">
        <v>62.78</v>
      </c>
      <c r="E493" s="9">
        <f t="shared" si="9"/>
        <v>1</v>
      </c>
    </row>
    <row r="494" spans="1:5" hidden="1" outlineLevel="1" x14ac:dyDescent="0.2">
      <c r="A494" s="4" t="s">
        <v>209</v>
      </c>
      <c r="B494" s="5" t="s">
        <v>210</v>
      </c>
      <c r="C494" s="8">
        <v>79</v>
      </c>
      <c r="D494" s="7">
        <v>0</v>
      </c>
      <c r="E494" s="9">
        <f t="shared" si="9"/>
        <v>0</v>
      </c>
    </row>
    <row r="495" spans="1:5" hidden="1" outlineLevel="1" x14ac:dyDescent="0.2">
      <c r="A495" s="4" t="s">
        <v>211</v>
      </c>
      <c r="B495" s="5" t="s">
        <v>212</v>
      </c>
      <c r="C495" s="8">
        <v>487.7</v>
      </c>
      <c r="D495" s="7">
        <v>0</v>
      </c>
      <c r="E495" s="9">
        <f t="shared" si="9"/>
        <v>0</v>
      </c>
    </row>
    <row r="496" spans="1:5" s="31" customFormat="1" ht="20.25" customHeight="1" outlineLevel="1" x14ac:dyDescent="0.2">
      <c r="A496" s="27"/>
      <c r="B496" s="33" t="s">
        <v>553</v>
      </c>
      <c r="C496" s="34"/>
      <c r="D496" s="34"/>
      <c r="E496" s="32"/>
    </row>
    <row r="497" spans="1:5" ht="25.5" outlineLevel="1" x14ac:dyDescent="0.2">
      <c r="A497" s="4" t="s">
        <v>213</v>
      </c>
      <c r="B497" s="5" t="s">
        <v>214</v>
      </c>
      <c r="C497" s="8">
        <v>36310.97</v>
      </c>
      <c r="D497" s="7">
        <v>10930.02</v>
      </c>
      <c r="E497" s="9">
        <f t="shared" ref="E497:E507" si="10">D497/C497</f>
        <v>0.30101151249883989</v>
      </c>
    </row>
    <row r="498" spans="1:5" ht="38.25" outlineLevel="1" x14ac:dyDescent="0.2">
      <c r="A498" s="4" t="s">
        <v>215</v>
      </c>
      <c r="B498" s="5" t="s">
        <v>216</v>
      </c>
      <c r="C498" s="8">
        <v>36968.480000000003</v>
      </c>
      <c r="D498" s="7">
        <v>0</v>
      </c>
      <c r="E498" s="9">
        <f t="shared" si="10"/>
        <v>0</v>
      </c>
    </row>
    <row r="499" spans="1:5" s="31" customFormat="1" ht="38.25" customHeight="1" outlineLevel="1" x14ac:dyDescent="0.2">
      <c r="A499" s="27" t="s">
        <v>499</v>
      </c>
      <c r="B499" s="33" t="s">
        <v>498</v>
      </c>
      <c r="C499" s="34">
        <f>SUM(C500:C502)</f>
        <v>4070.51</v>
      </c>
      <c r="D499" s="34">
        <f>SUM(D500:D502)</f>
        <v>3900.18</v>
      </c>
      <c r="E499" s="32">
        <f t="shared" si="10"/>
        <v>0.95815512061142205</v>
      </c>
    </row>
    <row r="500" spans="1:5" ht="38.25" hidden="1" outlineLevel="1" x14ac:dyDescent="0.2">
      <c r="A500" s="4" t="s">
        <v>217</v>
      </c>
      <c r="B500" s="5" t="s">
        <v>11</v>
      </c>
      <c r="C500" s="8">
        <v>3593.9700000000003</v>
      </c>
      <c r="D500" s="7">
        <v>3462.14</v>
      </c>
      <c r="E500" s="9">
        <f t="shared" si="10"/>
        <v>0.96331911507330326</v>
      </c>
    </row>
    <row r="501" spans="1:5" ht="38.25" hidden="1" outlineLevel="1" x14ac:dyDescent="0.2">
      <c r="A501" s="4" t="s">
        <v>218</v>
      </c>
      <c r="B501" s="5" t="s">
        <v>219</v>
      </c>
      <c r="C501" s="8">
        <v>46.56</v>
      </c>
      <c r="D501" s="7">
        <v>46.56</v>
      </c>
      <c r="E501" s="9">
        <f t="shared" si="10"/>
        <v>1</v>
      </c>
    </row>
    <row r="502" spans="1:5" ht="25.5" hidden="1" outlineLevel="1" x14ac:dyDescent="0.2">
      <c r="A502" s="4" t="s">
        <v>220</v>
      </c>
      <c r="B502" s="5" t="s">
        <v>221</v>
      </c>
      <c r="C502" s="8">
        <v>429.98</v>
      </c>
      <c r="D502" s="7">
        <v>391.48</v>
      </c>
      <c r="E502" s="9">
        <f t="shared" si="10"/>
        <v>0.91046095167217078</v>
      </c>
    </row>
    <row r="503" spans="1:5" ht="29.25" customHeight="1" outlineLevel="1" x14ac:dyDescent="0.2">
      <c r="A503" s="27" t="s">
        <v>500</v>
      </c>
      <c r="B503" s="33" t="s">
        <v>501</v>
      </c>
      <c r="C503" s="34">
        <f>SUM(C504:C506)</f>
        <v>6122.4599999999991</v>
      </c>
      <c r="D503" s="34">
        <f>SUM(D504:D506)</f>
        <v>4189.8899999999994</v>
      </c>
      <c r="E503" s="32">
        <f t="shared" si="10"/>
        <v>0.68434746817455727</v>
      </c>
    </row>
    <row r="504" spans="1:5" ht="38.25" hidden="1" outlineLevel="1" x14ac:dyDescent="0.2">
      <c r="A504" s="4" t="s">
        <v>222</v>
      </c>
      <c r="B504" s="5" t="s">
        <v>11</v>
      </c>
      <c r="C504" s="8">
        <v>2989.74</v>
      </c>
      <c r="D504" s="7">
        <v>2547.85</v>
      </c>
      <c r="E504" s="9">
        <f t="shared" si="10"/>
        <v>0.85219784998026582</v>
      </c>
    </row>
    <row r="505" spans="1:5" ht="25.5" hidden="1" outlineLevel="1" x14ac:dyDescent="0.2">
      <c r="A505" s="4" t="s">
        <v>223</v>
      </c>
      <c r="B505" s="5" t="s">
        <v>224</v>
      </c>
      <c r="C505" s="8">
        <v>2930.8199999999997</v>
      </c>
      <c r="D505" s="7">
        <v>1642.04</v>
      </c>
      <c r="E505" s="9">
        <f t="shared" si="10"/>
        <v>0.56026641008318501</v>
      </c>
    </row>
    <row r="506" spans="1:5" ht="51" hidden="1" outlineLevel="1" x14ac:dyDescent="0.2">
      <c r="A506" s="4" t="s">
        <v>225</v>
      </c>
      <c r="B506" s="5" t="s">
        <v>226</v>
      </c>
      <c r="C506" s="8">
        <v>201.9</v>
      </c>
      <c r="D506" s="7">
        <v>0</v>
      </c>
      <c r="E506" s="9">
        <f t="shared" si="10"/>
        <v>0</v>
      </c>
    </row>
    <row r="507" spans="1:5" ht="30.75" customHeight="1" outlineLevel="1" x14ac:dyDescent="0.2">
      <c r="A507" s="4"/>
      <c r="B507" s="35" t="s">
        <v>402</v>
      </c>
      <c r="C507" s="36">
        <f>SUM(C508:C510)</f>
        <v>11947.550000000001</v>
      </c>
      <c r="D507" s="36">
        <f>SUM(D508:D510)</f>
        <v>9483.75</v>
      </c>
      <c r="E507" s="37">
        <f t="shared" si="10"/>
        <v>0.79378198877594142</v>
      </c>
    </row>
    <row r="508" spans="1:5" ht="38.25" outlineLevel="1" x14ac:dyDescent="0.2">
      <c r="A508" s="4" t="s">
        <v>14</v>
      </c>
      <c r="B508" s="5" t="s">
        <v>15</v>
      </c>
      <c r="C508" s="8">
        <v>8516.19</v>
      </c>
      <c r="D508" s="7">
        <v>8165.13</v>
      </c>
      <c r="E508" s="9">
        <f t="shared" ref="E508:E603" si="11">D508/C508</f>
        <v>0.95877734057131181</v>
      </c>
    </row>
    <row r="509" spans="1:5" ht="25.5" outlineLevel="1" x14ac:dyDescent="0.2">
      <c r="A509" s="4" t="s">
        <v>16</v>
      </c>
      <c r="B509" s="5" t="s">
        <v>17</v>
      </c>
      <c r="C509" s="8">
        <v>510.78000000000003</v>
      </c>
      <c r="D509" s="7">
        <v>433.54</v>
      </c>
      <c r="E509" s="9">
        <f t="shared" si="11"/>
        <v>0.848780296800971</v>
      </c>
    </row>
    <row r="510" spans="1:5" ht="25.5" outlineLevel="1" x14ac:dyDescent="0.2">
      <c r="A510" s="4" t="s">
        <v>18</v>
      </c>
      <c r="B510" s="5" t="s">
        <v>19</v>
      </c>
      <c r="C510" s="8">
        <v>2920.58</v>
      </c>
      <c r="D510" s="7">
        <v>885.08</v>
      </c>
      <c r="E510" s="9">
        <f t="shared" si="11"/>
        <v>0.30304939429839278</v>
      </c>
    </row>
    <row r="511" spans="1:5" ht="30" customHeight="1" x14ac:dyDescent="0.2">
      <c r="A511" s="46" t="s">
        <v>227</v>
      </c>
      <c r="B511" s="46"/>
      <c r="C511" s="11">
        <f>C513+C538</f>
        <v>263721.26</v>
      </c>
      <c r="D511" s="11">
        <f>D513+D538</f>
        <v>263501.70999999996</v>
      </c>
      <c r="E511" s="12">
        <f t="shared" si="11"/>
        <v>0.99916749222265944</v>
      </c>
    </row>
    <row r="512" spans="1:5" ht="19.5" customHeight="1" x14ac:dyDescent="0.2">
      <c r="A512" s="14"/>
      <c r="B512" s="18" t="s">
        <v>394</v>
      </c>
      <c r="C512" s="15"/>
      <c r="D512" s="16"/>
      <c r="E512" s="17"/>
    </row>
    <row r="513" spans="1:5" ht="18.75" customHeight="1" x14ac:dyDescent="0.2">
      <c r="A513" s="14"/>
      <c r="B513" s="18" t="s">
        <v>395</v>
      </c>
      <c r="C513" s="15">
        <f>C514+C528</f>
        <v>259920.79000000004</v>
      </c>
      <c r="D513" s="15">
        <f>D514+D528</f>
        <v>259701.24</v>
      </c>
      <c r="E513" s="17">
        <f t="shared" si="11"/>
        <v>0.99915531958794046</v>
      </c>
    </row>
    <row r="514" spans="1:5" ht="30" customHeight="1" x14ac:dyDescent="0.2">
      <c r="A514" s="2" t="s">
        <v>473</v>
      </c>
      <c r="B514" s="35" t="s">
        <v>472</v>
      </c>
      <c r="C514" s="15">
        <f>C515+C522+C526</f>
        <v>229553.19000000003</v>
      </c>
      <c r="D514" s="15">
        <f>D515+D522+D526</f>
        <v>229335.91999999998</v>
      </c>
      <c r="E514" s="17">
        <f t="shared" si="11"/>
        <v>0.99905350912352797</v>
      </c>
    </row>
    <row r="515" spans="1:5" ht="30" customHeight="1" collapsed="1" x14ac:dyDescent="0.2">
      <c r="A515" s="27" t="s">
        <v>474</v>
      </c>
      <c r="B515" s="33" t="s">
        <v>475</v>
      </c>
      <c r="C515" s="29">
        <f>SUM(C516:C521)</f>
        <v>47592.58</v>
      </c>
      <c r="D515" s="29">
        <f>SUM(D516:D521)</f>
        <v>47559.4</v>
      </c>
      <c r="E515" s="30">
        <f t="shared" si="11"/>
        <v>0.99930283250036034</v>
      </c>
    </row>
    <row r="516" spans="1:5" hidden="1" outlineLevel="1" x14ac:dyDescent="0.2">
      <c r="A516" s="4" t="s">
        <v>171</v>
      </c>
      <c r="B516" s="5" t="s">
        <v>172</v>
      </c>
      <c r="C516" s="8">
        <v>45</v>
      </c>
      <c r="D516" s="7">
        <v>31.82</v>
      </c>
      <c r="E516" s="9">
        <f t="shared" si="11"/>
        <v>0.70711111111111113</v>
      </c>
    </row>
    <row r="517" spans="1:5" hidden="1" outlineLevel="1" x14ac:dyDescent="0.2">
      <c r="A517" s="4" t="s">
        <v>228</v>
      </c>
      <c r="B517" s="5" t="s">
        <v>229</v>
      </c>
      <c r="C517" s="8">
        <v>4695.72</v>
      </c>
      <c r="D517" s="7">
        <v>4695.72</v>
      </c>
      <c r="E517" s="9">
        <f t="shared" si="11"/>
        <v>1</v>
      </c>
    </row>
    <row r="518" spans="1:5" ht="25.5" hidden="1" outlineLevel="1" x14ac:dyDescent="0.2">
      <c r="A518" s="4" t="s">
        <v>230</v>
      </c>
      <c r="B518" s="5" t="s">
        <v>231</v>
      </c>
      <c r="C518" s="8">
        <v>15600</v>
      </c>
      <c r="D518" s="7">
        <v>15600</v>
      </c>
      <c r="E518" s="9">
        <f t="shared" si="11"/>
        <v>1</v>
      </c>
    </row>
    <row r="519" spans="1:5" ht="25.5" hidden="1" outlineLevel="1" x14ac:dyDescent="0.2">
      <c r="A519" s="4" t="s">
        <v>232</v>
      </c>
      <c r="B519" s="5" t="s">
        <v>233</v>
      </c>
      <c r="C519" s="8">
        <v>20</v>
      </c>
      <c r="D519" s="7">
        <v>0</v>
      </c>
      <c r="E519" s="9">
        <f t="shared" si="11"/>
        <v>0</v>
      </c>
    </row>
    <row r="520" spans="1:5" hidden="1" outlineLevel="1" x14ac:dyDescent="0.2">
      <c r="A520" s="4" t="s">
        <v>234</v>
      </c>
      <c r="B520" s="5" t="s">
        <v>235</v>
      </c>
      <c r="C520" s="8">
        <v>170.4</v>
      </c>
      <c r="D520" s="7">
        <v>170.4</v>
      </c>
      <c r="E520" s="9">
        <f t="shared" si="11"/>
        <v>1</v>
      </c>
    </row>
    <row r="521" spans="1:5" ht="25.5" hidden="1" outlineLevel="1" x14ac:dyDescent="0.2">
      <c r="A521" s="4" t="s">
        <v>236</v>
      </c>
      <c r="B521" s="5" t="s">
        <v>237</v>
      </c>
      <c r="C521" s="8">
        <v>27061.46</v>
      </c>
      <c r="D521" s="7">
        <v>27061.46</v>
      </c>
      <c r="E521" s="9">
        <f t="shared" si="11"/>
        <v>1</v>
      </c>
    </row>
    <row r="522" spans="1:5" s="31" customFormat="1" ht="26.25" customHeight="1" outlineLevel="1" x14ac:dyDescent="0.2">
      <c r="A522" s="27" t="s">
        <v>503</v>
      </c>
      <c r="B522" s="33" t="s">
        <v>502</v>
      </c>
      <c r="C522" s="34">
        <f>SUM(C524:C525)</f>
        <v>171685.83000000002</v>
      </c>
      <c r="D522" s="34">
        <f>SUM(D524:D525)</f>
        <v>171685.83</v>
      </c>
      <c r="E522" s="32">
        <f t="shared" si="11"/>
        <v>0.99999999999999978</v>
      </c>
    </row>
    <row r="523" spans="1:5" s="31" customFormat="1" ht="22.5" customHeight="1" outlineLevel="1" x14ac:dyDescent="0.2">
      <c r="A523" s="27"/>
      <c r="B523" s="33" t="s">
        <v>553</v>
      </c>
      <c r="C523" s="34"/>
      <c r="D523" s="34"/>
      <c r="E523" s="32"/>
    </row>
    <row r="524" spans="1:5" ht="38.25" outlineLevel="1" x14ac:dyDescent="0.2">
      <c r="A524" s="4" t="s">
        <v>238</v>
      </c>
      <c r="B524" s="5" t="s">
        <v>239</v>
      </c>
      <c r="C524" s="8">
        <v>47375.24</v>
      </c>
      <c r="D524" s="7">
        <v>47375.24</v>
      </c>
      <c r="E524" s="9">
        <f t="shared" ref="E524:E525" si="12">D524/C524</f>
        <v>1</v>
      </c>
    </row>
    <row r="525" spans="1:5" ht="25.5" outlineLevel="1" x14ac:dyDescent="0.2">
      <c r="A525" s="4" t="s">
        <v>240</v>
      </c>
      <c r="B525" s="5" t="s">
        <v>241</v>
      </c>
      <c r="C525" s="8">
        <v>124310.59000000001</v>
      </c>
      <c r="D525" s="7">
        <v>124310.59</v>
      </c>
      <c r="E525" s="9">
        <f t="shared" si="12"/>
        <v>0.99999999999999989</v>
      </c>
    </row>
    <row r="526" spans="1:5" s="31" customFormat="1" ht="21" customHeight="1" outlineLevel="1" x14ac:dyDescent="0.2">
      <c r="A526" s="27" t="s">
        <v>476</v>
      </c>
      <c r="B526" s="33" t="s">
        <v>477</v>
      </c>
      <c r="C526" s="34">
        <f>SUM(C527)</f>
        <v>10274.780000000001</v>
      </c>
      <c r="D526" s="34">
        <f>SUM(D527)</f>
        <v>10090.69</v>
      </c>
      <c r="E526" s="32">
        <f t="shared" si="11"/>
        <v>0.9820833146792437</v>
      </c>
    </row>
    <row r="527" spans="1:5" ht="38.25" hidden="1" outlineLevel="1" x14ac:dyDescent="0.2">
      <c r="A527" s="4" t="s">
        <v>173</v>
      </c>
      <c r="B527" s="5" t="s">
        <v>11</v>
      </c>
      <c r="C527" s="8">
        <v>10274.780000000001</v>
      </c>
      <c r="D527" s="7">
        <v>10090.69</v>
      </c>
      <c r="E527" s="9">
        <f t="shared" si="11"/>
        <v>0.9820833146792437</v>
      </c>
    </row>
    <row r="528" spans="1:5" s="26" customFormat="1" ht="44.25" customHeight="1" outlineLevel="1" x14ac:dyDescent="0.2">
      <c r="A528" s="2" t="s">
        <v>479</v>
      </c>
      <c r="B528" s="35" t="s">
        <v>504</v>
      </c>
      <c r="C528" s="36">
        <f>C529+C532</f>
        <v>30367.599999999999</v>
      </c>
      <c r="D528" s="36">
        <f>D529+D532</f>
        <v>30365.32</v>
      </c>
      <c r="E528" s="37">
        <f t="shared" si="11"/>
        <v>0.99992491998050559</v>
      </c>
    </row>
    <row r="529" spans="1:5" s="31" customFormat="1" ht="29.25" customHeight="1" outlineLevel="1" x14ac:dyDescent="0.2">
      <c r="A529" s="27" t="s">
        <v>480</v>
      </c>
      <c r="B529" s="33" t="s">
        <v>505</v>
      </c>
      <c r="C529" s="34">
        <f>SUM(C531)</f>
        <v>22040</v>
      </c>
      <c r="D529" s="34">
        <f>SUM(D531)</f>
        <v>22040</v>
      </c>
      <c r="E529" s="32">
        <f t="shared" si="11"/>
        <v>1</v>
      </c>
    </row>
    <row r="530" spans="1:5" s="31" customFormat="1" ht="17.25" customHeight="1" outlineLevel="1" x14ac:dyDescent="0.2">
      <c r="A530" s="27"/>
      <c r="B530" s="33" t="s">
        <v>553</v>
      </c>
      <c r="C530" s="34"/>
      <c r="D530" s="34"/>
      <c r="E530" s="32"/>
    </row>
    <row r="531" spans="1:5" ht="38.25" outlineLevel="1" x14ac:dyDescent="0.2">
      <c r="A531" s="4" t="s">
        <v>242</v>
      </c>
      <c r="B531" s="5" t="s">
        <v>243</v>
      </c>
      <c r="C531" s="8">
        <v>22040</v>
      </c>
      <c r="D531" s="7">
        <v>22040</v>
      </c>
      <c r="E531" s="9">
        <f t="shared" si="11"/>
        <v>1</v>
      </c>
    </row>
    <row r="532" spans="1:5" s="31" customFormat="1" ht="27.75" customHeight="1" outlineLevel="1" x14ac:dyDescent="0.2">
      <c r="A532" s="27" t="s">
        <v>507</v>
      </c>
      <c r="B532" s="33" t="s">
        <v>506</v>
      </c>
      <c r="C532" s="34">
        <f>SUM(C533:C535)+C537</f>
        <v>8327.5999999999985</v>
      </c>
      <c r="D532" s="34">
        <f>SUM(D533:D535)+D537</f>
        <v>8325.32</v>
      </c>
      <c r="E532" s="32">
        <f t="shared" si="11"/>
        <v>0.99972621163360409</v>
      </c>
    </row>
    <row r="533" spans="1:5" hidden="1" outlineLevel="1" x14ac:dyDescent="0.2">
      <c r="A533" s="4" t="s">
        <v>244</v>
      </c>
      <c r="B533" s="5" t="s">
        <v>245</v>
      </c>
      <c r="C533" s="8">
        <v>6612.5599999999995</v>
      </c>
      <c r="D533" s="7">
        <v>6612.56</v>
      </c>
      <c r="E533" s="9">
        <f t="shared" si="11"/>
        <v>1.0000000000000002</v>
      </c>
    </row>
    <row r="534" spans="1:5" hidden="1" outlineLevel="1" x14ac:dyDescent="0.2">
      <c r="A534" s="4" t="s">
        <v>246</v>
      </c>
      <c r="B534" s="5" t="s">
        <v>247</v>
      </c>
      <c r="C534" s="8">
        <v>424.33000000000004</v>
      </c>
      <c r="D534" s="7">
        <v>424.33</v>
      </c>
      <c r="E534" s="9">
        <f t="shared" si="11"/>
        <v>0.99999999999999989</v>
      </c>
    </row>
    <row r="535" spans="1:5" ht="38.25" hidden="1" outlineLevel="1" x14ac:dyDescent="0.2">
      <c r="A535" s="4" t="s">
        <v>250</v>
      </c>
      <c r="B535" s="5" t="s">
        <v>251</v>
      </c>
      <c r="C535" s="8">
        <v>41</v>
      </c>
      <c r="D535" s="7">
        <v>38.72</v>
      </c>
      <c r="E535" s="9">
        <f>D535/C535</f>
        <v>0.94439024390243897</v>
      </c>
    </row>
    <row r="536" spans="1:5" s="31" customFormat="1" ht="22.5" customHeight="1" outlineLevel="1" x14ac:dyDescent="0.2">
      <c r="A536" s="27"/>
      <c r="B536" s="33" t="s">
        <v>553</v>
      </c>
      <c r="C536" s="34"/>
      <c r="D536" s="34"/>
      <c r="E536" s="32"/>
    </row>
    <row r="537" spans="1:5" ht="24" customHeight="1" outlineLevel="1" x14ac:dyDescent="0.2">
      <c r="A537" s="4" t="s">
        <v>248</v>
      </c>
      <c r="B537" s="5" t="s">
        <v>249</v>
      </c>
      <c r="C537" s="8">
        <v>1249.71</v>
      </c>
      <c r="D537" s="7">
        <v>1249.71</v>
      </c>
      <c r="E537" s="9">
        <f t="shared" ref="E537" si="13">D537/C537</f>
        <v>1</v>
      </c>
    </row>
    <row r="538" spans="1:5" s="26" customFormat="1" ht="23.25" customHeight="1" outlineLevel="1" x14ac:dyDescent="0.2">
      <c r="A538" s="2"/>
      <c r="B538" s="35" t="s">
        <v>402</v>
      </c>
      <c r="C538" s="36">
        <f>SUM(C539:C540)</f>
        <v>3800.47</v>
      </c>
      <c r="D538" s="36">
        <f>SUM(D539:D540)</f>
        <v>3800.47</v>
      </c>
      <c r="E538" s="37">
        <f t="shared" si="11"/>
        <v>1</v>
      </c>
    </row>
    <row r="539" spans="1:5" ht="38.25" outlineLevel="1" x14ac:dyDescent="0.2">
      <c r="A539" s="4" t="s">
        <v>14</v>
      </c>
      <c r="B539" s="5" t="s">
        <v>15</v>
      </c>
      <c r="C539" s="8">
        <v>3298.35</v>
      </c>
      <c r="D539" s="7">
        <v>3298.35</v>
      </c>
      <c r="E539" s="9">
        <f t="shared" si="11"/>
        <v>1</v>
      </c>
    </row>
    <row r="540" spans="1:5" ht="25.5" outlineLevel="1" x14ac:dyDescent="0.2">
      <c r="A540" s="4" t="s">
        <v>16</v>
      </c>
      <c r="B540" s="5" t="s">
        <v>17</v>
      </c>
      <c r="C540" s="8">
        <v>502.12</v>
      </c>
      <c r="D540" s="7">
        <v>502.12</v>
      </c>
      <c r="E540" s="9">
        <f t="shared" si="11"/>
        <v>1</v>
      </c>
    </row>
    <row r="541" spans="1:5" ht="33" customHeight="1" x14ac:dyDescent="0.2">
      <c r="A541" s="46" t="s">
        <v>252</v>
      </c>
      <c r="B541" s="46"/>
      <c r="C541" s="11">
        <f>C543+C557</f>
        <v>241705</v>
      </c>
      <c r="D541" s="11">
        <f>D543+D557</f>
        <v>217048.32999999996</v>
      </c>
      <c r="E541" s="12">
        <f t="shared" si="11"/>
        <v>0.89798858112161506</v>
      </c>
    </row>
    <row r="542" spans="1:5" ht="16.5" customHeight="1" x14ac:dyDescent="0.2">
      <c r="A542" s="14"/>
      <c r="B542" s="18" t="s">
        <v>394</v>
      </c>
      <c r="C542" s="15"/>
      <c r="D542" s="16"/>
      <c r="E542" s="17"/>
    </row>
    <row r="543" spans="1:5" ht="19.5" customHeight="1" x14ac:dyDescent="0.2">
      <c r="A543" s="14"/>
      <c r="B543" s="18" t="s">
        <v>395</v>
      </c>
      <c r="C543" s="15">
        <f>SUM(C544)</f>
        <v>238455.26</v>
      </c>
      <c r="D543" s="15">
        <f>SUM(D544)</f>
        <v>214098.42999999996</v>
      </c>
      <c r="E543" s="17">
        <f t="shared" si="11"/>
        <v>0.89785576547986379</v>
      </c>
    </row>
    <row r="544" spans="1:5" ht="40.5" customHeight="1" x14ac:dyDescent="0.2">
      <c r="A544" s="14" t="s">
        <v>483</v>
      </c>
      <c r="B544" s="18" t="s">
        <v>482</v>
      </c>
      <c r="C544" s="15">
        <f>C545+C549</f>
        <v>238455.26</v>
      </c>
      <c r="D544" s="15">
        <f>D545+D549</f>
        <v>214098.42999999996</v>
      </c>
      <c r="E544" s="17">
        <f t="shared" si="11"/>
        <v>0.89785576547986379</v>
      </c>
    </row>
    <row r="545" spans="1:5" ht="33" customHeight="1" collapsed="1" x14ac:dyDescent="0.2">
      <c r="A545" s="38" t="s">
        <v>508</v>
      </c>
      <c r="B545" s="28" t="s">
        <v>509</v>
      </c>
      <c r="C545" s="29">
        <f>SUM(C546:C548)</f>
        <v>16599.89</v>
      </c>
      <c r="D545" s="29">
        <f>SUM(D546:D548)</f>
        <v>12581.630000000001</v>
      </c>
      <c r="E545" s="30">
        <f t="shared" si="11"/>
        <v>0.75793454053008791</v>
      </c>
    </row>
    <row r="546" spans="1:5" ht="38.25" hidden="1" outlineLevel="1" x14ac:dyDescent="0.2">
      <c r="A546" s="4" t="s">
        <v>253</v>
      </c>
      <c r="B546" s="5" t="s">
        <v>11</v>
      </c>
      <c r="C546" s="8">
        <v>4217.82</v>
      </c>
      <c r="D546" s="7">
        <v>3874.36</v>
      </c>
      <c r="E546" s="24">
        <f t="shared" si="11"/>
        <v>0.9185693083156703</v>
      </c>
    </row>
    <row r="547" spans="1:5" ht="51" hidden="1" outlineLevel="1" x14ac:dyDescent="0.2">
      <c r="A547" s="4" t="s">
        <v>254</v>
      </c>
      <c r="B547" s="5" t="s">
        <v>255</v>
      </c>
      <c r="C547" s="8">
        <v>9986.43</v>
      </c>
      <c r="D547" s="7">
        <v>7790.82</v>
      </c>
      <c r="E547" s="24">
        <f t="shared" si="11"/>
        <v>0.78014065086322137</v>
      </c>
    </row>
    <row r="548" spans="1:5" ht="38.25" hidden="1" outlineLevel="1" x14ac:dyDescent="0.2">
      <c r="A548" s="4" t="s">
        <v>256</v>
      </c>
      <c r="B548" s="5" t="s">
        <v>257</v>
      </c>
      <c r="C548" s="8">
        <v>2395.64</v>
      </c>
      <c r="D548" s="7">
        <v>916.45</v>
      </c>
      <c r="E548" s="24">
        <f t="shared" si="11"/>
        <v>0.38254913092117349</v>
      </c>
    </row>
    <row r="549" spans="1:5" s="31" customFormat="1" ht="30" customHeight="1" outlineLevel="1" x14ac:dyDescent="0.2">
      <c r="A549" s="27" t="s">
        <v>484</v>
      </c>
      <c r="B549" s="33" t="s">
        <v>485</v>
      </c>
      <c r="C549" s="34">
        <f>SUM(C550:C556)</f>
        <v>221855.37</v>
      </c>
      <c r="D549" s="34">
        <f>SUM(D550:D556)</f>
        <v>201516.79999999996</v>
      </c>
      <c r="E549" s="30">
        <f t="shared" si="11"/>
        <v>0.90832509485796964</v>
      </c>
    </row>
    <row r="550" spans="1:5" ht="26.25" hidden="1" customHeight="1" outlineLevel="1" x14ac:dyDescent="0.2">
      <c r="A550" s="4" t="s">
        <v>258</v>
      </c>
      <c r="B550" s="5" t="s">
        <v>259</v>
      </c>
      <c r="C550" s="8">
        <v>298.55000000000007</v>
      </c>
      <c r="D550" s="7">
        <v>0</v>
      </c>
      <c r="E550" s="9">
        <f t="shared" si="11"/>
        <v>0</v>
      </c>
    </row>
    <row r="551" spans="1:5" ht="38.25" hidden="1" outlineLevel="1" x14ac:dyDescent="0.2">
      <c r="A551" s="4" t="s">
        <v>260</v>
      </c>
      <c r="B551" s="5" t="s">
        <v>261</v>
      </c>
      <c r="C551" s="8">
        <v>4.43</v>
      </c>
      <c r="D551" s="7">
        <v>4.43</v>
      </c>
      <c r="E551" s="9">
        <f t="shared" si="11"/>
        <v>1</v>
      </c>
    </row>
    <row r="552" spans="1:5" ht="38.25" hidden="1" outlineLevel="1" x14ac:dyDescent="0.2">
      <c r="A552" s="4" t="s">
        <v>262</v>
      </c>
      <c r="B552" s="5" t="s">
        <v>263</v>
      </c>
      <c r="C552" s="8">
        <v>30731.039999999997</v>
      </c>
      <c r="D552" s="7">
        <v>28570.2</v>
      </c>
      <c r="E552" s="9">
        <f t="shared" si="11"/>
        <v>0.92968542555019296</v>
      </c>
    </row>
    <row r="553" spans="1:5" ht="51" hidden="1" outlineLevel="1" x14ac:dyDescent="0.2">
      <c r="A553" s="4" t="s">
        <v>264</v>
      </c>
      <c r="B553" s="5" t="s">
        <v>265</v>
      </c>
      <c r="C553" s="8">
        <v>51392.23000000001</v>
      </c>
      <c r="D553" s="7">
        <v>48812.77</v>
      </c>
      <c r="E553" s="9">
        <f t="shared" si="11"/>
        <v>0.94980836597283258</v>
      </c>
    </row>
    <row r="554" spans="1:5" ht="38.25" hidden="1" outlineLevel="1" x14ac:dyDescent="0.2">
      <c r="A554" s="4" t="s">
        <v>266</v>
      </c>
      <c r="B554" s="5" t="s">
        <v>267</v>
      </c>
      <c r="C554" s="8">
        <v>94678.96</v>
      </c>
      <c r="D554" s="7">
        <v>80000.009999999995</v>
      </c>
      <c r="E554" s="9">
        <f t="shared" si="11"/>
        <v>0.84496080227328219</v>
      </c>
    </row>
    <row r="555" spans="1:5" ht="51" hidden="1" outlineLevel="1" x14ac:dyDescent="0.2">
      <c r="A555" s="4" t="s">
        <v>268</v>
      </c>
      <c r="B555" s="5" t="s">
        <v>269</v>
      </c>
      <c r="C555" s="8">
        <v>34429.11</v>
      </c>
      <c r="D555" s="7">
        <v>34429.11</v>
      </c>
      <c r="E555" s="9">
        <f t="shared" si="11"/>
        <v>1</v>
      </c>
    </row>
    <row r="556" spans="1:5" ht="51" hidden="1" outlineLevel="1" x14ac:dyDescent="0.2">
      <c r="A556" s="4" t="s">
        <v>270</v>
      </c>
      <c r="B556" s="5" t="s">
        <v>271</v>
      </c>
      <c r="C556" s="8">
        <v>10321.049999999999</v>
      </c>
      <c r="D556" s="7">
        <v>9700.2800000000007</v>
      </c>
      <c r="E556" s="9">
        <f t="shared" si="11"/>
        <v>0.93985398772411732</v>
      </c>
    </row>
    <row r="557" spans="1:5" s="26" customFormat="1" ht="30" customHeight="1" outlineLevel="1" x14ac:dyDescent="0.2">
      <c r="A557" s="2"/>
      <c r="B557" s="35" t="s">
        <v>402</v>
      </c>
      <c r="C557" s="36">
        <f>SUM(C558:C560)</f>
        <v>3249.74</v>
      </c>
      <c r="D557" s="36">
        <f>SUM(D558:D560)</f>
        <v>2949.9</v>
      </c>
      <c r="E557" s="37">
        <f t="shared" si="11"/>
        <v>0.9077341571941141</v>
      </c>
    </row>
    <row r="558" spans="1:5" ht="38.25" outlineLevel="1" x14ac:dyDescent="0.2">
      <c r="A558" s="4" t="s">
        <v>14</v>
      </c>
      <c r="B558" s="5" t="s">
        <v>15</v>
      </c>
      <c r="C558" s="8">
        <v>2820.1499999999996</v>
      </c>
      <c r="D558" s="7">
        <v>2630.08</v>
      </c>
      <c r="E558" s="9">
        <f t="shared" si="11"/>
        <v>0.93260287573356038</v>
      </c>
    </row>
    <row r="559" spans="1:5" ht="25.5" outlineLevel="1" x14ac:dyDescent="0.2">
      <c r="A559" s="4" t="s">
        <v>16</v>
      </c>
      <c r="B559" s="5" t="s">
        <v>17</v>
      </c>
      <c r="C559" s="8">
        <v>419.59000000000003</v>
      </c>
      <c r="D559" s="7">
        <v>309.82</v>
      </c>
      <c r="E559" s="9">
        <f t="shared" si="11"/>
        <v>0.73838747348602196</v>
      </c>
    </row>
    <row r="560" spans="1:5" ht="25.5" outlineLevel="1" x14ac:dyDescent="0.2">
      <c r="A560" s="4" t="s">
        <v>18</v>
      </c>
      <c r="B560" s="5" t="s">
        <v>19</v>
      </c>
      <c r="C560" s="8">
        <v>10</v>
      </c>
      <c r="D560" s="7">
        <v>10</v>
      </c>
      <c r="E560" s="9">
        <f t="shared" si="11"/>
        <v>1</v>
      </c>
    </row>
    <row r="561" spans="1:5" ht="31.5" customHeight="1" x14ac:dyDescent="0.2">
      <c r="A561" s="46" t="s">
        <v>272</v>
      </c>
      <c r="B561" s="46"/>
      <c r="C561" s="11">
        <f>C563+C570</f>
        <v>3484.12</v>
      </c>
      <c r="D561" s="11">
        <f>D563+D570</f>
        <v>3382.41</v>
      </c>
      <c r="E561" s="12">
        <f t="shared" si="11"/>
        <v>0.97080754968255967</v>
      </c>
    </row>
    <row r="562" spans="1:5" ht="15" customHeight="1" x14ac:dyDescent="0.2">
      <c r="A562" s="14"/>
      <c r="B562" s="18" t="s">
        <v>394</v>
      </c>
      <c r="C562" s="15"/>
      <c r="D562" s="16"/>
      <c r="E562" s="17"/>
    </row>
    <row r="563" spans="1:5" ht="17.25" customHeight="1" x14ac:dyDescent="0.2">
      <c r="A563" s="14"/>
      <c r="B563" s="18" t="s">
        <v>395</v>
      </c>
      <c r="C563" s="15">
        <f>C564</f>
        <v>1085.6600000000001</v>
      </c>
      <c r="D563" s="15">
        <f>D564</f>
        <v>1083.95</v>
      </c>
      <c r="E563" s="17">
        <f t="shared" si="11"/>
        <v>0.9984249212460623</v>
      </c>
    </row>
    <row r="564" spans="1:5" ht="31.5" customHeight="1" x14ac:dyDescent="0.2">
      <c r="A564" s="14" t="s">
        <v>510</v>
      </c>
      <c r="B564" s="18" t="s">
        <v>512</v>
      </c>
      <c r="C564" s="15">
        <f>C565+C567</f>
        <v>1085.6600000000001</v>
      </c>
      <c r="D564" s="15">
        <f>D565+D567</f>
        <v>1083.95</v>
      </c>
      <c r="E564" s="17">
        <f t="shared" si="11"/>
        <v>0.9984249212460623</v>
      </c>
    </row>
    <row r="565" spans="1:5" ht="31.5" customHeight="1" collapsed="1" x14ac:dyDescent="0.2">
      <c r="A565" s="38" t="s">
        <v>511</v>
      </c>
      <c r="B565" s="28" t="s">
        <v>513</v>
      </c>
      <c r="C565" s="29">
        <f>SUM(C566)</f>
        <v>3</v>
      </c>
      <c r="D565" s="29">
        <f>SUM(D566)</f>
        <v>3</v>
      </c>
      <c r="E565" s="30">
        <f t="shared" si="11"/>
        <v>1</v>
      </c>
    </row>
    <row r="566" spans="1:5" ht="25.5" hidden="1" outlineLevel="1" x14ac:dyDescent="0.2">
      <c r="A566" s="4" t="s">
        <v>273</v>
      </c>
      <c r="B566" s="5" t="s">
        <v>274</v>
      </c>
      <c r="C566" s="8">
        <v>3</v>
      </c>
      <c r="D566" s="7">
        <v>3</v>
      </c>
      <c r="E566" s="9">
        <f t="shared" si="11"/>
        <v>1</v>
      </c>
    </row>
    <row r="567" spans="1:5" s="31" customFormat="1" ht="30" customHeight="1" outlineLevel="1" x14ac:dyDescent="0.2">
      <c r="A567" s="27" t="s">
        <v>514</v>
      </c>
      <c r="B567" s="33" t="s">
        <v>515</v>
      </c>
      <c r="C567" s="34">
        <f>SUM(C568:C569)</f>
        <v>1082.6600000000001</v>
      </c>
      <c r="D567" s="34">
        <f>SUM(D568:D569)</f>
        <v>1080.95</v>
      </c>
      <c r="E567" s="32">
        <f t="shared" si="11"/>
        <v>0.99842055677682739</v>
      </c>
    </row>
    <row r="568" spans="1:5" ht="38.25" hidden="1" outlineLevel="1" x14ac:dyDescent="0.2">
      <c r="A568" s="4" t="s">
        <v>275</v>
      </c>
      <c r="B568" s="5" t="s">
        <v>11</v>
      </c>
      <c r="C568" s="8">
        <v>995.97</v>
      </c>
      <c r="D568" s="7">
        <v>995.97</v>
      </c>
      <c r="E568" s="9">
        <f t="shared" si="11"/>
        <v>1</v>
      </c>
    </row>
    <row r="569" spans="1:5" ht="25.5" hidden="1" outlineLevel="1" x14ac:dyDescent="0.2">
      <c r="A569" s="4" t="s">
        <v>276</v>
      </c>
      <c r="B569" s="5" t="s">
        <v>277</v>
      </c>
      <c r="C569" s="8">
        <v>86.69</v>
      </c>
      <c r="D569" s="7">
        <v>84.98</v>
      </c>
      <c r="E569" s="9">
        <f t="shared" si="11"/>
        <v>0.98027454146960435</v>
      </c>
    </row>
    <row r="570" spans="1:5" s="26" customFormat="1" ht="24.75" customHeight="1" outlineLevel="1" x14ac:dyDescent="0.2">
      <c r="A570" s="2"/>
      <c r="B570" s="35" t="s">
        <v>402</v>
      </c>
      <c r="C570" s="36">
        <f>SUM(C571:C573)</f>
        <v>2398.46</v>
      </c>
      <c r="D570" s="36">
        <f>SUM(D571:D573)</f>
        <v>2298.46</v>
      </c>
      <c r="E570" s="37">
        <f t="shared" si="11"/>
        <v>0.9583065800555356</v>
      </c>
    </row>
    <row r="571" spans="1:5" ht="38.25" outlineLevel="1" x14ac:dyDescent="0.2">
      <c r="A571" s="4" t="s">
        <v>278</v>
      </c>
      <c r="B571" s="5" t="s">
        <v>279</v>
      </c>
      <c r="C571" s="8">
        <v>20.5</v>
      </c>
      <c r="D571" s="7">
        <v>6.7</v>
      </c>
      <c r="E571" s="9">
        <f t="shared" si="11"/>
        <v>0.32682926829268294</v>
      </c>
    </row>
    <row r="572" spans="1:5" ht="38.25" outlineLevel="1" x14ac:dyDescent="0.2">
      <c r="A572" s="4" t="s">
        <v>14</v>
      </c>
      <c r="B572" s="5" t="s">
        <v>15</v>
      </c>
      <c r="C572" s="8">
        <v>2207.6800000000003</v>
      </c>
      <c r="D572" s="7">
        <v>2147.71</v>
      </c>
      <c r="E572" s="9">
        <f t="shared" si="11"/>
        <v>0.97283573706334237</v>
      </c>
    </row>
    <row r="573" spans="1:5" ht="25.5" outlineLevel="1" x14ac:dyDescent="0.2">
      <c r="A573" s="4" t="s">
        <v>16</v>
      </c>
      <c r="B573" s="5" t="s">
        <v>17</v>
      </c>
      <c r="C573" s="8">
        <v>170.27999999999997</v>
      </c>
      <c r="D573" s="7">
        <v>144.05000000000001</v>
      </c>
      <c r="E573" s="9">
        <f t="shared" si="11"/>
        <v>0.84595959595959613</v>
      </c>
    </row>
    <row r="574" spans="1:5" ht="28.5" customHeight="1" x14ac:dyDescent="0.2">
      <c r="A574" s="46" t="s">
        <v>280</v>
      </c>
      <c r="B574" s="46"/>
      <c r="C574" s="11">
        <f>C576+C593</f>
        <v>455634.23000000004</v>
      </c>
      <c r="D574" s="11">
        <f>D576+D593</f>
        <v>452259.1</v>
      </c>
      <c r="E574" s="12">
        <f t="shared" si="11"/>
        <v>0.99259245733139922</v>
      </c>
    </row>
    <row r="575" spans="1:5" ht="17.25" customHeight="1" x14ac:dyDescent="0.2">
      <c r="A575" s="14"/>
      <c r="B575" s="18" t="s">
        <v>394</v>
      </c>
      <c r="C575" s="15"/>
      <c r="D575" s="16"/>
      <c r="E575" s="17"/>
    </row>
    <row r="576" spans="1:5" ht="16.5" customHeight="1" x14ac:dyDescent="0.2">
      <c r="A576" s="14"/>
      <c r="B576" s="18" t="s">
        <v>395</v>
      </c>
      <c r="C576" s="15">
        <f>C577+C580+C590</f>
        <v>440224.27</v>
      </c>
      <c r="D576" s="15">
        <f>D577+D580+D590</f>
        <v>436896.97</v>
      </c>
      <c r="E576" s="17">
        <f t="shared" si="11"/>
        <v>0.99244180699078666</v>
      </c>
    </row>
    <row r="577" spans="1:5" ht="28.5" customHeight="1" x14ac:dyDescent="0.2">
      <c r="A577" s="14" t="s">
        <v>437</v>
      </c>
      <c r="B577" s="18" t="s">
        <v>438</v>
      </c>
      <c r="C577" s="15">
        <f>C578</f>
        <v>434605.27</v>
      </c>
      <c r="D577" s="15">
        <f>D578</f>
        <v>433821.13</v>
      </c>
      <c r="E577" s="17">
        <f t="shared" si="11"/>
        <v>0.9981957420810843</v>
      </c>
    </row>
    <row r="578" spans="1:5" ht="28.5" customHeight="1" collapsed="1" x14ac:dyDescent="0.2">
      <c r="A578" s="38" t="s">
        <v>439</v>
      </c>
      <c r="B578" s="28" t="s">
        <v>516</v>
      </c>
      <c r="C578" s="29">
        <f>SUM(C579)</f>
        <v>434605.27</v>
      </c>
      <c r="D578" s="29">
        <f>SUM(D579)</f>
        <v>433821.13</v>
      </c>
      <c r="E578" s="30">
        <f t="shared" si="11"/>
        <v>0.9981957420810843</v>
      </c>
    </row>
    <row r="579" spans="1:5" ht="16.5" hidden="1" customHeight="1" outlineLevel="1" x14ac:dyDescent="0.2">
      <c r="A579" s="4" t="s">
        <v>100</v>
      </c>
      <c r="B579" s="5" t="s">
        <v>101</v>
      </c>
      <c r="C579" s="8">
        <v>434605.27</v>
      </c>
      <c r="D579" s="7">
        <v>433821.13</v>
      </c>
      <c r="E579" s="9">
        <f t="shared" si="11"/>
        <v>0.9981957420810843</v>
      </c>
    </row>
    <row r="580" spans="1:5" s="26" customFormat="1" ht="32.25" customHeight="1" outlineLevel="1" x14ac:dyDescent="0.2">
      <c r="A580" s="2" t="s">
        <v>518</v>
      </c>
      <c r="B580" s="35" t="s">
        <v>517</v>
      </c>
      <c r="C580" s="36">
        <f>C581+C588</f>
        <v>2899.9400000000005</v>
      </c>
      <c r="D580" s="36">
        <f>D581+D588</f>
        <v>2881.85</v>
      </c>
      <c r="E580" s="37">
        <f t="shared" si="11"/>
        <v>0.99376193990220463</v>
      </c>
    </row>
    <row r="581" spans="1:5" s="31" customFormat="1" ht="33.75" customHeight="1" outlineLevel="1" x14ac:dyDescent="0.2">
      <c r="A581" s="27" t="s">
        <v>519</v>
      </c>
      <c r="B581" s="33" t="s">
        <v>522</v>
      </c>
      <c r="C581" s="34">
        <f>SUM(C582:C587)</f>
        <v>2710.7000000000003</v>
      </c>
      <c r="D581" s="34">
        <f>SUM(D582:D587)</f>
        <v>2698.62</v>
      </c>
      <c r="E581" s="32">
        <f t="shared" si="11"/>
        <v>0.99554358652746511</v>
      </c>
    </row>
    <row r="582" spans="1:5" hidden="1" outlineLevel="1" x14ac:dyDescent="0.2">
      <c r="A582" s="4" t="s">
        <v>281</v>
      </c>
      <c r="B582" s="5" t="s">
        <v>282</v>
      </c>
      <c r="C582" s="8">
        <v>21.9</v>
      </c>
      <c r="D582" s="7">
        <v>21.9</v>
      </c>
      <c r="E582" s="9">
        <f t="shared" si="11"/>
        <v>1</v>
      </c>
    </row>
    <row r="583" spans="1:5" hidden="1" outlineLevel="1" x14ac:dyDescent="0.2">
      <c r="A583" s="4" t="s">
        <v>283</v>
      </c>
      <c r="B583" s="5" t="s">
        <v>284</v>
      </c>
      <c r="C583" s="8">
        <v>150</v>
      </c>
      <c r="D583" s="7">
        <v>150</v>
      </c>
      <c r="E583" s="9">
        <f t="shared" si="11"/>
        <v>1</v>
      </c>
    </row>
    <row r="584" spans="1:5" ht="38.25" hidden="1" outlineLevel="1" x14ac:dyDescent="0.2">
      <c r="A584" s="4" t="s">
        <v>285</v>
      </c>
      <c r="B584" s="5" t="s">
        <v>286</v>
      </c>
      <c r="C584" s="8">
        <v>138.06</v>
      </c>
      <c r="D584" s="7">
        <v>136.26</v>
      </c>
      <c r="E584" s="9">
        <f t="shared" si="11"/>
        <v>0.98696219035202082</v>
      </c>
    </row>
    <row r="585" spans="1:5" ht="25.5" hidden="1" outlineLevel="1" x14ac:dyDescent="0.2">
      <c r="A585" s="4" t="s">
        <v>287</v>
      </c>
      <c r="B585" s="5" t="s">
        <v>288</v>
      </c>
      <c r="C585" s="8">
        <v>863.36000000000013</v>
      </c>
      <c r="D585" s="7">
        <v>860.61</v>
      </c>
      <c r="E585" s="9">
        <f t="shared" si="11"/>
        <v>0.99681477020014808</v>
      </c>
    </row>
    <row r="586" spans="1:5" ht="38.25" hidden="1" outlineLevel="1" x14ac:dyDescent="0.2">
      <c r="A586" s="4" t="s">
        <v>289</v>
      </c>
      <c r="B586" s="5" t="s">
        <v>290</v>
      </c>
      <c r="C586" s="8">
        <v>652.34</v>
      </c>
      <c r="D586" s="7">
        <v>644.80999999999995</v>
      </c>
      <c r="E586" s="9">
        <f t="shared" si="11"/>
        <v>0.98845693963270675</v>
      </c>
    </row>
    <row r="587" spans="1:5" ht="25.5" hidden="1" outlineLevel="1" x14ac:dyDescent="0.2">
      <c r="A587" s="4" t="s">
        <v>291</v>
      </c>
      <c r="B587" s="5" t="s">
        <v>292</v>
      </c>
      <c r="C587" s="8">
        <v>885.04</v>
      </c>
      <c r="D587" s="7">
        <v>885.04</v>
      </c>
      <c r="E587" s="9">
        <f t="shared" si="11"/>
        <v>1</v>
      </c>
    </row>
    <row r="588" spans="1:5" s="31" customFormat="1" ht="21" customHeight="1" outlineLevel="1" x14ac:dyDescent="0.2">
      <c r="A588" s="27" t="s">
        <v>520</v>
      </c>
      <c r="B588" s="33" t="s">
        <v>523</v>
      </c>
      <c r="C588" s="34">
        <f>SUM(C589)</f>
        <v>189.24</v>
      </c>
      <c r="D588" s="34">
        <f>SUM(D589)</f>
        <v>183.23</v>
      </c>
      <c r="E588" s="32">
        <f t="shared" si="11"/>
        <v>0.96824138659902759</v>
      </c>
    </row>
    <row r="589" spans="1:5" ht="21" hidden="1" customHeight="1" outlineLevel="1" x14ac:dyDescent="0.2">
      <c r="A589" s="4" t="s">
        <v>293</v>
      </c>
      <c r="B589" s="5" t="s">
        <v>294</v>
      </c>
      <c r="C589" s="8">
        <v>189.24</v>
      </c>
      <c r="D589" s="7">
        <v>183.23</v>
      </c>
      <c r="E589" s="9">
        <f t="shared" si="11"/>
        <v>0.96824138659902759</v>
      </c>
    </row>
    <row r="590" spans="1:5" s="26" customFormat="1" ht="24.75" customHeight="1" outlineLevel="1" x14ac:dyDescent="0.2">
      <c r="A590" s="2" t="s">
        <v>451</v>
      </c>
      <c r="B590" s="35" t="s">
        <v>453</v>
      </c>
      <c r="C590" s="36">
        <f>C591</f>
        <v>2719.06</v>
      </c>
      <c r="D590" s="36">
        <f>D591</f>
        <v>193.99</v>
      </c>
      <c r="E590" s="37">
        <f t="shared" si="11"/>
        <v>7.1344508764058179E-2</v>
      </c>
    </row>
    <row r="591" spans="1:5" s="31" customFormat="1" ht="30.75" customHeight="1" outlineLevel="1" x14ac:dyDescent="0.2">
      <c r="A591" s="27" t="s">
        <v>521</v>
      </c>
      <c r="B591" s="33" t="s">
        <v>524</v>
      </c>
      <c r="C591" s="34">
        <f>SUM(C592)</f>
        <v>2719.06</v>
      </c>
      <c r="D591" s="34">
        <f>SUM(D592)</f>
        <v>193.99</v>
      </c>
      <c r="E591" s="32">
        <f t="shared" si="11"/>
        <v>7.1344508764058179E-2</v>
      </c>
    </row>
    <row r="592" spans="1:5" ht="21" hidden="1" customHeight="1" outlineLevel="1" x14ac:dyDescent="0.2">
      <c r="A592" s="4" t="s">
        <v>295</v>
      </c>
      <c r="B592" s="5" t="s">
        <v>296</v>
      </c>
      <c r="C592" s="8">
        <v>2719.06</v>
      </c>
      <c r="D592" s="7">
        <v>193.99</v>
      </c>
      <c r="E592" s="9">
        <f t="shared" si="11"/>
        <v>7.1344508764058179E-2</v>
      </c>
    </row>
    <row r="593" spans="1:5" s="26" customFormat="1" ht="29.25" customHeight="1" outlineLevel="1" x14ac:dyDescent="0.2">
      <c r="A593" s="2"/>
      <c r="B593" s="35" t="s">
        <v>402</v>
      </c>
      <c r="C593" s="36">
        <f>SUM(C594:C596)</f>
        <v>15409.96</v>
      </c>
      <c r="D593" s="36">
        <f>SUM(D594:D596)</f>
        <v>15362.130000000001</v>
      </c>
      <c r="E593" s="37">
        <f t="shared" si="11"/>
        <v>0.99689616326064456</v>
      </c>
    </row>
    <row r="594" spans="1:5" ht="38.25" outlineLevel="1" x14ac:dyDescent="0.2">
      <c r="A594" s="4" t="s">
        <v>297</v>
      </c>
      <c r="B594" s="5" t="s">
        <v>298</v>
      </c>
      <c r="C594" s="8">
        <v>12205.9</v>
      </c>
      <c r="D594" s="7">
        <v>12205.91</v>
      </c>
      <c r="E594" s="9">
        <f t="shared" si="11"/>
        <v>1.000000819275924</v>
      </c>
    </row>
    <row r="595" spans="1:5" ht="38.25" outlineLevel="1" x14ac:dyDescent="0.2">
      <c r="A595" s="4" t="s">
        <v>14</v>
      </c>
      <c r="B595" s="5" t="s">
        <v>15</v>
      </c>
      <c r="C595" s="8">
        <v>2929.5</v>
      </c>
      <c r="D595" s="7">
        <v>2917.6</v>
      </c>
      <c r="E595" s="9">
        <f t="shared" si="11"/>
        <v>0.99593787335722817</v>
      </c>
    </row>
    <row r="596" spans="1:5" ht="25.5" outlineLevel="1" x14ac:dyDescent="0.2">
      <c r="A596" s="4" t="s">
        <v>16</v>
      </c>
      <c r="B596" s="5" t="s">
        <v>17</v>
      </c>
      <c r="C596" s="8">
        <v>274.55999999999995</v>
      </c>
      <c r="D596" s="7">
        <v>238.62</v>
      </c>
      <c r="E596" s="9">
        <f t="shared" si="11"/>
        <v>0.86909965034965053</v>
      </c>
    </row>
    <row r="597" spans="1:5" ht="26.25" customHeight="1" x14ac:dyDescent="0.2">
      <c r="A597" s="46" t="s">
        <v>299</v>
      </c>
      <c r="B597" s="46"/>
      <c r="C597" s="11">
        <f>C599+C607</f>
        <v>54521.679999999993</v>
      </c>
      <c r="D597" s="11">
        <f>D599+D607</f>
        <v>54392.740000000005</v>
      </c>
      <c r="E597" s="12">
        <f t="shared" si="11"/>
        <v>0.99763506920549794</v>
      </c>
    </row>
    <row r="598" spans="1:5" ht="14.25" customHeight="1" x14ac:dyDescent="0.2">
      <c r="A598" s="14"/>
      <c r="B598" s="18" t="s">
        <v>394</v>
      </c>
      <c r="C598" s="15"/>
      <c r="D598" s="16"/>
      <c r="E598" s="17"/>
    </row>
    <row r="599" spans="1:5" ht="16.5" customHeight="1" x14ac:dyDescent="0.2">
      <c r="A599" s="14"/>
      <c r="B599" s="18" t="s">
        <v>395</v>
      </c>
      <c r="C599" s="15">
        <f>C600+C603</f>
        <v>23265.439999999999</v>
      </c>
      <c r="D599" s="15">
        <f>D600+D603</f>
        <v>23160.22</v>
      </c>
      <c r="E599" s="17">
        <f t="shared" si="11"/>
        <v>0.99547741198962936</v>
      </c>
    </row>
    <row r="600" spans="1:5" ht="26.25" customHeight="1" x14ac:dyDescent="0.2">
      <c r="A600" s="14" t="s">
        <v>455</v>
      </c>
      <c r="B600" s="18" t="s">
        <v>458</v>
      </c>
      <c r="C600" s="15">
        <f>C601</f>
        <v>659.8</v>
      </c>
      <c r="D600" s="15">
        <f>D601</f>
        <v>659.21</v>
      </c>
      <c r="E600" s="17">
        <f t="shared" si="11"/>
        <v>0.99910578963322227</v>
      </c>
    </row>
    <row r="601" spans="1:5" ht="47.25" customHeight="1" collapsed="1" x14ac:dyDescent="0.2">
      <c r="A601" s="38" t="s">
        <v>457</v>
      </c>
      <c r="B601" s="28" t="s">
        <v>525</v>
      </c>
      <c r="C601" s="29">
        <f>SUM(C602)</f>
        <v>659.8</v>
      </c>
      <c r="D601" s="29">
        <f>SUM(D602)</f>
        <v>659.21</v>
      </c>
      <c r="E601" s="30">
        <f t="shared" si="11"/>
        <v>0.99910578963322227</v>
      </c>
    </row>
    <row r="602" spans="1:5" ht="25.5" hidden="1" outlineLevel="1" x14ac:dyDescent="0.2">
      <c r="A602" s="4" t="s">
        <v>300</v>
      </c>
      <c r="B602" s="5" t="s">
        <v>301</v>
      </c>
      <c r="C602" s="8">
        <v>659.8</v>
      </c>
      <c r="D602" s="7">
        <v>659.21</v>
      </c>
      <c r="E602" s="9">
        <f t="shared" si="11"/>
        <v>0.99910578963322227</v>
      </c>
    </row>
    <row r="603" spans="1:5" s="26" customFormat="1" ht="42" customHeight="1" outlineLevel="1" x14ac:dyDescent="0.2">
      <c r="A603" s="2" t="s">
        <v>487</v>
      </c>
      <c r="B603" s="35" t="s">
        <v>526</v>
      </c>
      <c r="C603" s="36">
        <f>C604</f>
        <v>22605.64</v>
      </c>
      <c r="D603" s="36">
        <f>D604</f>
        <v>22501.010000000002</v>
      </c>
      <c r="E603" s="37">
        <f t="shared" si="11"/>
        <v>0.99537150905703187</v>
      </c>
    </row>
    <row r="604" spans="1:5" s="31" customFormat="1" ht="51" customHeight="1" outlineLevel="1" x14ac:dyDescent="0.2">
      <c r="A604" s="27" t="s">
        <v>493</v>
      </c>
      <c r="B604" s="33" t="s">
        <v>492</v>
      </c>
      <c r="C604" s="34">
        <f>SUM(C605:C606)</f>
        <v>22605.64</v>
      </c>
      <c r="D604" s="34">
        <f>SUM(D605:D606)</f>
        <v>22501.010000000002</v>
      </c>
      <c r="E604" s="32">
        <f t="shared" ref="E604:E610" si="14">D604/C604</f>
        <v>0.99537150905703187</v>
      </c>
    </row>
    <row r="605" spans="1:5" ht="38.25" hidden="1" outlineLevel="1" x14ac:dyDescent="0.2">
      <c r="A605" s="4" t="s">
        <v>302</v>
      </c>
      <c r="B605" s="5" t="s">
        <v>11</v>
      </c>
      <c r="C605" s="8">
        <v>22518.239999999998</v>
      </c>
      <c r="D605" s="7">
        <v>22413.61</v>
      </c>
      <c r="E605" s="9">
        <f t="shared" si="14"/>
        <v>0.99535354450436631</v>
      </c>
    </row>
    <row r="606" spans="1:5" ht="63.75" hidden="1" outlineLevel="1" x14ac:dyDescent="0.2">
      <c r="A606" s="4" t="s">
        <v>303</v>
      </c>
      <c r="B606" s="5" t="s">
        <v>304</v>
      </c>
      <c r="C606" s="8">
        <v>87.4</v>
      </c>
      <c r="D606" s="7">
        <v>87.4</v>
      </c>
      <c r="E606" s="9">
        <f t="shared" si="14"/>
        <v>1</v>
      </c>
    </row>
    <row r="607" spans="1:5" s="26" customFormat="1" ht="19.5" customHeight="1" outlineLevel="1" x14ac:dyDescent="0.2">
      <c r="A607" s="2"/>
      <c r="B607" s="35" t="s">
        <v>402</v>
      </c>
      <c r="C607" s="36">
        <f>SUM(C608:C610)</f>
        <v>31256.239999999998</v>
      </c>
      <c r="D607" s="36">
        <f>SUM(D608:D610)</f>
        <v>31232.52</v>
      </c>
      <c r="E607" s="37">
        <f t="shared" si="14"/>
        <v>0.99924111153484885</v>
      </c>
    </row>
    <row r="608" spans="1:5" ht="38.25" outlineLevel="1" x14ac:dyDescent="0.2">
      <c r="A608" s="4" t="s">
        <v>14</v>
      </c>
      <c r="B608" s="5" t="s">
        <v>15</v>
      </c>
      <c r="C608" s="8">
        <v>1896.06</v>
      </c>
      <c r="D608" s="7">
        <v>1872.34</v>
      </c>
      <c r="E608" s="9">
        <f t="shared" si="14"/>
        <v>0.98748984736769929</v>
      </c>
    </row>
    <row r="609" spans="1:5" ht="25.5" outlineLevel="1" x14ac:dyDescent="0.2">
      <c r="A609" s="4" t="s">
        <v>16</v>
      </c>
      <c r="B609" s="5" t="s">
        <v>17</v>
      </c>
      <c r="C609" s="8">
        <v>123.61000000000001</v>
      </c>
      <c r="D609" s="7">
        <v>123.61</v>
      </c>
      <c r="E609" s="9">
        <f t="shared" si="14"/>
        <v>0.99999999999999989</v>
      </c>
    </row>
    <row r="610" spans="1:5" ht="23.25" customHeight="1" outlineLevel="1" x14ac:dyDescent="0.2">
      <c r="A610" s="4" t="s">
        <v>305</v>
      </c>
      <c r="B610" s="5" t="s">
        <v>306</v>
      </c>
      <c r="C610" s="8">
        <v>29236.57</v>
      </c>
      <c r="D610" s="7">
        <v>29236.57</v>
      </c>
      <c r="E610" s="9">
        <f t="shared" si="14"/>
        <v>1</v>
      </c>
    </row>
    <row r="611" spans="1:5" ht="25.5" customHeight="1" x14ac:dyDescent="0.2">
      <c r="A611" s="46" t="s">
        <v>307</v>
      </c>
      <c r="B611" s="46"/>
      <c r="C611" s="11">
        <f>C613+C617</f>
        <v>6720.45</v>
      </c>
      <c r="D611" s="11">
        <f>D613+D617</f>
        <v>6219.8099999999995</v>
      </c>
      <c r="E611" s="12">
        <f t="shared" ref="E611:E714" si="15">D611/C611</f>
        <v>0.92550498850523399</v>
      </c>
    </row>
    <row r="612" spans="1:5" ht="15" customHeight="1" x14ac:dyDescent="0.2">
      <c r="A612" s="14"/>
      <c r="B612" s="18" t="s">
        <v>394</v>
      </c>
      <c r="C612" s="15"/>
      <c r="D612" s="16"/>
      <c r="E612" s="17"/>
    </row>
    <row r="613" spans="1:5" ht="19.5" customHeight="1" x14ac:dyDescent="0.2">
      <c r="A613" s="14"/>
      <c r="B613" s="18" t="s">
        <v>395</v>
      </c>
      <c r="C613" s="15">
        <f>C614</f>
        <v>875.28</v>
      </c>
      <c r="D613" s="15">
        <f>D614</f>
        <v>782.36</v>
      </c>
      <c r="E613" s="17">
        <f t="shared" si="15"/>
        <v>0.89383968558632676</v>
      </c>
    </row>
    <row r="614" spans="1:5" ht="45" customHeight="1" x14ac:dyDescent="0.2">
      <c r="A614" s="14" t="s">
        <v>487</v>
      </c>
      <c r="B614" s="35" t="s">
        <v>526</v>
      </c>
      <c r="C614" s="15">
        <f>C615</f>
        <v>875.28</v>
      </c>
      <c r="D614" s="15">
        <f>D615</f>
        <v>782.36</v>
      </c>
      <c r="E614" s="17">
        <f t="shared" si="15"/>
        <v>0.89383968558632676</v>
      </c>
    </row>
    <row r="615" spans="1:5" ht="55.5" customHeight="1" collapsed="1" x14ac:dyDescent="0.2">
      <c r="A615" s="38" t="s">
        <v>493</v>
      </c>
      <c r="B615" s="33" t="s">
        <v>492</v>
      </c>
      <c r="C615" s="29">
        <f>SUM(C616)</f>
        <v>875.28</v>
      </c>
      <c r="D615" s="29">
        <f>SUM(D616)</f>
        <v>782.36</v>
      </c>
      <c r="E615" s="30">
        <f t="shared" si="15"/>
        <v>0.89383968558632676</v>
      </c>
    </row>
    <row r="616" spans="1:5" ht="63.75" hidden="1" outlineLevel="1" x14ac:dyDescent="0.2">
      <c r="A616" s="4" t="s">
        <v>303</v>
      </c>
      <c r="B616" s="5" t="s">
        <v>304</v>
      </c>
      <c r="C616" s="8">
        <v>875.28</v>
      </c>
      <c r="D616" s="7">
        <v>782.36</v>
      </c>
      <c r="E616" s="9">
        <f t="shared" si="15"/>
        <v>0.89383968558632676</v>
      </c>
    </row>
    <row r="617" spans="1:5" s="26" customFormat="1" ht="21.75" customHeight="1" outlineLevel="1" x14ac:dyDescent="0.2">
      <c r="A617" s="2"/>
      <c r="B617" s="35" t="s">
        <v>402</v>
      </c>
      <c r="C617" s="36">
        <f>SUM(C618:C619)</f>
        <v>5845.17</v>
      </c>
      <c r="D617" s="36">
        <f>SUM(D618:D619)</f>
        <v>5437.45</v>
      </c>
      <c r="E617" s="37">
        <f t="shared" si="15"/>
        <v>0.93024668230350871</v>
      </c>
    </row>
    <row r="618" spans="1:5" ht="38.25" outlineLevel="1" x14ac:dyDescent="0.2">
      <c r="A618" s="4" t="s">
        <v>14</v>
      </c>
      <c r="B618" s="5" t="s">
        <v>15</v>
      </c>
      <c r="C618" s="8">
        <v>5324.04</v>
      </c>
      <c r="D618" s="7">
        <v>5075.75</v>
      </c>
      <c r="E618" s="9">
        <f t="shared" si="15"/>
        <v>0.95336436240148459</v>
      </c>
    </row>
    <row r="619" spans="1:5" ht="25.5" outlineLevel="1" x14ac:dyDescent="0.2">
      <c r="A619" s="4" t="s">
        <v>16</v>
      </c>
      <c r="B619" s="5" t="s">
        <v>17</v>
      </c>
      <c r="C619" s="8">
        <v>521.13</v>
      </c>
      <c r="D619" s="7">
        <v>361.7</v>
      </c>
      <c r="E619" s="9">
        <f t="shared" si="15"/>
        <v>0.69406865849212285</v>
      </c>
    </row>
    <row r="620" spans="1:5" ht="34.5" customHeight="1" x14ac:dyDescent="0.2">
      <c r="A620" s="46" t="s">
        <v>308</v>
      </c>
      <c r="B620" s="46"/>
      <c r="C620" s="11">
        <f>C622+C638</f>
        <v>90304.91</v>
      </c>
      <c r="D620" s="11">
        <f>D622+D638</f>
        <v>90144.33</v>
      </c>
      <c r="E620" s="12">
        <f t="shared" si="15"/>
        <v>0.99822180211463585</v>
      </c>
    </row>
    <row r="621" spans="1:5" ht="17.25" customHeight="1" x14ac:dyDescent="0.2">
      <c r="A621" s="14"/>
      <c r="B621" s="18" t="s">
        <v>394</v>
      </c>
      <c r="C621" s="15"/>
      <c r="D621" s="16"/>
      <c r="E621" s="17"/>
    </row>
    <row r="622" spans="1:5" ht="17.25" customHeight="1" x14ac:dyDescent="0.2">
      <c r="A622" s="14"/>
      <c r="B622" s="18" t="s">
        <v>395</v>
      </c>
      <c r="C622" s="15">
        <f>C623+C626+C629+C631+C633+C636</f>
        <v>38351.85</v>
      </c>
      <c r="D622" s="15">
        <f>D623+D626+D629+D631+D633+D636</f>
        <v>38331.780000000006</v>
      </c>
      <c r="E622" s="17">
        <f t="shared" si="15"/>
        <v>0.99947668756526753</v>
      </c>
    </row>
    <row r="623" spans="1:5" ht="21.75" customHeight="1" x14ac:dyDescent="0.2">
      <c r="A623" s="14" t="s">
        <v>463</v>
      </c>
      <c r="B623" s="18" t="s">
        <v>462</v>
      </c>
      <c r="C623" s="15">
        <f>C624</f>
        <v>256.8</v>
      </c>
      <c r="D623" s="15">
        <f>D624</f>
        <v>256.8</v>
      </c>
      <c r="E623" s="17">
        <f t="shared" si="15"/>
        <v>1</v>
      </c>
    </row>
    <row r="624" spans="1:5" ht="44.25" customHeight="1" collapsed="1" x14ac:dyDescent="0.2">
      <c r="A624" s="38" t="s">
        <v>465</v>
      </c>
      <c r="B624" s="28" t="s">
        <v>464</v>
      </c>
      <c r="C624" s="29">
        <f>SUM(C625)</f>
        <v>256.8</v>
      </c>
      <c r="D624" s="29">
        <f>SUM(D625)</f>
        <v>256.8</v>
      </c>
      <c r="E624" s="30">
        <f t="shared" si="15"/>
        <v>1</v>
      </c>
    </row>
    <row r="625" spans="1:5" ht="38.25" hidden="1" outlineLevel="1" x14ac:dyDescent="0.2">
      <c r="A625" s="4" t="s">
        <v>163</v>
      </c>
      <c r="B625" s="5" t="s">
        <v>164</v>
      </c>
      <c r="C625" s="8">
        <v>256.8</v>
      </c>
      <c r="D625" s="7">
        <v>256.8</v>
      </c>
      <c r="E625" s="9">
        <f t="shared" si="15"/>
        <v>1</v>
      </c>
    </row>
    <row r="626" spans="1:5" s="26" customFormat="1" ht="30" customHeight="1" outlineLevel="1" x14ac:dyDescent="0.2">
      <c r="A626" s="2" t="s">
        <v>451</v>
      </c>
      <c r="B626" s="35" t="s">
        <v>453</v>
      </c>
      <c r="C626" s="36">
        <f>C627</f>
        <v>19.04</v>
      </c>
      <c r="D626" s="36">
        <f>D627</f>
        <v>19.04</v>
      </c>
      <c r="E626" s="37">
        <f t="shared" si="15"/>
        <v>1</v>
      </c>
    </row>
    <row r="627" spans="1:5" s="31" customFormat="1" ht="35.25" customHeight="1" outlineLevel="1" x14ac:dyDescent="0.2">
      <c r="A627" s="27" t="s">
        <v>521</v>
      </c>
      <c r="B627" s="33" t="s">
        <v>524</v>
      </c>
      <c r="C627" s="34">
        <f>C628</f>
        <v>19.04</v>
      </c>
      <c r="D627" s="34">
        <f>D628</f>
        <v>19.04</v>
      </c>
      <c r="E627" s="32">
        <f t="shared" si="15"/>
        <v>1</v>
      </c>
    </row>
    <row r="628" spans="1:5" ht="25.5" hidden="1" outlineLevel="1" x14ac:dyDescent="0.2">
      <c r="A628" s="4" t="s">
        <v>309</v>
      </c>
      <c r="B628" s="5" t="s">
        <v>310</v>
      </c>
      <c r="C628" s="8">
        <v>19.04</v>
      </c>
      <c r="D628" s="7">
        <v>19.04</v>
      </c>
      <c r="E628" s="9">
        <f t="shared" si="15"/>
        <v>1</v>
      </c>
    </row>
    <row r="629" spans="1:5" s="26" customFormat="1" ht="56.25" customHeight="1" outlineLevel="1" x14ac:dyDescent="0.2">
      <c r="A629" s="2" t="s">
        <v>527</v>
      </c>
      <c r="B629" s="35" t="s">
        <v>531</v>
      </c>
      <c r="C629" s="36">
        <f>SUM(C630)</f>
        <v>2874.28</v>
      </c>
      <c r="D629" s="36">
        <f>SUM(D630)</f>
        <v>2865.84</v>
      </c>
      <c r="E629" s="37">
        <f t="shared" si="15"/>
        <v>0.99706361245250985</v>
      </c>
    </row>
    <row r="630" spans="1:5" ht="38.25" hidden="1" outlineLevel="1" x14ac:dyDescent="0.2">
      <c r="A630" s="4" t="s">
        <v>311</v>
      </c>
      <c r="B630" s="5" t="s">
        <v>312</v>
      </c>
      <c r="C630" s="8">
        <v>2874.28</v>
      </c>
      <c r="D630" s="7">
        <v>2865.84</v>
      </c>
      <c r="E630" s="9">
        <f t="shared" si="15"/>
        <v>0.99706361245250985</v>
      </c>
    </row>
    <row r="631" spans="1:5" s="26" customFormat="1" ht="36" customHeight="1" outlineLevel="1" x14ac:dyDescent="0.2">
      <c r="A631" s="2" t="s">
        <v>528</v>
      </c>
      <c r="B631" s="35" t="s">
        <v>532</v>
      </c>
      <c r="C631" s="36">
        <f>C632</f>
        <v>1205.48</v>
      </c>
      <c r="D631" s="36">
        <f>D632</f>
        <v>1205.47</v>
      </c>
      <c r="E631" s="37">
        <f t="shared" si="15"/>
        <v>0.99999170454922526</v>
      </c>
    </row>
    <row r="632" spans="1:5" ht="38.25" hidden="1" outlineLevel="1" x14ac:dyDescent="0.2">
      <c r="A632" s="4" t="s">
        <v>313</v>
      </c>
      <c r="B632" s="5" t="s">
        <v>314</v>
      </c>
      <c r="C632" s="8">
        <v>1205.48</v>
      </c>
      <c r="D632" s="7">
        <v>1205.47</v>
      </c>
      <c r="E632" s="9">
        <f t="shared" si="15"/>
        <v>0.99999170454922526</v>
      </c>
    </row>
    <row r="633" spans="1:5" s="26" customFormat="1" ht="53.25" customHeight="1" outlineLevel="1" x14ac:dyDescent="0.2">
      <c r="A633" s="2" t="s">
        <v>529</v>
      </c>
      <c r="B633" s="35" t="s">
        <v>533</v>
      </c>
      <c r="C633" s="36">
        <f>SUM(C634:C635)</f>
        <v>32055.699999999997</v>
      </c>
      <c r="D633" s="36">
        <f>SUM(D634:D635)</f>
        <v>32044.080000000002</v>
      </c>
      <c r="E633" s="37">
        <f t="shared" si="15"/>
        <v>0.99963750596617773</v>
      </c>
    </row>
    <row r="634" spans="1:5" ht="38.25" hidden="1" outlineLevel="1" x14ac:dyDescent="0.2">
      <c r="A634" s="4" t="s">
        <v>315</v>
      </c>
      <c r="B634" s="5" t="s">
        <v>11</v>
      </c>
      <c r="C634" s="8">
        <v>22439.769999999997</v>
      </c>
      <c r="D634" s="7">
        <v>22428.15</v>
      </c>
      <c r="E634" s="9">
        <f t="shared" si="15"/>
        <v>0.99948216938052414</v>
      </c>
    </row>
    <row r="635" spans="1:5" ht="22.5" hidden="1" customHeight="1" outlineLevel="1" x14ac:dyDescent="0.2">
      <c r="A635" s="4" t="s">
        <v>316</v>
      </c>
      <c r="B635" s="5" t="s">
        <v>317</v>
      </c>
      <c r="C635" s="8">
        <v>9615.93</v>
      </c>
      <c r="D635" s="7">
        <v>9615.93</v>
      </c>
      <c r="E635" s="9">
        <f t="shared" si="15"/>
        <v>1</v>
      </c>
    </row>
    <row r="636" spans="1:5" s="26" customFormat="1" ht="34.5" customHeight="1" outlineLevel="1" x14ac:dyDescent="0.2">
      <c r="A636" s="2" t="s">
        <v>530</v>
      </c>
      <c r="B636" s="35" t="s">
        <v>534</v>
      </c>
      <c r="C636" s="36">
        <f>SUM(C637)</f>
        <v>1940.5499999999997</v>
      </c>
      <c r="D636" s="36">
        <f>SUM(D637)</f>
        <v>1940.55</v>
      </c>
      <c r="E636" s="37">
        <f t="shared" si="15"/>
        <v>1.0000000000000002</v>
      </c>
    </row>
    <row r="637" spans="1:5" ht="38.25" hidden="1" outlineLevel="1" x14ac:dyDescent="0.2">
      <c r="A637" s="4" t="s">
        <v>318</v>
      </c>
      <c r="B637" s="5" t="s">
        <v>11</v>
      </c>
      <c r="C637" s="8">
        <v>1940.5499999999997</v>
      </c>
      <c r="D637" s="7">
        <v>1940.55</v>
      </c>
      <c r="E637" s="9">
        <f t="shared" si="15"/>
        <v>1.0000000000000002</v>
      </c>
    </row>
    <row r="638" spans="1:5" s="26" customFormat="1" ht="30" customHeight="1" outlineLevel="1" x14ac:dyDescent="0.2">
      <c r="A638" s="2"/>
      <c r="B638" s="35" t="s">
        <v>402</v>
      </c>
      <c r="C638" s="36">
        <f>SUM(C639:C649)</f>
        <v>51953.06</v>
      </c>
      <c r="D638" s="36">
        <f>SUM(D639:D649)</f>
        <v>51812.549999999996</v>
      </c>
      <c r="E638" s="37">
        <f t="shared" si="15"/>
        <v>0.99729544323279506</v>
      </c>
    </row>
    <row r="639" spans="1:5" outlineLevel="1" x14ac:dyDescent="0.2">
      <c r="A639" s="4" t="s">
        <v>319</v>
      </c>
      <c r="B639" s="5" t="s">
        <v>320</v>
      </c>
      <c r="C639" s="8">
        <v>1101.08</v>
      </c>
      <c r="D639" s="7">
        <v>1047.47</v>
      </c>
      <c r="E639" s="9">
        <f t="shared" si="15"/>
        <v>0.95131143967740772</v>
      </c>
    </row>
    <row r="640" spans="1:5" outlineLevel="1" x14ac:dyDescent="0.2">
      <c r="A640" s="4" t="s">
        <v>321</v>
      </c>
      <c r="B640" s="5" t="s">
        <v>322</v>
      </c>
      <c r="C640" s="8">
        <v>3023.09</v>
      </c>
      <c r="D640" s="7">
        <v>2952.99</v>
      </c>
      <c r="E640" s="9">
        <f t="shared" si="15"/>
        <v>0.97681180513977406</v>
      </c>
    </row>
    <row r="641" spans="1:5" ht="51" outlineLevel="1" x14ac:dyDescent="0.2">
      <c r="A641" s="4" t="s">
        <v>323</v>
      </c>
      <c r="B641" s="5" t="s">
        <v>324</v>
      </c>
      <c r="C641" s="8">
        <v>1842.62</v>
      </c>
      <c r="D641" s="7">
        <v>1842.62</v>
      </c>
      <c r="E641" s="9">
        <f t="shared" si="15"/>
        <v>1</v>
      </c>
    </row>
    <row r="642" spans="1:5" ht="25.5" outlineLevel="1" x14ac:dyDescent="0.2">
      <c r="A642" s="4" t="s">
        <v>325</v>
      </c>
      <c r="B642" s="5" t="s">
        <v>326</v>
      </c>
      <c r="C642" s="8">
        <v>447.3</v>
      </c>
      <c r="D642" s="7">
        <v>447.3</v>
      </c>
      <c r="E642" s="9">
        <f t="shared" si="15"/>
        <v>1</v>
      </c>
    </row>
    <row r="643" spans="1:5" ht="25.5" outlineLevel="1" x14ac:dyDescent="0.2">
      <c r="A643" s="4" t="s">
        <v>184</v>
      </c>
      <c r="B643" s="5" t="s">
        <v>185</v>
      </c>
      <c r="C643" s="8">
        <v>104.81</v>
      </c>
      <c r="D643" s="7">
        <v>103.98</v>
      </c>
      <c r="E643" s="9">
        <f t="shared" si="15"/>
        <v>0.99208090831027573</v>
      </c>
    </row>
    <row r="644" spans="1:5" ht="25.5" outlineLevel="1" x14ac:dyDescent="0.2">
      <c r="A644" s="4" t="s">
        <v>327</v>
      </c>
      <c r="B644" s="5" t="s">
        <v>328</v>
      </c>
      <c r="C644" s="8">
        <v>5070.91</v>
      </c>
      <c r="D644" s="7">
        <v>5070.91</v>
      </c>
      <c r="E644" s="9">
        <f t="shared" si="15"/>
        <v>1</v>
      </c>
    </row>
    <row r="645" spans="1:5" ht="25.5" outlineLevel="1" x14ac:dyDescent="0.2">
      <c r="A645" s="4" t="s">
        <v>329</v>
      </c>
      <c r="B645" s="5" t="s">
        <v>330</v>
      </c>
      <c r="C645" s="8">
        <v>1645.06</v>
      </c>
      <c r="D645" s="7">
        <v>1641.22</v>
      </c>
      <c r="E645" s="9">
        <f t="shared" si="15"/>
        <v>0.99766573863567287</v>
      </c>
    </row>
    <row r="646" spans="1:5" ht="25.5" outlineLevel="1" x14ac:dyDescent="0.2">
      <c r="A646" s="4" t="s">
        <v>331</v>
      </c>
      <c r="B646" s="5" t="s">
        <v>332</v>
      </c>
      <c r="C646" s="8">
        <v>33285.949999999997</v>
      </c>
      <c r="D646" s="7">
        <v>33274.15</v>
      </c>
      <c r="E646" s="9">
        <f t="shared" si="15"/>
        <v>0.99964549607266739</v>
      </c>
    </row>
    <row r="647" spans="1:5" ht="25.5" outlineLevel="1" x14ac:dyDescent="0.2">
      <c r="A647" s="4" t="s">
        <v>333</v>
      </c>
      <c r="B647" s="5" t="s">
        <v>334</v>
      </c>
      <c r="C647" s="8">
        <v>1394.25</v>
      </c>
      <c r="D647" s="7">
        <v>1393.92</v>
      </c>
      <c r="E647" s="9">
        <f t="shared" si="15"/>
        <v>0.99976331360946746</v>
      </c>
    </row>
    <row r="648" spans="1:5" ht="25.5" outlineLevel="1" x14ac:dyDescent="0.2">
      <c r="A648" s="4" t="s">
        <v>18</v>
      </c>
      <c r="B648" s="5" t="s">
        <v>19</v>
      </c>
      <c r="C648" s="8">
        <v>45</v>
      </c>
      <c r="D648" s="7">
        <v>45</v>
      </c>
      <c r="E648" s="9">
        <f t="shared" si="15"/>
        <v>1</v>
      </c>
    </row>
    <row r="649" spans="1:5" outlineLevel="1" x14ac:dyDescent="0.2">
      <c r="A649" s="4" t="s">
        <v>305</v>
      </c>
      <c r="B649" s="5" t="s">
        <v>306</v>
      </c>
      <c r="C649" s="8">
        <v>3992.99</v>
      </c>
      <c r="D649" s="7">
        <v>3992.99</v>
      </c>
      <c r="E649" s="9">
        <f t="shared" si="15"/>
        <v>1</v>
      </c>
    </row>
    <row r="650" spans="1:5" ht="31.5" customHeight="1" x14ac:dyDescent="0.2">
      <c r="A650" s="46" t="s">
        <v>335</v>
      </c>
      <c r="B650" s="46"/>
      <c r="C650" s="11">
        <f>C652+C663</f>
        <v>208710.26</v>
      </c>
      <c r="D650" s="11">
        <f>D652+D663</f>
        <v>182420.78</v>
      </c>
      <c r="E650" s="12">
        <f t="shared" si="15"/>
        <v>0.87403839178773479</v>
      </c>
    </row>
    <row r="651" spans="1:5" ht="15" customHeight="1" x14ac:dyDescent="0.2">
      <c r="A651" s="14"/>
      <c r="B651" s="18" t="s">
        <v>394</v>
      </c>
      <c r="C651" s="15"/>
      <c r="D651" s="16"/>
      <c r="E651" s="17"/>
    </row>
    <row r="652" spans="1:5" ht="17.25" customHeight="1" x14ac:dyDescent="0.2">
      <c r="A652" s="14"/>
      <c r="B652" s="18" t="s">
        <v>395</v>
      </c>
      <c r="C652" s="15">
        <f>C653</f>
        <v>205984.2</v>
      </c>
      <c r="D652" s="15">
        <f>D653</f>
        <v>179817.97</v>
      </c>
      <c r="E652" s="17">
        <f t="shared" si="15"/>
        <v>0.87296972292049579</v>
      </c>
    </row>
    <row r="653" spans="1:5" ht="31.5" customHeight="1" x14ac:dyDescent="0.2">
      <c r="A653" s="14" t="s">
        <v>448</v>
      </c>
      <c r="B653" s="18" t="s">
        <v>447</v>
      </c>
      <c r="C653" s="15">
        <f>C654+C659</f>
        <v>205984.2</v>
      </c>
      <c r="D653" s="15">
        <f>D654+D659</f>
        <v>179817.97</v>
      </c>
      <c r="E653" s="17">
        <f t="shared" si="15"/>
        <v>0.87296972292049579</v>
      </c>
    </row>
    <row r="654" spans="1:5" ht="31.5" customHeight="1" collapsed="1" x14ac:dyDescent="0.2">
      <c r="A654" s="38" t="s">
        <v>535</v>
      </c>
      <c r="B654" s="28" t="s">
        <v>536</v>
      </c>
      <c r="C654" s="29">
        <f>SUM(C655:C656)</f>
        <v>45765.05</v>
      </c>
      <c r="D654" s="29">
        <f>SUM(D655:D656)</f>
        <v>26004.03</v>
      </c>
      <c r="E654" s="30">
        <f t="shared" si="15"/>
        <v>0.5682071799331585</v>
      </c>
    </row>
    <row r="655" spans="1:5" ht="38.25" hidden="1" outlineLevel="1" x14ac:dyDescent="0.2">
      <c r="A655" s="4" t="s">
        <v>336</v>
      </c>
      <c r="B655" s="5" t="s">
        <v>337</v>
      </c>
      <c r="C655" s="8">
        <v>4810.75</v>
      </c>
      <c r="D655" s="7">
        <v>0</v>
      </c>
      <c r="E655" s="9">
        <f t="shared" si="15"/>
        <v>0</v>
      </c>
    </row>
    <row r="656" spans="1:5" ht="38.25" hidden="1" outlineLevel="1" x14ac:dyDescent="0.2">
      <c r="A656" s="4" t="s">
        <v>338</v>
      </c>
      <c r="B656" s="5" t="s">
        <v>339</v>
      </c>
      <c r="C656" s="8">
        <v>40954.300000000003</v>
      </c>
      <c r="D656" s="7">
        <v>26004.03</v>
      </c>
      <c r="E656" s="9">
        <f t="shared" si="15"/>
        <v>0.6349523737434164</v>
      </c>
    </row>
    <row r="657" spans="1:5" s="31" customFormat="1" outlineLevel="1" x14ac:dyDescent="0.2">
      <c r="A657" s="27"/>
      <c r="B657" s="33" t="s">
        <v>553</v>
      </c>
      <c r="C657" s="34"/>
      <c r="D657" s="43"/>
      <c r="E657" s="32"/>
    </row>
    <row r="658" spans="1:5" ht="38.25" outlineLevel="1" x14ac:dyDescent="0.2">
      <c r="A658" s="4" t="s">
        <v>338</v>
      </c>
      <c r="B658" s="5" t="s">
        <v>339</v>
      </c>
      <c r="C658" s="8">
        <v>40954.300000000003</v>
      </c>
      <c r="D658" s="7">
        <v>26004.03</v>
      </c>
      <c r="E658" s="9">
        <f t="shared" ref="E658" si="16">D658/C658</f>
        <v>0.6349523737434164</v>
      </c>
    </row>
    <row r="659" spans="1:5" s="31" customFormat="1" ht="30" customHeight="1" outlineLevel="1" x14ac:dyDescent="0.2">
      <c r="A659" s="27" t="s">
        <v>450</v>
      </c>
      <c r="B659" s="33" t="s">
        <v>537</v>
      </c>
      <c r="C659" s="34">
        <f>SUM(C660:C662)</f>
        <v>160219.15</v>
      </c>
      <c r="D659" s="34">
        <f>SUM(D660:D662)</f>
        <v>153813.94</v>
      </c>
      <c r="E659" s="32">
        <f>D659/C659</f>
        <v>0.96002219460033345</v>
      </c>
    </row>
    <row r="660" spans="1:5" ht="38.25" hidden="1" outlineLevel="1" x14ac:dyDescent="0.2">
      <c r="A660" s="4" t="s">
        <v>146</v>
      </c>
      <c r="B660" s="5" t="s">
        <v>11</v>
      </c>
      <c r="C660" s="8">
        <v>156625.60000000001</v>
      </c>
      <c r="D660" s="7">
        <v>152456.44</v>
      </c>
      <c r="E660" s="9">
        <f t="shared" si="15"/>
        <v>0.97338136294449951</v>
      </c>
    </row>
    <row r="661" spans="1:5" hidden="1" outlineLevel="1" x14ac:dyDescent="0.2">
      <c r="A661" s="4" t="s">
        <v>159</v>
      </c>
      <c r="B661" s="5" t="s">
        <v>160</v>
      </c>
      <c r="C661" s="8">
        <v>2229</v>
      </c>
      <c r="D661" s="7">
        <v>0</v>
      </c>
      <c r="E661" s="9">
        <f t="shared" si="15"/>
        <v>0</v>
      </c>
    </row>
    <row r="662" spans="1:5" hidden="1" outlineLevel="1" x14ac:dyDescent="0.2">
      <c r="A662" s="4" t="s">
        <v>340</v>
      </c>
      <c r="B662" s="5" t="s">
        <v>76</v>
      </c>
      <c r="C662" s="8">
        <v>1364.5500000000002</v>
      </c>
      <c r="D662" s="7">
        <v>1357.5</v>
      </c>
      <c r="E662" s="9">
        <f t="shared" si="15"/>
        <v>0.99483346158074082</v>
      </c>
    </row>
    <row r="663" spans="1:5" s="26" customFormat="1" ht="22.5" customHeight="1" outlineLevel="1" x14ac:dyDescent="0.2">
      <c r="A663" s="2"/>
      <c r="B663" s="35" t="s">
        <v>402</v>
      </c>
      <c r="C663" s="36">
        <f>SUM(C664:C666)</f>
        <v>2726.0600000000004</v>
      </c>
      <c r="D663" s="36">
        <f>SUM(D664:D666)</f>
        <v>2602.81</v>
      </c>
      <c r="E663" s="37">
        <f t="shared" si="15"/>
        <v>0.95478822916590222</v>
      </c>
    </row>
    <row r="664" spans="1:5" ht="25.5" outlineLevel="1" x14ac:dyDescent="0.2">
      <c r="A664" s="4" t="s">
        <v>20</v>
      </c>
      <c r="B664" s="5" t="s">
        <v>21</v>
      </c>
      <c r="C664" s="8">
        <v>118</v>
      </c>
      <c r="D664" s="7">
        <v>118</v>
      </c>
      <c r="E664" s="9">
        <f t="shared" si="15"/>
        <v>1</v>
      </c>
    </row>
    <row r="665" spans="1:5" ht="38.25" outlineLevel="1" x14ac:dyDescent="0.2">
      <c r="A665" s="4" t="s">
        <v>14</v>
      </c>
      <c r="B665" s="5" t="s">
        <v>15</v>
      </c>
      <c r="C665" s="8">
        <v>2478.1800000000003</v>
      </c>
      <c r="D665" s="7">
        <v>2429.12</v>
      </c>
      <c r="E665" s="9">
        <f t="shared" si="15"/>
        <v>0.98020321364872587</v>
      </c>
    </row>
    <row r="666" spans="1:5" ht="25.5" outlineLevel="1" x14ac:dyDescent="0.2">
      <c r="A666" s="4" t="s">
        <v>16</v>
      </c>
      <c r="B666" s="5" t="s">
        <v>17</v>
      </c>
      <c r="C666" s="8">
        <v>129.88</v>
      </c>
      <c r="D666" s="7">
        <v>55.69</v>
      </c>
      <c r="E666" s="9">
        <f t="shared" si="15"/>
        <v>0.42878041268863565</v>
      </c>
    </row>
    <row r="667" spans="1:5" ht="31.5" customHeight="1" x14ac:dyDescent="0.2">
      <c r="A667" s="46" t="s">
        <v>341</v>
      </c>
      <c r="B667" s="46"/>
      <c r="C667" s="11">
        <f>C669+C670</f>
        <v>5274.62</v>
      </c>
      <c r="D667" s="11">
        <f>D669+D670</f>
        <v>5138.6299999999992</v>
      </c>
      <c r="E667" s="12">
        <f t="shared" si="15"/>
        <v>0.97421804793520661</v>
      </c>
    </row>
    <row r="668" spans="1:5" ht="18" customHeight="1" x14ac:dyDescent="0.2">
      <c r="A668" s="14"/>
      <c r="B668" s="18" t="s">
        <v>394</v>
      </c>
      <c r="C668" s="15"/>
      <c r="D668" s="16"/>
      <c r="E668" s="17"/>
    </row>
    <row r="669" spans="1:5" ht="15.75" customHeight="1" x14ac:dyDescent="0.2">
      <c r="A669" s="14"/>
      <c r="B669" s="18" t="s">
        <v>395</v>
      </c>
      <c r="C669" s="15">
        <v>0</v>
      </c>
      <c r="D669" s="16">
        <v>0</v>
      </c>
      <c r="E669" s="17">
        <v>0</v>
      </c>
    </row>
    <row r="670" spans="1:5" ht="19.5" customHeight="1" x14ac:dyDescent="0.2">
      <c r="A670" s="14"/>
      <c r="B670" s="35" t="s">
        <v>402</v>
      </c>
      <c r="C670" s="15">
        <f>SUM(C671:C673)</f>
        <v>5274.62</v>
      </c>
      <c r="D670" s="15">
        <f>SUM(D671:D673)</f>
        <v>5138.6299999999992</v>
      </c>
      <c r="E670" s="17">
        <f t="shared" si="15"/>
        <v>0.97421804793520661</v>
      </c>
    </row>
    <row r="671" spans="1:5" ht="38.25" outlineLevel="1" x14ac:dyDescent="0.2">
      <c r="A671" s="4" t="s">
        <v>342</v>
      </c>
      <c r="B671" s="5" t="s">
        <v>343</v>
      </c>
      <c r="C671" s="8">
        <v>872.5</v>
      </c>
      <c r="D671" s="7">
        <v>864.36</v>
      </c>
      <c r="E671" s="9">
        <f t="shared" si="15"/>
        <v>0.99067048710601724</v>
      </c>
    </row>
    <row r="672" spans="1:5" ht="25.5" outlineLevel="1" x14ac:dyDescent="0.2">
      <c r="A672" s="4" t="s">
        <v>344</v>
      </c>
      <c r="B672" s="5" t="s">
        <v>332</v>
      </c>
      <c r="C672" s="8">
        <v>3748</v>
      </c>
      <c r="D672" s="7">
        <v>3748</v>
      </c>
      <c r="E672" s="9">
        <f t="shared" si="15"/>
        <v>1</v>
      </c>
    </row>
    <row r="673" spans="1:5" ht="25.5" outlineLevel="1" x14ac:dyDescent="0.2">
      <c r="A673" s="4" t="s">
        <v>345</v>
      </c>
      <c r="B673" s="5" t="s">
        <v>334</v>
      </c>
      <c r="C673" s="8">
        <v>654.11999999999989</v>
      </c>
      <c r="D673" s="7">
        <v>526.27</v>
      </c>
      <c r="E673" s="9">
        <f t="shared" si="15"/>
        <v>0.8045465663792577</v>
      </c>
    </row>
    <row r="674" spans="1:5" ht="34.5" customHeight="1" x14ac:dyDescent="0.2">
      <c r="A674" s="46" t="s">
        <v>346</v>
      </c>
      <c r="B674" s="46"/>
      <c r="C674" s="11">
        <f>C676+C677</f>
        <v>1494.6699999999998</v>
      </c>
      <c r="D674" s="11">
        <f>D676+D677</f>
        <v>1411.43</v>
      </c>
      <c r="E674" s="12">
        <f t="shared" si="15"/>
        <v>0.94430877718827577</v>
      </c>
    </row>
    <row r="675" spans="1:5" ht="21" customHeight="1" x14ac:dyDescent="0.2">
      <c r="A675" s="14"/>
      <c r="B675" s="18" t="s">
        <v>394</v>
      </c>
      <c r="C675" s="15"/>
      <c r="D675" s="16"/>
      <c r="E675" s="17"/>
    </row>
    <row r="676" spans="1:5" ht="22.5" customHeight="1" x14ac:dyDescent="0.2">
      <c r="A676" s="14"/>
      <c r="B676" s="18" t="s">
        <v>395</v>
      </c>
      <c r="C676" s="15">
        <v>0</v>
      </c>
      <c r="D676" s="16">
        <v>0</v>
      </c>
      <c r="E676" s="17">
        <v>0</v>
      </c>
    </row>
    <row r="677" spans="1:5" ht="18" customHeight="1" x14ac:dyDescent="0.2">
      <c r="A677" s="14"/>
      <c r="B677" s="35" t="s">
        <v>402</v>
      </c>
      <c r="C677" s="15">
        <f>SUM(C678:C680)</f>
        <v>1494.6699999999998</v>
      </c>
      <c r="D677" s="15">
        <f>SUM(D678:D680)</f>
        <v>1411.43</v>
      </c>
      <c r="E677" s="17">
        <f t="shared" si="15"/>
        <v>0.94430877718827577</v>
      </c>
    </row>
    <row r="678" spans="1:5" ht="38.25" outlineLevel="1" x14ac:dyDescent="0.2">
      <c r="A678" s="4" t="s">
        <v>347</v>
      </c>
      <c r="B678" s="5" t="s">
        <v>348</v>
      </c>
      <c r="C678" s="8">
        <v>1302</v>
      </c>
      <c r="D678" s="7">
        <v>1272.21</v>
      </c>
      <c r="E678" s="9">
        <f t="shared" si="15"/>
        <v>0.97711981566820283</v>
      </c>
    </row>
    <row r="679" spans="1:5" ht="25.5" outlineLevel="1" x14ac:dyDescent="0.2">
      <c r="A679" s="4" t="s">
        <v>349</v>
      </c>
      <c r="B679" s="5" t="s">
        <v>350</v>
      </c>
      <c r="C679" s="8">
        <v>78.12</v>
      </c>
      <c r="D679" s="7">
        <v>71.010000000000005</v>
      </c>
      <c r="E679" s="9">
        <f t="shared" si="15"/>
        <v>0.90898617511520741</v>
      </c>
    </row>
    <row r="680" spans="1:5" ht="25.5" outlineLevel="1" x14ac:dyDescent="0.2">
      <c r="A680" s="4" t="s">
        <v>351</v>
      </c>
      <c r="B680" s="5" t="s">
        <v>352</v>
      </c>
      <c r="C680" s="8">
        <v>114.55</v>
      </c>
      <c r="D680" s="7">
        <v>68.209999999999994</v>
      </c>
      <c r="E680" s="9">
        <f t="shared" si="15"/>
        <v>0.59546049759930153</v>
      </c>
    </row>
    <row r="681" spans="1:5" ht="24" customHeight="1" x14ac:dyDescent="0.2">
      <c r="A681" s="46" t="s">
        <v>353</v>
      </c>
      <c r="B681" s="46"/>
      <c r="C681" s="11">
        <f>C683+C684</f>
        <v>29025.100000000002</v>
      </c>
      <c r="D681" s="11">
        <f>D683+D684</f>
        <v>22267.29</v>
      </c>
      <c r="E681" s="12">
        <f t="shared" si="15"/>
        <v>0.76717358424260373</v>
      </c>
    </row>
    <row r="682" spans="1:5" ht="18" customHeight="1" x14ac:dyDescent="0.2">
      <c r="A682" s="14"/>
      <c r="B682" s="18" t="s">
        <v>394</v>
      </c>
      <c r="C682" s="15"/>
      <c r="D682" s="16"/>
      <c r="E682" s="17"/>
    </row>
    <row r="683" spans="1:5" ht="16.5" customHeight="1" x14ac:dyDescent="0.2">
      <c r="A683" s="14"/>
      <c r="B683" s="18" t="s">
        <v>395</v>
      </c>
      <c r="C683" s="15">
        <v>0</v>
      </c>
      <c r="D683" s="16">
        <v>0</v>
      </c>
      <c r="E683" s="17">
        <v>0</v>
      </c>
    </row>
    <row r="684" spans="1:5" ht="16.5" customHeight="1" x14ac:dyDescent="0.2">
      <c r="A684" s="14"/>
      <c r="B684" s="35" t="s">
        <v>402</v>
      </c>
      <c r="C684" s="15">
        <f>SUM(C685:C692)</f>
        <v>29025.100000000002</v>
      </c>
      <c r="D684" s="15">
        <f>SUM(D685:D692)</f>
        <v>22267.29</v>
      </c>
      <c r="E684" s="17">
        <f t="shared" si="15"/>
        <v>0.76717358424260373</v>
      </c>
    </row>
    <row r="685" spans="1:5" ht="24.75" customHeight="1" outlineLevel="1" x14ac:dyDescent="0.2">
      <c r="A685" s="4" t="s">
        <v>321</v>
      </c>
      <c r="B685" s="5" t="s">
        <v>322</v>
      </c>
      <c r="C685" s="8">
        <v>7400</v>
      </c>
      <c r="D685" s="7">
        <v>4672.16</v>
      </c>
      <c r="E685" s="9">
        <f t="shared" si="15"/>
        <v>0.6313729729729729</v>
      </c>
    </row>
    <row r="686" spans="1:5" ht="32.25" customHeight="1" outlineLevel="1" x14ac:dyDescent="0.2">
      <c r="A686" s="4" t="s">
        <v>354</v>
      </c>
      <c r="B686" s="5" t="s">
        <v>355</v>
      </c>
      <c r="C686" s="8">
        <v>23</v>
      </c>
      <c r="D686" s="7">
        <v>23</v>
      </c>
      <c r="E686" s="9">
        <f t="shared" si="15"/>
        <v>1</v>
      </c>
    </row>
    <row r="687" spans="1:5" ht="25.5" outlineLevel="1" x14ac:dyDescent="0.2">
      <c r="A687" s="4" t="s">
        <v>356</v>
      </c>
      <c r="B687" s="5" t="s">
        <v>357</v>
      </c>
      <c r="C687" s="8">
        <v>670</v>
      </c>
      <c r="D687" s="7">
        <v>547.39</v>
      </c>
      <c r="E687" s="9">
        <f t="shared" si="15"/>
        <v>0.81699999999999995</v>
      </c>
    </row>
    <row r="688" spans="1:5" ht="38.25" outlineLevel="1" x14ac:dyDescent="0.2">
      <c r="A688" s="4" t="s">
        <v>358</v>
      </c>
      <c r="B688" s="5" t="s">
        <v>359</v>
      </c>
      <c r="C688" s="8">
        <v>4330</v>
      </c>
      <c r="D688" s="7">
        <v>3445.48</v>
      </c>
      <c r="E688" s="9">
        <f t="shared" si="15"/>
        <v>0.79572286374133949</v>
      </c>
    </row>
    <row r="689" spans="1:5" ht="25.5" outlineLevel="1" x14ac:dyDescent="0.2">
      <c r="A689" s="4" t="s">
        <v>360</v>
      </c>
      <c r="B689" s="5" t="s">
        <v>361</v>
      </c>
      <c r="C689" s="8">
        <v>534</v>
      </c>
      <c r="D689" s="7">
        <v>532.75</v>
      </c>
      <c r="E689" s="9">
        <f t="shared" si="15"/>
        <v>0.99765917602996257</v>
      </c>
    </row>
    <row r="690" spans="1:5" ht="25.5" outlineLevel="1" x14ac:dyDescent="0.2">
      <c r="A690" s="4" t="s">
        <v>362</v>
      </c>
      <c r="B690" s="5" t="s">
        <v>332</v>
      </c>
      <c r="C690" s="8">
        <v>8800</v>
      </c>
      <c r="D690" s="7">
        <v>8609.17</v>
      </c>
      <c r="E690" s="9">
        <f t="shared" si="15"/>
        <v>0.97831477272727274</v>
      </c>
    </row>
    <row r="691" spans="1:5" ht="25.5" outlineLevel="1" x14ac:dyDescent="0.2">
      <c r="A691" s="4" t="s">
        <v>363</v>
      </c>
      <c r="B691" s="5" t="s">
        <v>334</v>
      </c>
      <c r="C691" s="8">
        <v>6841.7000000000007</v>
      </c>
      <c r="D691" s="7">
        <v>4202.9399999999996</v>
      </c>
      <c r="E691" s="9">
        <f t="shared" si="15"/>
        <v>0.61431223233991539</v>
      </c>
    </row>
    <row r="692" spans="1:5" outlineLevel="1" x14ac:dyDescent="0.2">
      <c r="A692" s="4" t="s">
        <v>364</v>
      </c>
      <c r="B692" s="5" t="s">
        <v>365</v>
      </c>
      <c r="C692" s="8">
        <v>426.4</v>
      </c>
      <c r="D692" s="7">
        <v>234.4</v>
      </c>
      <c r="E692" s="9">
        <f t="shared" si="15"/>
        <v>0.54971857410881808</v>
      </c>
    </row>
    <row r="693" spans="1:5" ht="25.5" customHeight="1" x14ac:dyDescent="0.2">
      <c r="A693" s="46" t="s">
        <v>366</v>
      </c>
      <c r="B693" s="46"/>
      <c r="C693" s="11">
        <f>C695+C713</f>
        <v>287414.12</v>
      </c>
      <c r="D693" s="11">
        <f>D695+D713</f>
        <v>245215.62000000002</v>
      </c>
      <c r="E693" s="12">
        <f t="shared" si="15"/>
        <v>0.85317875127359788</v>
      </c>
    </row>
    <row r="694" spans="1:5" ht="25.5" customHeight="1" x14ac:dyDescent="0.2">
      <c r="A694" s="14"/>
      <c r="B694" s="18" t="s">
        <v>394</v>
      </c>
      <c r="C694" s="15"/>
      <c r="D694" s="16"/>
      <c r="E694" s="17"/>
    </row>
    <row r="695" spans="1:5" ht="25.5" customHeight="1" x14ac:dyDescent="0.2">
      <c r="A695" s="14"/>
      <c r="B695" s="18" t="s">
        <v>395</v>
      </c>
      <c r="C695" s="15">
        <f>C696</f>
        <v>282020.8</v>
      </c>
      <c r="D695" s="15">
        <f>D696</f>
        <v>240134.96000000002</v>
      </c>
      <c r="E695" s="17">
        <f t="shared" si="15"/>
        <v>0.85147960717791038</v>
      </c>
    </row>
    <row r="696" spans="1:5" ht="25.5" customHeight="1" x14ac:dyDescent="0.2">
      <c r="A696" s="14" t="s">
        <v>538</v>
      </c>
      <c r="B696" s="18" t="s">
        <v>542</v>
      </c>
      <c r="C696" s="15">
        <f>C697+C703+C706</f>
        <v>282020.8</v>
      </c>
      <c r="D696" s="15">
        <f>D697+D703+D706</f>
        <v>240134.96000000002</v>
      </c>
      <c r="E696" s="17">
        <f t="shared" si="15"/>
        <v>0.85147960717791038</v>
      </c>
    </row>
    <row r="697" spans="1:5" ht="25.5" customHeight="1" collapsed="1" x14ac:dyDescent="0.2">
      <c r="A697" s="38" t="s">
        <v>539</v>
      </c>
      <c r="B697" s="28" t="s">
        <v>543</v>
      </c>
      <c r="C697" s="29">
        <f>SUM(C698:C700)</f>
        <v>6229.22</v>
      </c>
      <c r="D697" s="29">
        <f>SUM(D698:D700)</f>
        <v>5062.8</v>
      </c>
      <c r="E697" s="30">
        <f t="shared" si="15"/>
        <v>0.81275023197125806</v>
      </c>
    </row>
    <row r="698" spans="1:5" ht="25.5" hidden="1" outlineLevel="1" x14ac:dyDescent="0.2">
      <c r="A698" s="4" t="s">
        <v>367</v>
      </c>
      <c r="B698" s="5" t="s">
        <v>368</v>
      </c>
      <c r="C698" s="8">
        <v>3854.51</v>
      </c>
      <c r="D698" s="7">
        <v>2688.09</v>
      </c>
      <c r="E698" s="9">
        <f t="shared" si="15"/>
        <v>0.69738825427875395</v>
      </c>
    </row>
    <row r="699" spans="1:5" hidden="1" outlineLevel="1" x14ac:dyDescent="0.2">
      <c r="A699" s="4" t="s">
        <v>369</v>
      </c>
      <c r="B699" s="5" t="s">
        <v>370</v>
      </c>
      <c r="C699" s="8">
        <v>2356.63</v>
      </c>
      <c r="D699" s="7">
        <v>2356.63</v>
      </c>
      <c r="E699" s="9">
        <f t="shared" si="15"/>
        <v>1</v>
      </c>
    </row>
    <row r="700" spans="1:5" ht="25.5" hidden="1" outlineLevel="1" x14ac:dyDescent="0.2">
      <c r="A700" s="4" t="s">
        <v>371</v>
      </c>
      <c r="B700" s="5" t="s">
        <v>372</v>
      </c>
      <c r="C700" s="8">
        <v>18.079999999999998</v>
      </c>
      <c r="D700" s="7">
        <v>18.079999999999998</v>
      </c>
      <c r="E700" s="9">
        <f t="shared" si="15"/>
        <v>1</v>
      </c>
    </row>
    <row r="701" spans="1:5" outlineLevel="1" x14ac:dyDescent="0.2">
      <c r="A701" s="4"/>
      <c r="B701" s="33" t="s">
        <v>553</v>
      </c>
      <c r="C701" s="8"/>
      <c r="D701" s="7"/>
      <c r="E701" s="9"/>
    </row>
    <row r="702" spans="1:5" ht="37.5" customHeight="1" outlineLevel="1" x14ac:dyDescent="0.2">
      <c r="A702" s="4" t="s">
        <v>371</v>
      </c>
      <c r="B702" s="5" t="s">
        <v>372</v>
      </c>
      <c r="C702" s="8">
        <v>18.079999999999998</v>
      </c>
      <c r="D702" s="7">
        <v>18.079999999999998</v>
      </c>
      <c r="E702" s="9">
        <f t="shared" ref="E702" si="17">D702/C702</f>
        <v>1</v>
      </c>
    </row>
    <row r="703" spans="1:5" s="31" customFormat="1" ht="29.25" customHeight="1" outlineLevel="1" x14ac:dyDescent="0.2">
      <c r="A703" s="27" t="s">
        <v>540</v>
      </c>
      <c r="B703" s="33" t="s">
        <v>544</v>
      </c>
      <c r="C703" s="34">
        <f>SUM(C704:C705)</f>
        <v>6219.41</v>
      </c>
      <c r="D703" s="34">
        <f>SUM(D704:D705)</f>
        <v>5759.68</v>
      </c>
      <c r="E703" s="32">
        <f t="shared" si="15"/>
        <v>0.92608141286713697</v>
      </c>
    </row>
    <row r="704" spans="1:5" ht="38.25" hidden="1" outlineLevel="1" x14ac:dyDescent="0.2">
      <c r="A704" s="4" t="s">
        <v>373</v>
      </c>
      <c r="B704" s="5" t="s">
        <v>11</v>
      </c>
      <c r="C704" s="8">
        <v>4282.45</v>
      </c>
      <c r="D704" s="7">
        <v>4162.01</v>
      </c>
      <c r="E704" s="9">
        <f t="shared" si="15"/>
        <v>0.97187591215308999</v>
      </c>
    </row>
    <row r="705" spans="1:5" ht="25.5" hidden="1" outlineLevel="1" x14ac:dyDescent="0.2">
      <c r="A705" s="4" t="s">
        <v>374</v>
      </c>
      <c r="B705" s="5" t="s">
        <v>375</v>
      </c>
      <c r="C705" s="8">
        <v>1936.96</v>
      </c>
      <c r="D705" s="7">
        <v>1597.67</v>
      </c>
      <c r="E705" s="9">
        <f t="shared" si="15"/>
        <v>0.82483376011894927</v>
      </c>
    </row>
    <row r="706" spans="1:5" s="31" customFormat="1" ht="30.75" customHeight="1" outlineLevel="1" x14ac:dyDescent="0.2">
      <c r="A706" s="27" t="s">
        <v>541</v>
      </c>
      <c r="B706" s="33" t="s">
        <v>545</v>
      </c>
      <c r="C706" s="34">
        <f>SUM(C707:C709)</f>
        <v>269572.17</v>
      </c>
      <c r="D706" s="34">
        <f>SUM(D707:D709)</f>
        <v>229312.48</v>
      </c>
      <c r="E706" s="32">
        <f t="shared" si="15"/>
        <v>0.85065338903492904</v>
      </c>
    </row>
    <row r="707" spans="1:5" ht="25.5" hidden="1" outlineLevel="1" x14ac:dyDescent="0.2">
      <c r="A707" s="4" t="s">
        <v>376</v>
      </c>
      <c r="B707" s="5" t="s">
        <v>377</v>
      </c>
      <c r="C707" s="8">
        <v>224832.16999999998</v>
      </c>
      <c r="D707" s="7">
        <v>224832.17</v>
      </c>
      <c r="E707" s="9">
        <f t="shared" si="15"/>
        <v>1.0000000000000002</v>
      </c>
    </row>
    <row r="708" spans="1:5" ht="25.5" hidden="1" outlineLevel="1" x14ac:dyDescent="0.2">
      <c r="A708" s="4" t="s">
        <v>378</v>
      </c>
      <c r="B708" s="5" t="s">
        <v>379</v>
      </c>
      <c r="C708" s="8">
        <v>41700</v>
      </c>
      <c r="D708" s="7">
        <v>4445.62</v>
      </c>
      <c r="E708" s="9">
        <f t="shared" si="15"/>
        <v>0.10660959232613909</v>
      </c>
    </row>
    <row r="709" spans="1:5" ht="38.25" hidden="1" outlineLevel="1" x14ac:dyDescent="0.2">
      <c r="A709" s="4" t="s">
        <v>380</v>
      </c>
      <c r="B709" s="5" t="s">
        <v>381</v>
      </c>
      <c r="C709" s="8">
        <v>3040</v>
      </c>
      <c r="D709" s="7">
        <v>34.69</v>
      </c>
      <c r="E709" s="9">
        <f t="shared" si="15"/>
        <v>1.1411184210526315E-2</v>
      </c>
    </row>
    <row r="710" spans="1:5" outlineLevel="1" x14ac:dyDescent="0.2">
      <c r="A710" s="4"/>
      <c r="B710" s="33" t="s">
        <v>553</v>
      </c>
      <c r="C710" s="8"/>
      <c r="D710" s="7"/>
      <c r="E710" s="9"/>
    </row>
    <row r="711" spans="1:5" ht="29.25" customHeight="1" outlineLevel="1" x14ac:dyDescent="0.2">
      <c r="A711" s="4" t="s">
        <v>376</v>
      </c>
      <c r="B711" s="5" t="s">
        <v>377</v>
      </c>
      <c r="C711" s="8">
        <v>224832.16999999998</v>
      </c>
      <c r="D711" s="7">
        <v>224832.17</v>
      </c>
      <c r="E711" s="9">
        <f t="shared" ref="E711:E712" si="18">D711/C711</f>
        <v>1.0000000000000002</v>
      </c>
    </row>
    <row r="712" spans="1:5" ht="33" customHeight="1" outlineLevel="1" x14ac:dyDescent="0.2">
      <c r="A712" s="4" t="s">
        <v>378</v>
      </c>
      <c r="B712" s="5" t="s">
        <v>379</v>
      </c>
      <c r="C712" s="8">
        <v>41700</v>
      </c>
      <c r="D712" s="7">
        <v>4445.62</v>
      </c>
      <c r="E712" s="9">
        <f t="shared" si="18"/>
        <v>0.10660959232613909</v>
      </c>
    </row>
    <row r="713" spans="1:5" s="26" customFormat="1" ht="21" customHeight="1" outlineLevel="1" x14ac:dyDescent="0.2">
      <c r="A713" s="2"/>
      <c r="B713" s="35" t="s">
        <v>402</v>
      </c>
      <c r="C713" s="36">
        <f>SUM(C714:C717)</f>
        <v>5393.3200000000006</v>
      </c>
      <c r="D713" s="36">
        <f>SUM(D714:D717)</f>
        <v>5080.66</v>
      </c>
      <c r="E713" s="37">
        <f t="shared" si="15"/>
        <v>0.94202828684372508</v>
      </c>
    </row>
    <row r="714" spans="1:5" ht="38.25" outlineLevel="1" x14ac:dyDescent="0.2">
      <c r="A714" s="4" t="s">
        <v>382</v>
      </c>
      <c r="B714" s="5" t="s">
        <v>383</v>
      </c>
      <c r="C714" s="8">
        <v>10</v>
      </c>
      <c r="D714" s="7">
        <v>0</v>
      </c>
      <c r="E714" s="9">
        <f t="shared" si="15"/>
        <v>0</v>
      </c>
    </row>
    <row r="715" spans="1:5" ht="38.25" outlineLevel="1" x14ac:dyDescent="0.2">
      <c r="A715" s="4" t="s">
        <v>14</v>
      </c>
      <c r="B715" s="5" t="s">
        <v>15</v>
      </c>
      <c r="C715" s="8">
        <v>4396.1000000000004</v>
      </c>
      <c r="D715" s="7">
        <v>4194.13</v>
      </c>
      <c r="E715" s="9">
        <f t="shared" ref="E715:E717" si="19">D715/C715</f>
        <v>0.95405700507267799</v>
      </c>
    </row>
    <row r="716" spans="1:5" ht="25.5" outlineLevel="1" x14ac:dyDescent="0.2">
      <c r="A716" s="4" t="s">
        <v>16</v>
      </c>
      <c r="B716" s="5" t="s">
        <v>17</v>
      </c>
      <c r="C716" s="8">
        <v>930.22</v>
      </c>
      <c r="D716" s="7">
        <v>829.53</v>
      </c>
      <c r="E716" s="9">
        <f t="shared" si="19"/>
        <v>0.89175678871664765</v>
      </c>
    </row>
    <row r="717" spans="1:5" ht="25.5" outlineLevel="1" x14ac:dyDescent="0.2">
      <c r="A717" s="4" t="s">
        <v>18</v>
      </c>
      <c r="B717" s="5" t="s">
        <v>19</v>
      </c>
      <c r="C717" s="8">
        <v>57</v>
      </c>
      <c r="D717" s="7">
        <v>57</v>
      </c>
      <c r="E717" s="9">
        <f t="shared" si="19"/>
        <v>1</v>
      </c>
    </row>
    <row r="718" spans="1:5" ht="24.75" customHeight="1" x14ac:dyDescent="0.2">
      <c r="A718" s="46" t="s">
        <v>384</v>
      </c>
      <c r="B718" s="46"/>
      <c r="C718" s="11">
        <f>C720+C727</f>
        <v>17252.03</v>
      </c>
      <c r="D718" s="11">
        <f>D720+D727</f>
        <v>16819.2</v>
      </c>
      <c r="E718" s="12">
        <f t="shared" ref="E718:E733" si="20">D718/C718</f>
        <v>0.97491135825755004</v>
      </c>
    </row>
    <row r="719" spans="1:5" ht="24.75" customHeight="1" x14ac:dyDescent="0.2">
      <c r="A719" s="14"/>
      <c r="B719" s="18" t="s">
        <v>394</v>
      </c>
      <c r="C719" s="15"/>
      <c r="D719" s="16"/>
      <c r="E719" s="17"/>
    </row>
    <row r="720" spans="1:5" ht="24.75" customHeight="1" x14ac:dyDescent="0.2">
      <c r="A720" s="14"/>
      <c r="B720" s="18" t="s">
        <v>395</v>
      </c>
      <c r="C720" s="15">
        <f>C721</f>
        <v>992.92000000000007</v>
      </c>
      <c r="D720" s="15">
        <f>D721</f>
        <v>974.23</v>
      </c>
      <c r="E720" s="17">
        <f t="shared" si="20"/>
        <v>0.98117673125730165</v>
      </c>
    </row>
    <row r="721" spans="1:5" ht="39" customHeight="1" x14ac:dyDescent="0.2">
      <c r="A721" s="14" t="s">
        <v>546</v>
      </c>
      <c r="B721" s="18" t="s">
        <v>549</v>
      </c>
      <c r="C721" s="15">
        <f>C722+C724</f>
        <v>992.92000000000007</v>
      </c>
      <c r="D721" s="15">
        <f>D722+D724</f>
        <v>974.23</v>
      </c>
      <c r="E721" s="17">
        <f t="shared" si="20"/>
        <v>0.98117673125730165</v>
      </c>
    </row>
    <row r="722" spans="1:5" ht="24.75" customHeight="1" collapsed="1" x14ac:dyDescent="0.2">
      <c r="A722" s="38" t="s">
        <v>547</v>
      </c>
      <c r="B722" s="28" t="s">
        <v>550</v>
      </c>
      <c r="C722" s="29">
        <f>SUM(C723)</f>
        <v>18.84</v>
      </c>
      <c r="D722" s="29">
        <f>SUM(D723)</f>
        <v>3.03</v>
      </c>
      <c r="E722" s="30">
        <f t="shared" si="20"/>
        <v>0.160828025477707</v>
      </c>
    </row>
    <row r="723" spans="1:5" ht="25.5" hidden="1" outlineLevel="1" x14ac:dyDescent="0.2">
      <c r="A723" s="4" t="s">
        <v>385</v>
      </c>
      <c r="B723" s="5" t="s">
        <v>386</v>
      </c>
      <c r="C723" s="8">
        <v>18.84</v>
      </c>
      <c r="D723" s="7">
        <v>3.03</v>
      </c>
      <c r="E723" s="9">
        <f t="shared" si="20"/>
        <v>0.160828025477707</v>
      </c>
    </row>
    <row r="724" spans="1:5" s="31" customFormat="1" ht="22.5" customHeight="1" outlineLevel="1" x14ac:dyDescent="0.2">
      <c r="A724" s="27" t="s">
        <v>548</v>
      </c>
      <c r="B724" s="33" t="s">
        <v>551</v>
      </c>
      <c r="C724" s="34">
        <f>SUM(C725:C726)</f>
        <v>974.08</v>
      </c>
      <c r="D724" s="34">
        <f>SUM(D725:D726)</f>
        <v>971.2</v>
      </c>
      <c r="E724" s="32">
        <f t="shared" si="20"/>
        <v>0.9970433639947438</v>
      </c>
    </row>
    <row r="725" spans="1:5" hidden="1" outlineLevel="1" x14ac:dyDescent="0.2">
      <c r="A725" s="4" t="s">
        <v>387</v>
      </c>
      <c r="B725" s="5" t="s">
        <v>388</v>
      </c>
      <c r="C725" s="8">
        <v>904.08</v>
      </c>
      <c r="D725" s="7">
        <v>901.2</v>
      </c>
      <c r="E725" s="9">
        <f t="shared" si="20"/>
        <v>0.99681444119989382</v>
      </c>
    </row>
    <row r="726" spans="1:5" ht="25.5" hidden="1" outlineLevel="1" x14ac:dyDescent="0.2">
      <c r="A726" s="4" t="s">
        <v>389</v>
      </c>
      <c r="B726" s="5" t="s">
        <v>390</v>
      </c>
      <c r="C726" s="8">
        <v>70</v>
      </c>
      <c r="D726" s="7">
        <v>70</v>
      </c>
      <c r="E726" s="9">
        <f t="shared" si="20"/>
        <v>1</v>
      </c>
    </row>
    <row r="727" spans="1:5" ht="28.5" customHeight="1" outlineLevel="1" x14ac:dyDescent="0.2">
      <c r="A727" s="4"/>
      <c r="B727" s="35" t="s">
        <v>402</v>
      </c>
      <c r="C727" s="36">
        <f>SUM(C728:C730)</f>
        <v>16259.109999999999</v>
      </c>
      <c r="D727" s="36">
        <f>SUM(D728:D730)</f>
        <v>15844.97</v>
      </c>
      <c r="E727" s="37">
        <f t="shared" si="20"/>
        <v>0.97452874111805632</v>
      </c>
    </row>
    <row r="728" spans="1:5" ht="38.25" outlineLevel="1" x14ac:dyDescent="0.2">
      <c r="A728" s="4" t="s">
        <v>14</v>
      </c>
      <c r="B728" s="5" t="s">
        <v>15</v>
      </c>
      <c r="C728" s="8">
        <v>12227.3</v>
      </c>
      <c r="D728" s="7">
        <v>11868.58</v>
      </c>
      <c r="E728" s="9">
        <f t="shared" si="20"/>
        <v>0.97066237026980617</v>
      </c>
    </row>
    <row r="729" spans="1:5" ht="25.5" outlineLevel="1" x14ac:dyDescent="0.2">
      <c r="A729" s="4" t="s">
        <v>16</v>
      </c>
      <c r="B729" s="5" t="s">
        <v>17</v>
      </c>
      <c r="C729" s="8">
        <v>727.32</v>
      </c>
      <c r="D729" s="7">
        <v>673.9</v>
      </c>
      <c r="E729" s="9">
        <f t="shared" si="20"/>
        <v>0.92655227410218322</v>
      </c>
    </row>
    <row r="730" spans="1:5" ht="25.5" outlineLevel="1" x14ac:dyDescent="0.2">
      <c r="A730" s="4" t="s">
        <v>18</v>
      </c>
      <c r="B730" s="5" t="s">
        <v>19</v>
      </c>
      <c r="C730" s="8">
        <v>3304.4900000000002</v>
      </c>
      <c r="D730" s="7">
        <v>3302.49</v>
      </c>
      <c r="E730" s="9">
        <f t="shared" si="20"/>
        <v>0.99939476288322848</v>
      </c>
    </row>
    <row r="731" spans="1:5" ht="22.5" customHeight="1" x14ac:dyDescent="0.2">
      <c r="A731" s="49" t="s">
        <v>391</v>
      </c>
      <c r="B731" s="49"/>
      <c r="C731" s="11">
        <v>5533978.129999999</v>
      </c>
      <c r="D731" s="11">
        <v>5264298.57</v>
      </c>
      <c r="E731" s="12">
        <f t="shared" si="20"/>
        <v>0.95126840878932084</v>
      </c>
    </row>
    <row r="732" spans="1:5" ht="12.75" customHeight="1" x14ac:dyDescent="0.2">
      <c r="A732" s="47" t="s">
        <v>395</v>
      </c>
      <c r="B732" s="48"/>
      <c r="C732" s="44">
        <f>C6+C20+C27+C42+C47+C65+C77+C106+C170+C212+C251+C292+C331+C369+C411+C443+C481+C513+C543+C563+C576+C599+C613+C622+C652+C669+C676+C683+C695+C720</f>
        <v>4969342.32</v>
      </c>
      <c r="D732" s="44">
        <f>D6+D20+D27+D42+D47+D65+D77+D106+D170+D212+D251+D292+D331+D369+D411+D443+D481+D513+D543+D563+D576+D599+D613+D622+D652+D669+D676+D683+D695+D720</f>
        <v>4725548.2200000025</v>
      </c>
      <c r="E732" s="45">
        <f t="shared" si="20"/>
        <v>0.9509403691070335</v>
      </c>
    </row>
    <row r="733" spans="1:5" ht="12.75" customHeight="1" x14ac:dyDescent="0.2">
      <c r="A733" s="47" t="s">
        <v>402</v>
      </c>
      <c r="B733" s="48"/>
      <c r="C733" s="44">
        <f>C14+C21+C36+C43+C60+C66+C100+C162+C205+C244+C285+C324+C361+C403+C436+C474+C507+C538+C557+C570+C593+C607+C617+C638+C663+C670+C677+C684+C713+C727</f>
        <v>564635.99999999988</v>
      </c>
      <c r="D733" s="44">
        <f>D14+D21+D36+D43+D60+D66+D100+D162+D205+D244+D285+D324+D361+D403+D436+D474+D507+D538+D557+D570+D593+D607+D617+D638+D663+D670+D677+D684+D713+D727</f>
        <v>538750.38</v>
      </c>
      <c r="E733" s="45">
        <f t="shared" si="20"/>
        <v>0.95415520795698483</v>
      </c>
    </row>
  </sheetData>
  <mergeCells count="34">
    <mergeCell ref="A732:B732"/>
    <mergeCell ref="A733:B733"/>
    <mergeCell ref="A731:B731"/>
    <mergeCell ref="A1:E1"/>
    <mergeCell ref="A650:B650"/>
    <mergeCell ref="A667:B667"/>
    <mergeCell ref="A674:B674"/>
    <mergeCell ref="A681:B681"/>
    <mergeCell ref="A693:B693"/>
    <mergeCell ref="A718:B718"/>
    <mergeCell ref="A541:B541"/>
    <mergeCell ref="A561:B561"/>
    <mergeCell ref="A574:B574"/>
    <mergeCell ref="A597:B597"/>
    <mergeCell ref="A611:B611"/>
    <mergeCell ref="A620:B620"/>
    <mergeCell ref="A511:B511"/>
    <mergeCell ref="A75:B75"/>
    <mergeCell ref="A104:B104"/>
    <mergeCell ref="A168:B168"/>
    <mergeCell ref="A210:B210"/>
    <mergeCell ref="A249:B249"/>
    <mergeCell ref="A290:B290"/>
    <mergeCell ref="A329:B329"/>
    <mergeCell ref="A367:B367"/>
    <mergeCell ref="A409:B409"/>
    <mergeCell ref="A441:B441"/>
    <mergeCell ref="A479:B479"/>
    <mergeCell ref="A63:B63"/>
    <mergeCell ref="A4:B4"/>
    <mergeCell ref="A18:B18"/>
    <mergeCell ref="A25:B25"/>
    <mergeCell ref="A40:B40"/>
    <mergeCell ref="A45:B45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Бюджет!OLE_LINK1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2014-04-17T06:17:39Z</cp:lastPrinted>
  <dcterms:created xsi:type="dcterms:W3CDTF">2002-03-11T10:22:12Z</dcterms:created>
  <dcterms:modified xsi:type="dcterms:W3CDTF">2014-05-05T06:18:33Z</dcterms:modified>
</cp:coreProperties>
</file>