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8800" windowHeight="12135"/>
  </bookViews>
  <sheets>
    <sheet name="Приложение №1" sheetId="4" r:id="rId1"/>
  </sheets>
  <definedNames>
    <definedName name="_xlnm.Print_Titles" localSheetId="0">'Приложение №1'!$8:$8</definedName>
  </definedNames>
  <calcPr calcId="144525"/>
</workbook>
</file>

<file path=xl/calcChain.xml><?xml version="1.0" encoding="utf-8"?>
<calcChain xmlns="http://schemas.openxmlformats.org/spreadsheetml/2006/main">
  <c r="E31" i="4" l="1"/>
  <c r="C33" i="4"/>
  <c r="C32" i="4"/>
  <c r="C31" i="4" l="1"/>
  <c r="D12" i="4" l="1"/>
  <c r="D14" i="4"/>
  <c r="D16" i="4"/>
  <c r="D17" i="4"/>
  <c r="D18" i="4"/>
  <c r="D20" i="4"/>
  <c r="D21" i="4"/>
  <c r="D22" i="4"/>
  <c r="D23" i="4"/>
  <c r="D25" i="4"/>
  <c r="D26" i="4"/>
  <c r="D27" i="4"/>
  <c r="D28" i="4"/>
  <c r="D30" i="4"/>
  <c r="D32" i="4"/>
  <c r="D33" i="4"/>
  <c r="D35" i="4"/>
  <c r="D36" i="4"/>
  <c r="D37" i="4"/>
  <c r="D39" i="4"/>
  <c r="D42" i="4"/>
  <c r="D43" i="4"/>
  <c r="D44" i="4"/>
  <c r="D45" i="4"/>
  <c r="E41" i="4" l="1"/>
  <c r="C41" i="4"/>
  <c r="C40" i="4" s="1"/>
  <c r="E38" i="4"/>
  <c r="C38" i="4"/>
  <c r="E34" i="4"/>
  <c r="C34" i="4"/>
  <c r="E29" i="4"/>
  <c r="C29" i="4"/>
  <c r="E24" i="4"/>
  <c r="C24" i="4"/>
  <c r="E19" i="4"/>
  <c r="C19" i="4"/>
  <c r="E15" i="4"/>
  <c r="C15" i="4"/>
  <c r="E13" i="4"/>
  <c r="C13" i="4"/>
  <c r="E11" i="4"/>
  <c r="C11" i="4"/>
  <c r="C10" i="4" l="1"/>
  <c r="C46" i="4" s="1"/>
  <c r="D31" i="4"/>
  <c r="D13" i="4"/>
  <c r="D15" i="4"/>
  <c r="E10" i="4"/>
  <c r="D11" i="4"/>
  <c r="D19" i="4"/>
  <c r="D24" i="4"/>
  <c r="D29" i="4"/>
  <c r="D34" i="4"/>
  <c r="D38" i="4"/>
  <c r="E40" i="4"/>
  <c r="D40" i="4" s="1"/>
  <c r="D41" i="4"/>
  <c r="E46" i="4" l="1"/>
  <c r="D46" i="4" s="1"/>
  <c r="D10" i="4"/>
</calcChain>
</file>

<file path=xl/sharedStrings.xml><?xml version="1.0" encoding="utf-8"?>
<sst xmlns="http://schemas.openxmlformats.org/spreadsheetml/2006/main" count="84" uniqueCount="84">
  <si>
    <t>Код бюджетной классификации Российской Федерации</t>
  </si>
  <si>
    <t>тыс. руб.</t>
  </si>
  <si>
    <t>Наименование доходов</t>
  </si>
  <si>
    <t>1 00 00 00 0 00 0 000 000</t>
  </si>
  <si>
    <t>НАЛОГОВЫЕ И НЕНАЛОГОВЫЕ ДОХОДЫ</t>
  </si>
  <si>
    <t>1 01 00 00 0 00 0 000 000</t>
  </si>
  <si>
    <t>НАЛОГИ НА ПРИБЫЛЬ, ДОХОДЫ</t>
  </si>
  <si>
    <t>Налог на доходы физических лиц</t>
  </si>
  <si>
    <t>1 03 00 00 0 00 0 000 000</t>
  </si>
  <si>
    <t>Акцизы по подакцизным товарам (продукции), производимым на территории Российской Федерации</t>
  </si>
  <si>
    <t>1 05 00 00 0 00 0 000 000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</si>
  <si>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</si>
  <si>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</si>
  <si>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</si>
  <si>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1 05 03 00 0 01 0 000 110</t>
  </si>
  <si>
    <t>Налог, взимаемый в связи с применением патентной системы налогообложения</t>
  </si>
  <si>
    <t>1 06 00 00 0 00 0 000 000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</si>
  <si>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</si>
  <si>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</si>
  <si>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</si>
  <si>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</si>
  <si>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1 08 00 00 0 00 0 000 000</t>
  </si>
  <si>
    <t>ГОСУДАРСТВЕННАЯ ПОШЛИНА</t>
  </si>
  <si>
    <t>1 11 00 00 0 00 0 000 000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</si>
  <si>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</si>
  <si>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</si>
  <si>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</si>
  <si>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1 12 00 00 0 00 0 000 000</t>
  </si>
  <si>
    <t>ПЛАТЕЖИ ПРИ ПОЛЬЗОВАНИИ ПРИРОДНЫМИ РЕСУРСАМИ</t>
  </si>
  <si>
    <t>Плата за негативное воздействие на окружающую среду</t>
  </si>
  <si>
    <t>1 13 00 00 0 00 0 000 000</t>
  </si>
  <si>
    <t>1 13 01 00 0 00 0 000 000</t>
  </si>
  <si>
    <t>Доходы от оказания платных услуг (работ)</t>
  </si>
  <si>
    <t>1 13 02 00 0 00 0 000 000</t>
  </si>
  <si>
    <t>Доходы от компенсации затрат государства</t>
  </si>
  <si>
    <t>1 14 00 00 0 00 0 000 000</t>
  </si>
  <si>
    <t>ДОХОДЫ ОТ ПРОДАЖИ МАТЕРИАЛЬНЫХ И НЕМАТЕРИАЛЬНЫХ АКТИВОВ</t>
  </si>
  <si>
    <t>1 14 02 00 0 00 0 000 000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</si>
  <si>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</si>
  <si>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1 14 06 00 0 00 0 000 000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</si>
  <si>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</si>
  <si>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1 16 00 00 0 00 0 000 000</t>
  </si>
  <si>
    <t>ШТРАФЫ, САНКЦИИ, ВОЗМЕЩЕНИЕ УЩЕРБА</t>
  </si>
  <si>
    <t>1 17 00 00 0 00 0 000 000</t>
  </si>
  <si>
    <t>ПРОЧИЕ НЕНАЛОГОВЫЕ ДОХОДЫ</t>
  </si>
  <si>
    <t>Прочие неналоговые доходы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</si>
  <si>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</si>
  <si>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</si>
  <si>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</si>
  <si>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</si>
  <si>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</si>
  <si>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2 02 02 00 0 00 0 000 000</t>
  </si>
  <si>
    <t>Субсидии бюджетам субъектов Российской Федерации и муниципальных образований (межбюджетные субсидии)</t>
  </si>
  <si>
    <t>2 02 03 00 0 00 0 000 000</t>
  </si>
  <si>
    <t>Субвенции бюджетам субъектов Российской Федерации и муниципальных образований</t>
  </si>
  <si>
    <t>2 02 04 00 0 00 0 000 000</t>
  </si>
  <si>
    <t>Иные межбюджетные трансферты</t>
  </si>
  <si>
    <t>2014 год</t>
  </si>
  <si>
    <t>1 01 02 00 0 01 0 000 110</t>
  </si>
  <si>
    <t>1 05 04 00 0 02 0 000 110</t>
  </si>
  <si>
    <t>1 06 01 00 0 00 0 000 110</t>
  </si>
  <si>
    <t>1 06 04 00 0 02 0 000 110</t>
  </si>
  <si>
    <t>1 06 06 00 0 00 0 000 110</t>
  </si>
  <si>
    <t>1 11 01 00 0 00 0 000 120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</si>
  <si>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</si>
  <si>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1 11 05 00 0 00 0 000 120</t>
  </si>
  <si>
    <t>1 11 07 00 0 00 0 000 120</t>
  </si>
  <si>
    <t>1 12 01 00 0 01 0 000 120</t>
  </si>
  <si>
    <t>ДОХОДЫ ОТ ОКАЗАНИЯ ПЛАТНЫХ УСЛУГ (РАБОТ) И КОМПЕНСАЦИИ ЗАТРАТ ГОСУДАРСТВА</t>
  </si>
  <si>
    <t>1 11 09 00 0 00 0 000 120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</si>
  <si>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</si>
  <si>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1 17 05 00 0 00 0 000 180</t>
  </si>
  <si>
    <t>2 02 01 00 0 00 0 000 151</t>
  </si>
  <si>
    <t>ИТОГО ДОХОДОВ</t>
  </si>
  <si>
    <t>1 05 02 00 0 02 0 000 110</t>
  </si>
  <si>
    <t>1 03 02 00 0 01 0 000 110</t>
  </si>
  <si>
    <t>НАЛОГИ НА ТОВАРЫ (РАБОТЫ, УСЛУГИ), РЕАЛИЗУЕМЫЕ НА ТЕРРИТОРИИ РОССИЙСКОЙ ФЕДЕРАЦИИ</t>
  </si>
  <si>
    <t>Пермской городской Думы</t>
  </si>
  <si>
    <t>Уточненный бюджет (решение ПГД № 200 от 24.09.2013)</t>
  </si>
  <si>
    <t xml:space="preserve"> к решению</t>
  </si>
  <si>
    <t xml:space="preserve">РАСПРЕДЕЛЕНИЕ ДОХОДОВ БЮДЖЕТА ГОРОДА ПЕРМИ ПО КОДАМ ПОСТУПЛЕНИЙ В БЮДЖЕТ </t>
  </si>
  <si>
    <t xml:space="preserve"> (ГРУППАМ, ПОДГРУППАМ И СТАТЬЯМ КЛАССИФИКАЦИИ ДОХОДОВ БЮДЖЕТА) НА 2014 ГОД </t>
  </si>
  <si>
    <t>ПРИЛОЖЕНИЕ № 1</t>
  </si>
  <si>
    <t>от 17.12.2013 № 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</si>
</sst>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"/>
    <numFmt numFmtId="166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0"/>
      <color rgb="FFFF0000"/>
      <name val="Arial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 applyFill="1"/>
    <xf numFmtId="0" fontId="2" fillId="0" borderId="0" xfId="0" applyFont="1" applyFill="1"/>
    <xf numFmtId="166" fontId="3" fillId="0" borderId="0" xfId="1" applyNumberFormat="1" applyFont="1" applyFill="1" applyAlignment="1">
      <alignment horizontal="right"/>
    </xf>
    <xf numFmtId="0" fontId="6" fillId="0" borderId="0" xfId="0" applyFont="1" applyFill="1"/>
    <xf numFmtId="0" fontId="5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165" fontId="5" fillId="0" borderId="1" xfId="0" applyNumberFormat="1" applyFont="1" applyFill="1" applyBorder="1" applyAlignment="1">
      <alignment horizontal="right" shrinkToFit="1"/>
    </xf>
    <xf numFmtId="165" fontId="4" fillId="0" borderId="1" xfId="0" applyNumberFormat="1" applyFont="1" applyFill="1" applyBorder="1" applyAlignment="1">
      <alignment horizontal="right" shrinkToFit="1"/>
    </xf>
    <xf numFmtId="49" fontId="4" fillId="0" borderId="1" xfId="0" applyNumberFormat="1" applyFont="1" applyFill="1" applyBorder="1" applyAlignment="1">
      <alignment horizontal="justify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justify" wrapText="1"/>
    </xf>
    <xf numFmtId="0" fontId="2" fillId="0" borderId="0" xfId="0" applyFont="1" applyFill="1" applyAlignment="1"/>
    <xf numFmtId="0" fontId="8" fillId="0" borderId="0" xfId="1" applyFont="1" applyFill="1" applyAlignment="1">
      <alignment horizontal="center" vertical="justify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166" fontId="3" fillId="0" borderId="0" xfId="1" applyNumberFormat="1" applyFont="1" applyFill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tabSelected="1" zoomScale="80" zoomScaleNormal="80" zoomScaleSheetLayoutView="90" workbookViewId="0">
      <selection activeCell="B9" sqref="B9"/>
    </sheetView>
  </sheetViews>
  <sheetFormatPr defaultColWidth="8.85546875" defaultRowHeight="12.75" x14ac:dyDescent="0.2"/>
  <cols>
    <col min="1" max="1" width="30.85546875" style="1" customWidth="1"/>
    <col min="2" max="2" width="91" style="1" customWidth="1"/>
    <col min="3" max="3" width="31.140625" style="1" hidden="1" customWidth="1"/>
    <col min="4" max="4" width="18.7109375" style="1" hidden="1" customWidth="1"/>
    <col min="5" max="5" width="18.7109375" style="1" customWidth="1"/>
    <col min="6" max="16384" width="8.85546875" style="1"/>
  </cols>
  <sheetData>
    <row r="1" spans="1:5" ht="18.75" x14ac:dyDescent="0.3">
      <c r="A1" s="4"/>
      <c r="B1" s="23" t="s">
        <v>82</v>
      </c>
      <c r="C1" s="23"/>
      <c r="D1" s="23"/>
      <c r="E1" s="23"/>
    </row>
    <row r="2" spans="1:5" ht="18.75" x14ac:dyDescent="0.3">
      <c r="A2" s="4"/>
      <c r="B2" s="23" t="s">
        <v>79</v>
      </c>
      <c r="C2" s="23"/>
      <c r="D2" s="23"/>
      <c r="E2" s="23"/>
    </row>
    <row r="3" spans="1:5" ht="18.75" x14ac:dyDescent="0.3">
      <c r="A3" s="4"/>
      <c r="B3" s="4"/>
      <c r="C3" s="4"/>
      <c r="D3" s="4"/>
      <c r="E3" s="3" t="s">
        <v>77</v>
      </c>
    </row>
    <row r="4" spans="1:5" ht="18.75" x14ac:dyDescent="0.3">
      <c r="A4" s="4"/>
      <c r="B4" s="4"/>
      <c r="C4" s="4"/>
      <c r="D4" s="4"/>
      <c r="E4" s="3" t="s">
        <v>83</v>
      </c>
    </row>
    <row r="5" spans="1:5" ht="18.75" x14ac:dyDescent="0.3">
      <c r="A5" s="22"/>
      <c r="B5" s="22"/>
      <c r="C5" s="22"/>
      <c r="D5" s="22"/>
      <c r="E5" s="22"/>
    </row>
    <row r="6" spans="1:5" ht="18.75" x14ac:dyDescent="0.2">
      <c r="A6" s="19" t="s">
        <v>80</v>
      </c>
      <c r="B6" s="19"/>
      <c r="C6" s="19"/>
      <c r="D6" s="19"/>
      <c r="E6" s="19"/>
    </row>
    <row r="7" spans="1:5" ht="18.75" x14ac:dyDescent="0.2">
      <c r="A7" s="19" t="s">
        <v>81</v>
      </c>
      <c r="B7" s="19"/>
      <c r="C7" s="19"/>
      <c r="D7" s="19"/>
      <c r="E7" s="19"/>
    </row>
    <row r="8" spans="1:5" ht="31.9" customHeight="1" x14ac:dyDescent="0.3">
      <c r="A8" s="5"/>
      <c r="B8" s="5"/>
      <c r="C8" s="5"/>
      <c r="D8" s="5"/>
      <c r="E8" s="13" t="s">
        <v>1</v>
      </c>
    </row>
    <row r="9" spans="1:5" s="2" customFormat="1" ht="56.25" x14ac:dyDescent="0.2">
      <c r="A9" s="14" t="s">
        <v>0</v>
      </c>
      <c r="B9" s="14" t="s">
        <v>2</v>
      </c>
      <c r="C9" s="14" t="s">
        <v>78</v>
      </c>
      <c r="D9" s="20" t="s">
        <v>57</v>
      </c>
      <c r="E9" s="21"/>
    </row>
    <row r="10" spans="1:5" ht="18.75" x14ac:dyDescent="0.3">
      <c r="A10" s="6" t="s">
        <v>3</v>
      </c>
      <c r="B10" s="7" t="s">
        <v>4</v>
      </c>
      <c r="C10" s="8">
        <f>C11+C13+C15+C19+C23+C24+C29+C31+C37+C38+C34</f>
        <v>16371471.299999999</v>
      </c>
      <c r="D10" s="8">
        <f>E10-C10</f>
        <v>-2080335.6999999993</v>
      </c>
      <c r="E10" s="8">
        <f>E11+E13+E15+E19+E23+E24+E29+E31+E37+E38+E34</f>
        <v>14291135.6</v>
      </c>
    </row>
    <row r="11" spans="1:5" ht="18.75" x14ac:dyDescent="0.3">
      <c r="A11" s="6" t="s">
        <v>5</v>
      </c>
      <c r="B11" s="7" t="s">
        <v>6</v>
      </c>
      <c r="C11" s="9">
        <f>C12</f>
        <v>9870447.4000000004</v>
      </c>
      <c r="D11" s="9">
        <f t="shared" ref="D11:D46" si="0">E11-C11</f>
        <v>-2598833.2000000002</v>
      </c>
      <c r="E11" s="9">
        <f t="shared" ref="E11" si="1">E12</f>
        <v>7271614.2000000002</v>
      </c>
    </row>
    <row r="12" spans="1:5" ht="18.75" x14ac:dyDescent="0.3">
      <c r="A12" s="6" t="s">
        <v>58</v>
      </c>
      <c r="B12" s="10" t="s">
        <v>7</v>
      </c>
      <c r="C12" s="9">
        <v>9870447.4000000004</v>
      </c>
      <c r="D12" s="9">
        <f t="shared" si="0"/>
        <v>-2598833.2000000002</v>
      </c>
      <c r="E12" s="9">
        <v>7271614.2000000002</v>
      </c>
    </row>
    <row r="13" spans="1:5" ht="37.5" x14ac:dyDescent="0.3">
      <c r="A13" s="11" t="s">
        <v>8</v>
      </c>
      <c r="B13" s="7" t="s">
        <v>76</v>
      </c>
      <c r="C13" s="9">
        <f>C14</f>
        <v>0</v>
      </c>
      <c r="D13" s="9">
        <f t="shared" si="0"/>
        <v>32691.1</v>
      </c>
      <c r="E13" s="9">
        <f t="shared" ref="E13" si="2">E14</f>
        <v>32691.1</v>
      </c>
    </row>
    <row r="14" spans="1:5" s="2" customFormat="1" ht="37.5" x14ac:dyDescent="0.3">
      <c r="A14" s="6" t="s">
        <v>75</v>
      </c>
      <c r="B14" s="10" t="s">
        <v>9</v>
      </c>
      <c r="C14" s="9"/>
      <c r="D14" s="9">
        <f t="shared" si="0"/>
        <v>32691.1</v>
      </c>
      <c r="E14" s="9">
        <v>32691.1</v>
      </c>
    </row>
    <row r="15" spans="1:5" ht="18.75" x14ac:dyDescent="0.3">
      <c r="A15" s="6" t="s">
        <v>10</v>
      </c>
      <c r="B15" s="7" t="s">
        <v>11</v>
      </c>
      <c r="C15" s="8">
        <f>SUM(C16:C18)</f>
        <v>611562.1</v>
      </c>
      <c r="D15" s="8">
        <f t="shared" si="0"/>
        <v>-66128.5</v>
      </c>
      <c r="E15" s="8">
        <f t="shared" ref="E15" si="3">SUM(E16:E18)</f>
        <v>545433.59999999998</v>
      </c>
    </row>
    <row r="16" spans="1:5" ht="18.75" x14ac:dyDescent="0.3">
      <c r="A16" s="6" t="s">
        <v>74</v>
      </c>
      <c r="B16" s="10" t="s">
        <v>12</v>
      </c>
      <c r="C16" s="9">
        <v>610209.69999999995</v>
      </c>
      <c r="D16" s="9">
        <f t="shared" si="0"/>
        <v>-77546.29999999993</v>
      </c>
      <c r="E16" s="9">
        <v>532663.4</v>
      </c>
    </row>
    <row r="17" spans="1:5" ht="35.450000000000003" customHeight="1" x14ac:dyDescent="0.3">
      <c r="A17" s="6" t="s">
        <v>14</v>
      </c>
      <c r="B17" s="10" t="s">
        <v>13</v>
      </c>
      <c r="C17" s="9">
        <v>1352.4</v>
      </c>
      <c r="D17" s="9">
        <f t="shared" si="0"/>
        <v>108.19999999999982</v>
      </c>
      <c r="E17" s="9">
        <v>1460.6</v>
      </c>
    </row>
    <row r="18" spans="1:5" s="2" customFormat="1" ht="37.5" x14ac:dyDescent="0.3">
      <c r="A18" s="6" t="s">
        <v>59</v>
      </c>
      <c r="B18" s="10" t="s">
        <v>15</v>
      </c>
      <c r="C18" s="9"/>
      <c r="D18" s="9">
        <f t="shared" si="0"/>
        <v>11309.6</v>
      </c>
      <c r="E18" s="9">
        <v>11309.6</v>
      </c>
    </row>
    <row r="19" spans="1:5" ht="18.75" x14ac:dyDescent="0.3">
      <c r="A19" s="6" t="s">
        <v>16</v>
      </c>
      <c r="B19" s="7" t="s">
        <v>17</v>
      </c>
      <c r="C19" s="8">
        <f>C20+C21+C22</f>
        <v>4163817</v>
      </c>
      <c r="D19" s="8">
        <f t="shared" si="0"/>
        <v>198161.40000000037</v>
      </c>
      <c r="E19" s="8">
        <f t="shared" ref="E19" si="4">E20+E21+E22</f>
        <v>4361978.4000000004</v>
      </c>
    </row>
    <row r="20" spans="1:5" ht="18.75" x14ac:dyDescent="0.3">
      <c r="A20" s="6" t="s">
        <v>60</v>
      </c>
      <c r="B20" s="10" t="s">
        <v>18</v>
      </c>
      <c r="C20" s="9">
        <v>226095.6</v>
      </c>
      <c r="D20" s="9">
        <f t="shared" si="0"/>
        <v>23544.899999999994</v>
      </c>
      <c r="E20" s="9">
        <v>249640.5</v>
      </c>
    </row>
    <row r="21" spans="1:5" ht="18.75" x14ac:dyDescent="0.3">
      <c r="A21" s="6" t="s">
        <v>61</v>
      </c>
      <c r="B21" s="10" t="s">
        <v>19</v>
      </c>
      <c r="C21" s="9">
        <v>918061.2</v>
      </c>
      <c r="D21" s="9">
        <f t="shared" si="0"/>
        <v>29258.800000000047</v>
      </c>
      <c r="E21" s="9">
        <v>947320</v>
      </c>
    </row>
    <row r="22" spans="1:5" s="2" customFormat="1" ht="18.75" x14ac:dyDescent="0.3">
      <c r="A22" s="6" t="s">
        <v>62</v>
      </c>
      <c r="B22" s="10" t="s">
        <v>20</v>
      </c>
      <c r="C22" s="9">
        <v>3019660.2</v>
      </c>
      <c r="D22" s="9">
        <f t="shared" si="0"/>
        <v>145357.69999999972</v>
      </c>
      <c r="E22" s="9">
        <v>3165017.9</v>
      </c>
    </row>
    <row r="23" spans="1:5" s="2" customFormat="1" ht="18.75" x14ac:dyDescent="0.3">
      <c r="A23" s="6" t="s">
        <v>21</v>
      </c>
      <c r="B23" s="7" t="s">
        <v>22</v>
      </c>
      <c r="C23" s="8">
        <v>100398.3</v>
      </c>
      <c r="D23" s="8">
        <f t="shared" si="0"/>
        <v>2258.8999999999942</v>
      </c>
      <c r="E23" s="8">
        <v>102657.2</v>
      </c>
    </row>
    <row r="24" spans="1:5" ht="37.5" x14ac:dyDescent="0.3">
      <c r="A24" s="6" t="s">
        <v>23</v>
      </c>
      <c r="B24" s="7" t="s">
        <v>24</v>
      </c>
      <c r="C24" s="8">
        <f>C25+C26+C27+C28</f>
        <v>968970.7</v>
      </c>
      <c r="D24" s="8">
        <f t="shared" si="0"/>
        <v>285488.40000000014</v>
      </c>
      <c r="E24" s="8">
        <f t="shared" ref="E24" si="5">E25+E26+E27+E28</f>
        <v>1254459.1000000001</v>
      </c>
    </row>
    <row r="25" spans="1:5" ht="75" x14ac:dyDescent="0.3">
      <c r="A25" s="6" t="s">
        <v>63</v>
      </c>
      <c r="B25" s="10" t="s">
        <v>25</v>
      </c>
      <c r="C25" s="9">
        <v>1979</v>
      </c>
      <c r="D25" s="9">
        <f t="shared" si="0"/>
        <v>-850.5</v>
      </c>
      <c r="E25" s="9">
        <v>1128.5</v>
      </c>
    </row>
    <row r="26" spans="1:5" ht="93.75" x14ac:dyDescent="0.3">
      <c r="A26" s="6" t="s">
        <v>65</v>
      </c>
      <c r="B26" s="10" t="s">
        <v>64</v>
      </c>
      <c r="C26" s="9">
        <v>808007.4</v>
      </c>
      <c r="D26" s="9">
        <f t="shared" si="0"/>
        <v>315934.90000000002</v>
      </c>
      <c r="E26" s="9">
        <v>1123942.3</v>
      </c>
    </row>
    <row r="27" spans="1:5" ht="78.75" customHeight="1" x14ac:dyDescent="0.3">
      <c r="A27" s="6" t="s">
        <v>66</v>
      </c>
      <c r="B27" s="10" t="s">
        <v>26</v>
      </c>
      <c r="C27" s="9">
        <v>18704.599999999999</v>
      </c>
      <c r="D27" s="9">
        <f t="shared" si="0"/>
        <v>-9206.2999999999993</v>
      </c>
      <c r="E27" s="9">
        <v>9498.2999999999993</v>
      </c>
    </row>
    <row r="28" spans="1:5" s="2" customFormat="1" ht="93.75" x14ac:dyDescent="0.3">
      <c r="A28" s="6" t="s">
        <v>69</v>
      </c>
      <c r="B28" s="10" t="s">
        <v>70</v>
      </c>
      <c r="C28" s="9">
        <v>140279.70000000001</v>
      </c>
      <c r="D28" s="9">
        <f t="shared" si="0"/>
        <v>-20389.700000000012</v>
      </c>
      <c r="E28" s="9">
        <v>119890</v>
      </c>
    </row>
    <row r="29" spans="1:5" ht="18.75" x14ac:dyDescent="0.3">
      <c r="A29" s="6" t="s">
        <v>27</v>
      </c>
      <c r="B29" s="7" t="s">
        <v>28</v>
      </c>
      <c r="C29" s="8">
        <f>C30</f>
        <v>17541.599999999999</v>
      </c>
      <c r="D29" s="8">
        <f t="shared" si="0"/>
        <v>-9997.1999999999989</v>
      </c>
      <c r="E29" s="8">
        <f t="shared" ref="E29" si="6">E30</f>
        <v>7544.4</v>
      </c>
    </row>
    <row r="30" spans="1:5" s="2" customFormat="1" ht="18.75" x14ac:dyDescent="0.3">
      <c r="A30" s="6" t="s">
        <v>67</v>
      </c>
      <c r="B30" s="10" t="s">
        <v>29</v>
      </c>
      <c r="C30" s="9">
        <v>17541.599999999999</v>
      </c>
      <c r="D30" s="9">
        <f t="shared" si="0"/>
        <v>-9997.1999999999989</v>
      </c>
      <c r="E30" s="9">
        <v>7544.4</v>
      </c>
    </row>
    <row r="31" spans="1:5" ht="37.5" x14ac:dyDescent="0.3">
      <c r="A31" s="6" t="s">
        <v>30</v>
      </c>
      <c r="B31" s="12" t="s">
        <v>68</v>
      </c>
      <c r="C31" s="8">
        <f>C32+C33</f>
        <v>17527.5</v>
      </c>
      <c r="D31" s="8">
        <f t="shared" si="0"/>
        <v>-12416.2</v>
      </c>
      <c r="E31" s="8">
        <f>E32+E33</f>
        <v>5111.3</v>
      </c>
    </row>
    <row r="32" spans="1:5" ht="18.75" x14ac:dyDescent="0.3">
      <c r="A32" s="6" t="s">
        <v>31</v>
      </c>
      <c r="B32" s="10" t="s">
        <v>32</v>
      </c>
      <c r="C32" s="9">
        <f>400+180+7203.6</f>
        <v>7783.6</v>
      </c>
      <c r="D32" s="9">
        <f t="shared" si="0"/>
        <v>-2672.3</v>
      </c>
      <c r="E32" s="9">
        <v>5111.3</v>
      </c>
    </row>
    <row r="33" spans="1:5" s="2" customFormat="1" ht="18.75" x14ac:dyDescent="0.3">
      <c r="A33" s="6" t="s">
        <v>33</v>
      </c>
      <c r="B33" s="10" t="s">
        <v>34</v>
      </c>
      <c r="C33" s="9">
        <f>9743.9+7203.6-7203.6</f>
        <v>9743.9</v>
      </c>
      <c r="D33" s="9">
        <f t="shared" si="0"/>
        <v>-9743.9</v>
      </c>
      <c r="E33" s="9"/>
    </row>
    <row r="34" spans="1:5" ht="37.5" x14ac:dyDescent="0.3">
      <c r="A34" s="11" t="s">
        <v>35</v>
      </c>
      <c r="B34" s="10" t="s">
        <v>36</v>
      </c>
      <c r="C34" s="9">
        <f>C35+C36</f>
        <v>518120.5</v>
      </c>
      <c r="D34" s="9">
        <f t="shared" si="0"/>
        <v>107127.59999999998</v>
      </c>
      <c r="E34" s="9">
        <f t="shared" ref="E34" si="7">E35+E36</f>
        <v>625248.1</v>
      </c>
    </row>
    <row r="35" spans="1:5" ht="75" x14ac:dyDescent="0.3">
      <c r="A35" s="6" t="s">
        <v>37</v>
      </c>
      <c r="B35" s="10" t="s">
        <v>38</v>
      </c>
      <c r="C35" s="9">
        <v>322998.90000000002</v>
      </c>
      <c r="D35" s="9">
        <f t="shared" si="0"/>
        <v>59750.699999999953</v>
      </c>
      <c r="E35" s="9">
        <v>382749.6</v>
      </c>
    </row>
    <row r="36" spans="1:5" s="2" customFormat="1" ht="56.25" x14ac:dyDescent="0.3">
      <c r="A36" s="6" t="s">
        <v>39</v>
      </c>
      <c r="B36" s="10" t="s">
        <v>40</v>
      </c>
      <c r="C36" s="9">
        <v>195121.6</v>
      </c>
      <c r="D36" s="9">
        <f t="shared" si="0"/>
        <v>47376.899999999994</v>
      </c>
      <c r="E36" s="9">
        <v>242498.5</v>
      </c>
    </row>
    <row r="37" spans="1:5" s="2" customFormat="1" ht="18.75" x14ac:dyDescent="0.3">
      <c r="A37" s="11" t="s">
        <v>41</v>
      </c>
      <c r="B37" s="10" t="s">
        <v>42</v>
      </c>
      <c r="C37" s="8">
        <v>95843.5</v>
      </c>
      <c r="D37" s="8">
        <f t="shared" si="0"/>
        <v>-17961.399999999994</v>
      </c>
      <c r="E37" s="8">
        <v>77882.100000000006</v>
      </c>
    </row>
    <row r="38" spans="1:5" ht="18.75" x14ac:dyDescent="0.3">
      <c r="A38" s="11" t="s">
        <v>43</v>
      </c>
      <c r="B38" s="10" t="s">
        <v>44</v>
      </c>
      <c r="C38" s="9">
        <f>C39</f>
        <v>7242.7</v>
      </c>
      <c r="D38" s="9">
        <f t="shared" si="0"/>
        <v>-726.59999999999945</v>
      </c>
      <c r="E38" s="9">
        <f t="shared" ref="E38" si="8">E39</f>
        <v>6516.1</v>
      </c>
    </row>
    <row r="39" spans="1:5" s="18" customFormat="1" ht="19.149999999999999" customHeight="1" x14ac:dyDescent="0.3">
      <c r="A39" s="6" t="s">
        <v>71</v>
      </c>
      <c r="B39" s="10" t="s">
        <v>45</v>
      </c>
      <c r="C39" s="9">
        <v>7242.7</v>
      </c>
      <c r="D39" s="9">
        <f t="shared" si="0"/>
        <v>-726.59999999999945</v>
      </c>
      <c r="E39" s="9">
        <v>6516.1</v>
      </c>
    </row>
    <row r="40" spans="1:5" s="2" customFormat="1" ht="18.75" x14ac:dyDescent="0.3">
      <c r="A40" s="16" t="s">
        <v>46</v>
      </c>
      <c r="B40" s="17" t="s">
        <v>47</v>
      </c>
      <c r="C40" s="9">
        <f>C41</f>
        <v>5976239.5999999996</v>
      </c>
      <c r="D40" s="9">
        <f t="shared" si="0"/>
        <v>2731818.2000000011</v>
      </c>
      <c r="E40" s="9">
        <f t="shared" ref="E40" si="9">E41</f>
        <v>8708057.8000000007</v>
      </c>
    </row>
    <row r="41" spans="1:5" ht="37.5" x14ac:dyDescent="0.3">
      <c r="A41" s="11" t="s">
        <v>48</v>
      </c>
      <c r="B41" s="10" t="s">
        <v>49</v>
      </c>
      <c r="C41" s="9">
        <f>C42+C43+C44+C45</f>
        <v>5976239.5999999996</v>
      </c>
      <c r="D41" s="9">
        <f t="shared" si="0"/>
        <v>2731818.2000000011</v>
      </c>
      <c r="E41" s="9">
        <f t="shared" ref="E41" si="10">E42+E43+E44+E45</f>
        <v>8708057.8000000007</v>
      </c>
    </row>
    <row r="42" spans="1:5" ht="37.5" x14ac:dyDescent="0.3">
      <c r="A42" s="6" t="s">
        <v>72</v>
      </c>
      <c r="B42" s="10" t="s">
        <v>50</v>
      </c>
      <c r="C42" s="9">
        <v>231678.6</v>
      </c>
      <c r="D42" s="9">
        <f t="shared" si="0"/>
        <v>333553.09999999998</v>
      </c>
      <c r="E42" s="9">
        <v>565231.69999999995</v>
      </c>
    </row>
    <row r="43" spans="1:5" ht="37.5" x14ac:dyDescent="0.3">
      <c r="A43" s="6" t="s">
        <v>51</v>
      </c>
      <c r="B43" s="10" t="s">
        <v>52</v>
      </c>
      <c r="C43" s="9">
        <v>-49413</v>
      </c>
      <c r="D43" s="9">
        <f t="shared" si="0"/>
        <v>554320.69999999995</v>
      </c>
      <c r="E43" s="9">
        <v>504907.7</v>
      </c>
    </row>
    <row r="44" spans="1:5" ht="37.5" x14ac:dyDescent="0.3">
      <c r="A44" s="6" t="s">
        <v>53</v>
      </c>
      <c r="B44" s="10" t="s">
        <v>54</v>
      </c>
      <c r="C44" s="9">
        <v>5278510</v>
      </c>
      <c r="D44" s="9">
        <f t="shared" si="0"/>
        <v>2359408.4000000004</v>
      </c>
      <c r="E44" s="9">
        <v>7637918.4000000004</v>
      </c>
    </row>
    <row r="45" spans="1:5" ht="34.9" customHeight="1" x14ac:dyDescent="0.3">
      <c r="A45" s="6" t="s">
        <v>55</v>
      </c>
      <c r="B45" s="10" t="s">
        <v>56</v>
      </c>
      <c r="C45" s="9">
        <v>515464</v>
      </c>
      <c r="D45" s="9">
        <f t="shared" si="0"/>
        <v>-515464</v>
      </c>
      <c r="E45" s="9"/>
    </row>
    <row r="46" spans="1:5" ht="18.75" x14ac:dyDescent="0.3">
      <c r="A46" s="6"/>
      <c r="B46" s="15" t="s">
        <v>73</v>
      </c>
      <c r="C46" s="9">
        <f>C10+C40</f>
        <v>22347710.899999999</v>
      </c>
      <c r="D46" s="9">
        <f t="shared" si="0"/>
        <v>651482.5</v>
      </c>
      <c r="E46" s="9">
        <f>E10+E40</f>
        <v>22999193.399999999</v>
      </c>
    </row>
  </sheetData>
  <sheetProtection password="CF5C" sheet="1" objects="1" scenarios="1"/>
  <mergeCells count="6">
    <mergeCell ref="A6:E6"/>
    <mergeCell ref="D9:E9"/>
    <mergeCell ref="A5:E5"/>
    <mergeCell ref="A7:E7"/>
    <mergeCell ref="B1:E1"/>
    <mergeCell ref="B2:E2"/>
  </mergeCells>
  <printOptions horizontalCentered="1"/>
  <pageMargins left="0.78740157480314965" right="0.39370078740157483" top="0.39370078740157483" bottom="0.23622047244094491" header="0.15748031496062992" footer="0.19685039370078741"/>
  <pageSetup paperSize="9" scale="5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№1'!Заголовки_для_печати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Колышкина Елена Владимировна</cp:lastModifiedBy>
  <cp:lastPrinted>2013-10-18T05:43:57Z</cp:lastPrinted>
  <dcterms:created xsi:type="dcterms:W3CDTF">2006-02-07T12:07:20Z</dcterms:created>
  <dcterms:modified xsi:type="dcterms:W3CDTF">2013-12-19T05:29:36Z</dcterms:modified>
</cp:coreProperties>
</file>