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800" windowHeight="12135"/>
  </bookViews>
  <sheets>
    <sheet name="Приложение №2" sheetId="5" r:id="rId1"/>
  </sheets>
  <calcPr calcId="144525"/>
</workbook>
</file>

<file path=xl/calcChain.xml><?xml version="1.0" encoding="utf-8"?>
<calcChain xmlns="http://schemas.openxmlformats.org/spreadsheetml/2006/main">
  <c r="D45" i="5" l="1"/>
  <c r="D44" i="5"/>
  <c r="D43" i="5"/>
  <c r="D42" i="5"/>
  <c r="F41" i="5"/>
  <c r="F40" i="5" s="1"/>
  <c r="E41" i="5"/>
  <c r="C41" i="5"/>
  <c r="C40" i="5" s="1"/>
  <c r="D39" i="5"/>
  <c r="F38" i="5"/>
  <c r="E38" i="5"/>
  <c r="C38" i="5"/>
  <c r="D37" i="5"/>
  <c r="D36" i="5"/>
  <c r="D35" i="5"/>
  <c r="F34" i="5"/>
  <c r="E34" i="5"/>
  <c r="C34" i="5"/>
  <c r="D33" i="5"/>
  <c r="D32" i="5"/>
  <c r="F31" i="5"/>
  <c r="E31" i="5"/>
  <c r="C31" i="5"/>
  <c r="D30" i="5"/>
  <c r="F29" i="5"/>
  <c r="E29" i="5"/>
  <c r="C29" i="5"/>
  <c r="D28" i="5"/>
  <c r="D27" i="5"/>
  <c r="D26" i="5"/>
  <c r="D25" i="5"/>
  <c r="F24" i="5"/>
  <c r="E24" i="5"/>
  <c r="C24" i="5"/>
  <c r="D23" i="5"/>
  <c r="D22" i="5"/>
  <c r="D21" i="5"/>
  <c r="D20" i="5"/>
  <c r="F19" i="5"/>
  <c r="E19" i="5"/>
  <c r="C19" i="5"/>
  <c r="D18" i="5"/>
  <c r="D17" i="5"/>
  <c r="D16" i="5"/>
  <c r="F15" i="5"/>
  <c r="E15" i="5"/>
  <c r="C15" i="5"/>
  <c r="D14" i="5"/>
  <c r="F13" i="5"/>
  <c r="E13" i="5"/>
  <c r="C13" i="5"/>
  <c r="D12" i="5"/>
  <c r="F11" i="5"/>
  <c r="E11" i="5"/>
  <c r="C11" i="5"/>
  <c r="D24" i="5" l="1"/>
  <c r="D31" i="5"/>
  <c r="C10" i="5"/>
  <c r="C46" i="5" s="1"/>
  <c r="D15" i="5"/>
  <c r="D41" i="5"/>
  <c r="D34" i="5"/>
  <c r="D11" i="5"/>
  <c r="D13" i="5"/>
  <c r="F10" i="5"/>
  <c r="F46" i="5" s="1"/>
  <c r="E40" i="5"/>
  <c r="D40" i="5" s="1"/>
  <c r="E10" i="5"/>
  <c r="D19" i="5"/>
  <c r="D29" i="5"/>
  <c r="D38" i="5"/>
  <c r="D10" i="5" l="1"/>
  <c r="E46" i="5"/>
  <c r="D46" i="5" s="1"/>
</calcChain>
</file>

<file path=xl/sharedStrings.xml><?xml version="1.0" encoding="utf-8"?>
<sst xmlns="http://schemas.openxmlformats.org/spreadsheetml/2006/main" count="84" uniqueCount="84">
  <si>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</si>
  <si>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</si>
  <si>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</si>
  <si>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</si>
  <si>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</si>
  <si>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</si>
  <si>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</si>
  <si>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</si>
  <si>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</si>
  <si>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</si>
  <si>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</si>
  <si>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</si>
  <si>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</si>
  <si>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</si>
  <si>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</si>
  <si>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</si>
  <si>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</si>
  <si>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</si>
  <si>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</si>
  <si>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</si>
  <si>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</si>
  <si>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</si>
  <si>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</si>
  <si>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</si>
  <si>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</si>
  <si>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</si>
  <si>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</si>
  <si>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</si>
  <si>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</si>
  <si>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</si>
  <si>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</si>
  <si>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1 13 01 00 0 00 0 000 000</t>
  </si>
  <si>
    <t>Доходы от оказания платных услуг (работ)</t>
  </si>
  <si>
    <t>1 13 02 00 0 00 0 000 000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</si>
  <si>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</si>
  <si>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</si>
  <si>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</si>
  <si>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</si>
  <si>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</si>
  <si>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</si>
  <si>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</si>
  <si>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</si>
  <si>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</si>
  <si>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</si>
  <si>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</si>
  <si>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</si>
  <si>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</si>
  <si>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</si>
  <si>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</si>
  <si>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</si>
  <si>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</si>
  <si>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</si>
  <si>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</si>
  <si>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</si>
  <si>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</si>
  <si>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</si>
  <si>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</si>
  <si>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2015 год</t>
  </si>
  <si>
    <t>2016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</si>
  <si>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</si>
  <si>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</si>
  <si>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</si>
  <si>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</si>
  <si>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</si>
  <si>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</si>
  <si>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</si>
  <si>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</si>
  <si>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</si>
  <si>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</si>
  <si>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</si>
  <si>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</si>
  <si>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</si>
  <si>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</si>
  <si>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</si>
  <si>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</si>
  <si>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</si>
  <si>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</si>
  <si>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</si>
  <si>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</si>
  <si>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>Уточненный бюджет (решение ПГД № 200 от 24.09.2013)</t>
  </si>
  <si>
    <t xml:space="preserve"> к решению</t>
  </si>
  <si>
    <t>РАСПРЕДЕЛЕНИЕ ДОХОДОВ БЮДЖЕТА ГОРОДА ПЕРМИ ПО КОДАМ ПОСТУПЛЕНИЙ В БЮДЖЕТ (ГРУППАМ, ПОДГРУППАМ И СТАТЬЯМ КЛАССИФИКАЦИИ ДОХОДОВ БЮДЖЕТА) НА ПЛАНОВЫЙ ПЕРИОД 2015 и 2016 ГОДОВ</t>
  </si>
  <si>
    <t>ПРИЛОЖЕНИЕ № 2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</si>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</sst>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"/>
    <numFmt numFmtId="166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color rgb="FFFF0000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6" fontId="2" fillId="0" borderId="0" xfId="1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justify" vertical="top" wrapText="1"/>
    </xf>
    <xf numFmtId="165" fontId="4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165" fontId="3" fillId="0" borderId="2" xfId="0" applyNumberFormat="1" applyFont="1" applyFill="1" applyBorder="1" applyAlignment="1">
      <alignment horizontal="right" shrinkToFit="1"/>
    </xf>
    <xf numFmtId="49" fontId="3" fillId="0" borderId="2" xfId="0" applyNumberFormat="1" applyFont="1" applyFill="1" applyBorder="1" applyAlignment="1">
      <alignment horizontal="justify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justify" wrapText="1"/>
    </xf>
    <xf numFmtId="165" fontId="8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Alignment="1">
      <alignment horizontal="center" vertical="center" wrapText="1"/>
    </xf>
    <xf numFmtId="166" fontId="2" fillId="0" borderId="0" xfId="1" applyNumberFormat="1" applyFont="1" applyFill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80" zoomScaleNormal="80" workbookViewId="0">
      <selection activeCell="D9" sqref="D9:E9"/>
    </sheetView>
  </sheetViews>
  <sheetFormatPr defaultColWidth="8.85546875" defaultRowHeight="18" x14ac:dyDescent="0.25"/>
  <cols>
    <col min="1" max="1" width="30.85546875" style="2" customWidth="1"/>
    <col min="2" max="2" width="90.7109375" style="2" customWidth="1"/>
    <col min="3" max="4" width="18.7109375" style="2" hidden="1" customWidth="1"/>
    <col min="5" max="5" width="20.7109375" style="2" customWidth="1"/>
    <col min="6" max="6" width="20" style="2" customWidth="1"/>
    <col min="7" max="16384" width="8.85546875" style="2"/>
  </cols>
  <sheetData>
    <row r="1" spans="1:6" ht="18" customHeight="1" x14ac:dyDescent="0.3">
      <c r="E1" s="22" t="s">
        <v>82</v>
      </c>
      <c r="F1" s="22"/>
    </row>
    <row r="2" spans="1:6" ht="18" customHeight="1" x14ac:dyDescent="0.3">
      <c r="E2" s="22" t="s">
        <v>80</v>
      </c>
      <c r="F2" s="22"/>
    </row>
    <row r="3" spans="1:6" ht="18" customHeight="1" x14ac:dyDescent="0.3">
      <c r="E3" s="22" t="s">
        <v>78</v>
      </c>
      <c r="F3" s="22"/>
    </row>
    <row r="4" spans="1:6" ht="18.75" x14ac:dyDescent="0.3">
      <c r="F4" s="1" t="s">
        <v>83</v>
      </c>
    </row>
    <row r="5" spans="1:6" ht="18.75" x14ac:dyDescent="0.3">
      <c r="A5" s="18"/>
      <c r="B5" s="18"/>
      <c r="C5" s="18"/>
      <c r="D5" s="18"/>
      <c r="E5" s="18"/>
      <c r="F5" s="18"/>
    </row>
    <row r="6" spans="1:6" ht="45.6" customHeight="1" x14ac:dyDescent="0.25">
      <c r="A6" s="21" t="s">
        <v>81</v>
      </c>
      <c r="B6" s="21"/>
      <c r="C6" s="21"/>
      <c r="D6" s="21"/>
      <c r="E6" s="21"/>
      <c r="F6" s="21"/>
    </row>
    <row r="7" spans="1:6" ht="18.75" x14ac:dyDescent="0.25">
      <c r="A7" s="17"/>
      <c r="B7" s="17"/>
      <c r="C7" s="17"/>
      <c r="D7" s="17"/>
      <c r="E7" s="17"/>
      <c r="F7" s="17"/>
    </row>
    <row r="8" spans="1:6" ht="18.75" x14ac:dyDescent="0.3">
      <c r="A8" s="16"/>
      <c r="B8" s="16"/>
      <c r="C8" s="3"/>
      <c r="D8" s="3"/>
      <c r="E8" s="4"/>
      <c r="F8" s="13" t="s">
        <v>1</v>
      </c>
    </row>
    <row r="9" spans="1:6" ht="62.45" customHeight="1" x14ac:dyDescent="0.25">
      <c r="A9" s="14" t="s">
        <v>0</v>
      </c>
      <c r="B9" s="14" t="s">
        <v>2</v>
      </c>
      <c r="C9" s="14" t="s">
        <v>79</v>
      </c>
      <c r="D9" s="19" t="s">
        <v>57</v>
      </c>
      <c r="E9" s="20"/>
      <c r="F9" s="15" t="s">
        <v>58</v>
      </c>
    </row>
    <row r="10" spans="1:6" s="8" customFormat="1" ht="18.75" x14ac:dyDescent="0.3">
      <c r="A10" s="5" t="s">
        <v>3</v>
      </c>
      <c r="B10" s="6" t="s">
        <v>4</v>
      </c>
      <c r="C10" s="7">
        <f>C11+C13+C15+C19+C23+C24+C29+C31+C37+C38+C34</f>
        <v>16864610</v>
      </c>
      <c r="D10" s="7">
        <f>E10-C10</f>
        <v>-2165336.7000000011</v>
      </c>
      <c r="E10" s="7">
        <f>E11+E13+E15+E19+E23+E24+E29+E31+E37+E38+E34</f>
        <v>14699273.299999999</v>
      </c>
      <c r="F10" s="7">
        <f>F11+F13+F15+F19+F23+F24+F29+F31+F37+F38+F34</f>
        <v>15372732.799999999</v>
      </c>
    </row>
    <row r="11" spans="1:6" ht="18.75" x14ac:dyDescent="0.3">
      <c r="A11" s="5" t="s">
        <v>5</v>
      </c>
      <c r="B11" s="6" t="s">
        <v>6</v>
      </c>
      <c r="C11" s="9">
        <f t="shared" ref="C11:F11" si="0">C12</f>
        <v>10517322.800000001</v>
      </c>
      <c r="D11" s="9">
        <f t="shared" ref="D11:D46" si="1">E11-C11</f>
        <v>-2729424.0000000009</v>
      </c>
      <c r="E11" s="9">
        <f t="shared" si="0"/>
        <v>7787898.7999999998</v>
      </c>
      <c r="F11" s="9">
        <f t="shared" si="0"/>
        <v>8379779.0999999996</v>
      </c>
    </row>
    <row r="12" spans="1:6" ht="18.75" x14ac:dyDescent="0.3">
      <c r="A12" s="5" t="s">
        <v>59</v>
      </c>
      <c r="B12" s="10" t="s">
        <v>7</v>
      </c>
      <c r="C12" s="9">
        <v>10517322.800000001</v>
      </c>
      <c r="D12" s="9">
        <f t="shared" si="1"/>
        <v>-2729424.0000000009</v>
      </c>
      <c r="E12" s="9">
        <v>7787898.7999999998</v>
      </c>
      <c r="F12" s="9">
        <v>8379779.0999999996</v>
      </c>
    </row>
    <row r="13" spans="1:6" ht="37.5" x14ac:dyDescent="0.3">
      <c r="A13" s="11" t="s">
        <v>8</v>
      </c>
      <c r="B13" s="6" t="s">
        <v>77</v>
      </c>
      <c r="C13" s="9">
        <f t="shared" ref="C13:F13" si="2">C14</f>
        <v>0</v>
      </c>
      <c r="D13" s="9">
        <f t="shared" si="1"/>
        <v>34346.1</v>
      </c>
      <c r="E13" s="9">
        <f t="shared" si="2"/>
        <v>34346.1</v>
      </c>
      <c r="F13" s="9">
        <f t="shared" si="2"/>
        <v>40985.5</v>
      </c>
    </row>
    <row r="14" spans="1:6" ht="37.5" x14ac:dyDescent="0.3">
      <c r="A14" s="5" t="s">
        <v>76</v>
      </c>
      <c r="B14" s="10" t="s">
        <v>9</v>
      </c>
      <c r="C14" s="9"/>
      <c r="D14" s="9">
        <f t="shared" si="1"/>
        <v>34346.1</v>
      </c>
      <c r="E14" s="9">
        <v>34346.1</v>
      </c>
      <c r="F14" s="9">
        <v>40985.5</v>
      </c>
    </row>
    <row r="15" spans="1:6" s="8" customFormat="1" ht="18.75" x14ac:dyDescent="0.3">
      <c r="A15" s="5" t="s">
        <v>10</v>
      </c>
      <c r="B15" s="6" t="s">
        <v>11</v>
      </c>
      <c r="C15" s="7">
        <f t="shared" ref="C15:F15" si="3">SUM(C16:C18)</f>
        <v>641758.6</v>
      </c>
      <c r="D15" s="7">
        <f t="shared" si="1"/>
        <v>-69063.199999999953</v>
      </c>
      <c r="E15" s="7">
        <f t="shared" si="3"/>
        <v>572695.4</v>
      </c>
      <c r="F15" s="7">
        <f t="shared" si="3"/>
        <v>601343.9</v>
      </c>
    </row>
    <row r="16" spans="1:6" ht="18.75" x14ac:dyDescent="0.3">
      <c r="A16" s="5" t="s">
        <v>75</v>
      </c>
      <c r="B16" s="10" t="s">
        <v>12</v>
      </c>
      <c r="C16" s="9">
        <v>640323.69999999995</v>
      </c>
      <c r="D16" s="9">
        <f t="shared" si="1"/>
        <v>-80483.199999999953</v>
      </c>
      <c r="E16" s="9">
        <v>559840.5</v>
      </c>
      <c r="F16" s="9">
        <v>588387</v>
      </c>
    </row>
    <row r="17" spans="1:6" ht="18.75" x14ac:dyDescent="0.3">
      <c r="A17" s="5" t="s">
        <v>14</v>
      </c>
      <c r="B17" s="10" t="s">
        <v>13</v>
      </c>
      <c r="C17" s="9">
        <v>1434.9</v>
      </c>
      <c r="D17" s="9">
        <f t="shared" si="1"/>
        <v>110.39999999999986</v>
      </c>
      <c r="E17" s="9">
        <v>1545.3</v>
      </c>
      <c r="F17" s="9">
        <v>1647.3</v>
      </c>
    </row>
    <row r="18" spans="1:6" ht="25.5" customHeight="1" x14ac:dyDescent="0.3">
      <c r="A18" s="5" t="s">
        <v>60</v>
      </c>
      <c r="B18" s="10" t="s">
        <v>15</v>
      </c>
      <c r="C18" s="9"/>
      <c r="D18" s="9">
        <f t="shared" si="1"/>
        <v>11309.6</v>
      </c>
      <c r="E18" s="9">
        <v>11309.6</v>
      </c>
      <c r="F18" s="9">
        <v>11309.6</v>
      </c>
    </row>
    <row r="19" spans="1:6" s="8" customFormat="1" ht="18.75" x14ac:dyDescent="0.3">
      <c r="A19" s="5" t="s">
        <v>16</v>
      </c>
      <c r="B19" s="6" t="s">
        <v>17</v>
      </c>
      <c r="C19" s="7">
        <f t="shared" ref="C19:F19" si="4">C20+C21+C22</f>
        <v>4275643.8</v>
      </c>
      <c r="D19" s="7">
        <f t="shared" si="1"/>
        <v>275547</v>
      </c>
      <c r="E19" s="7">
        <f t="shared" si="4"/>
        <v>4551190.8</v>
      </c>
      <c r="F19" s="7">
        <f t="shared" si="4"/>
        <v>4714135.5999999996</v>
      </c>
    </row>
    <row r="20" spans="1:6" ht="18.75" x14ac:dyDescent="0.3">
      <c r="A20" s="5" t="s">
        <v>61</v>
      </c>
      <c r="B20" s="10" t="s">
        <v>18</v>
      </c>
      <c r="C20" s="9">
        <v>227868.9</v>
      </c>
      <c r="D20" s="9">
        <f t="shared" si="1"/>
        <v>59668.199999999983</v>
      </c>
      <c r="E20" s="9">
        <v>287537.09999999998</v>
      </c>
      <c r="F20" s="9">
        <v>292271.5</v>
      </c>
    </row>
    <row r="21" spans="1:6" ht="18.75" x14ac:dyDescent="0.3">
      <c r="A21" s="5" t="s">
        <v>62</v>
      </c>
      <c r="B21" s="10" t="s">
        <v>19</v>
      </c>
      <c r="C21" s="9">
        <v>956882.7</v>
      </c>
      <c r="D21" s="9">
        <f t="shared" si="1"/>
        <v>31967.400000000023</v>
      </c>
      <c r="E21" s="9">
        <v>988850.1</v>
      </c>
      <c r="F21" s="9">
        <v>1036931.3</v>
      </c>
    </row>
    <row r="22" spans="1:6" ht="18.75" x14ac:dyDescent="0.3">
      <c r="A22" s="5" t="s">
        <v>63</v>
      </c>
      <c r="B22" s="10" t="s">
        <v>20</v>
      </c>
      <c r="C22" s="9">
        <v>3090892.2</v>
      </c>
      <c r="D22" s="9">
        <f t="shared" si="1"/>
        <v>183911.39999999991</v>
      </c>
      <c r="E22" s="9">
        <v>3274803.6</v>
      </c>
      <c r="F22" s="9">
        <v>3384932.8</v>
      </c>
    </row>
    <row r="23" spans="1:6" s="8" customFormat="1" ht="18.75" x14ac:dyDescent="0.3">
      <c r="A23" s="5" t="s">
        <v>21</v>
      </c>
      <c r="B23" s="6" t="s">
        <v>22</v>
      </c>
      <c r="C23" s="7">
        <v>100398.3</v>
      </c>
      <c r="D23" s="7">
        <f t="shared" si="1"/>
        <v>1070.5</v>
      </c>
      <c r="E23" s="7">
        <v>101468.8</v>
      </c>
      <c r="F23" s="7">
        <v>101478.8</v>
      </c>
    </row>
    <row r="24" spans="1:6" s="8" customFormat="1" ht="37.5" x14ac:dyDescent="0.3">
      <c r="A24" s="5" t="s">
        <v>23</v>
      </c>
      <c r="B24" s="6" t="s">
        <v>24</v>
      </c>
      <c r="C24" s="7">
        <f t="shared" ref="C24:F24" si="5">C25+C26+C27+C28</f>
        <v>919587.99999999988</v>
      </c>
      <c r="D24" s="7">
        <f t="shared" si="1"/>
        <v>202551.80000000016</v>
      </c>
      <c r="E24" s="7">
        <f t="shared" si="5"/>
        <v>1122139.8</v>
      </c>
      <c r="F24" s="7">
        <f t="shared" si="5"/>
        <v>1072820.8</v>
      </c>
    </row>
    <row r="25" spans="1:6" ht="75" x14ac:dyDescent="0.3">
      <c r="A25" s="5" t="s">
        <v>64</v>
      </c>
      <c r="B25" s="10" t="s">
        <v>25</v>
      </c>
      <c r="C25" s="9">
        <v>2671.7</v>
      </c>
      <c r="D25" s="9">
        <f t="shared" si="1"/>
        <v>-1495.7999999999997</v>
      </c>
      <c r="E25" s="9">
        <v>1175.9000000000001</v>
      </c>
      <c r="F25" s="9">
        <v>1225.5999999999999</v>
      </c>
    </row>
    <row r="26" spans="1:6" ht="93.75" x14ac:dyDescent="0.3">
      <c r="A26" s="5" t="s">
        <v>66</v>
      </c>
      <c r="B26" s="10" t="s">
        <v>65</v>
      </c>
      <c r="C26" s="9">
        <v>751897.59999999998</v>
      </c>
      <c r="D26" s="9">
        <f t="shared" si="1"/>
        <v>250970.20000000007</v>
      </c>
      <c r="E26" s="9">
        <v>1002867.8</v>
      </c>
      <c r="F26" s="9">
        <v>950008.4</v>
      </c>
    </row>
    <row r="27" spans="1:6" ht="18.75" x14ac:dyDescent="0.3">
      <c r="A27" s="5" t="s">
        <v>67</v>
      </c>
      <c r="B27" s="10" t="s">
        <v>26</v>
      </c>
      <c r="C27" s="9">
        <v>20132.599999999999</v>
      </c>
      <c r="D27" s="9">
        <f t="shared" si="1"/>
        <v>-14469.599999999999</v>
      </c>
      <c r="E27" s="9">
        <v>5663</v>
      </c>
      <c r="F27" s="9">
        <v>5884.5</v>
      </c>
    </row>
    <row r="28" spans="1:6" ht="80.25" customHeight="1" x14ac:dyDescent="0.3">
      <c r="A28" s="5" t="s">
        <v>70</v>
      </c>
      <c r="B28" s="10" t="s">
        <v>71</v>
      </c>
      <c r="C28" s="9">
        <v>144886.1</v>
      </c>
      <c r="D28" s="9">
        <f t="shared" si="1"/>
        <v>-32453</v>
      </c>
      <c r="E28" s="9">
        <v>112433.1</v>
      </c>
      <c r="F28" s="9">
        <v>115702.3</v>
      </c>
    </row>
    <row r="29" spans="1:6" s="8" customFormat="1" ht="18.75" x14ac:dyDescent="0.3">
      <c r="A29" s="5" t="s">
        <v>27</v>
      </c>
      <c r="B29" s="6" t="s">
        <v>28</v>
      </c>
      <c r="C29" s="7">
        <f t="shared" ref="C29:F29" si="6">C30</f>
        <v>18611.599999999999</v>
      </c>
      <c r="D29" s="7">
        <f t="shared" si="1"/>
        <v>-10629.599999999999</v>
      </c>
      <c r="E29" s="7">
        <f t="shared" si="6"/>
        <v>7982</v>
      </c>
      <c r="F29" s="7">
        <f t="shared" si="6"/>
        <v>11699.6</v>
      </c>
    </row>
    <row r="30" spans="1:6" ht="18.75" x14ac:dyDescent="0.3">
      <c r="A30" s="5" t="s">
        <v>68</v>
      </c>
      <c r="B30" s="10" t="s">
        <v>29</v>
      </c>
      <c r="C30" s="9">
        <v>18611.599999999999</v>
      </c>
      <c r="D30" s="9">
        <f t="shared" si="1"/>
        <v>-10629.599999999999</v>
      </c>
      <c r="E30" s="9">
        <v>7982</v>
      </c>
      <c r="F30" s="9">
        <v>11699.6</v>
      </c>
    </row>
    <row r="31" spans="1:6" s="8" customFormat="1" ht="37.5" x14ac:dyDescent="0.3">
      <c r="A31" s="5" t="s">
        <v>30</v>
      </c>
      <c r="B31" s="12" t="s">
        <v>69</v>
      </c>
      <c r="C31" s="7">
        <f>C32+C33</f>
        <v>17676.900000000001</v>
      </c>
      <c r="D31" s="7">
        <f t="shared" si="1"/>
        <v>-12922.300000000001</v>
      </c>
      <c r="E31" s="7">
        <f>E32+E33</f>
        <v>4754.6000000000004</v>
      </c>
      <c r="F31" s="7">
        <f>F32+F33</f>
        <v>3150.2</v>
      </c>
    </row>
    <row r="32" spans="1:6" ht="18.75" x14ac:dyDescent="0.3">
      <c r="A32" s="5" t="s">
        <v>31</v>
      </c>
      <c r="B32" s="10" t="s">
        <v>32</v>
      </c>
      <c r="C32" s="9">
        <v>7338.6</v>
      </c>
      <c r="D32" s="9">
        <f t="shared" si="1"/>
        <v>-2584</v>
      </c>
      <c r="E32" s="9">
        <v>4754.6000000000004</v>
      </c>
      <c r="F32" s="9">
        <v>3150.2</v>
      </c>
    </row>
    <row r="33" spans="1:6" ht="18.75" x14ac:dyDescent="0.3">
      <c r="A33" s="5" t="s">
        <v>33</v>
      </c>
      <c r="B33" s="10" t="s">
        <v>34</v>
      </c>
      <c r="C33" s="9">
        <v>10338.299999999999</v>
      </c>
      <c r="D33" s="9">
        <f t="shared" si="1"/>
        <v>-10338.299999999999</v>
      </c>
      <c r="E33" s="9"/>
      <c r="F33" s="9"/>
    </row>
    <row r="34" spans="1:6" s="8" customFormat="1" ht="37.5" x14ac:dyDescent="0.3">
      <c r="A34" s="11" t="s">
        <v>35</v>
      </c>
      <c r="B34" s="10" t="s">
        <v>36</v>
      </c>
      <c r="C34" s="9">
        <f t="shared" ref="C34:F34" si="7">C35+C36</f>
        <v>256018.1</v>
      </c>
      <c r="D34" s="9">
        <f t="shared" si="1"/>
        <v>167227.9</v>
      </c>
      <c r="E34" s="9">
        <f t="shared" si="7"/>
        <v>423246</v>
      </c>
      <c r="F34" s="9">
        <f t="shared" si="7"/>
        <v>355592.6</v>
      </c>
    </row>
    <row r="35" spans="1:6" ht="75" x14ac:dyDescent="0.3">
      <c r="A35" s="5" t="s">
        <v>37</v>
      </c>
      <c r="B35" s="10" t="s">
        <v>38</v>
      </c>
      <c r="C35" s="9">
        <v>71842.899999999994</v>
      </c>
      <c r="D35" s="9">
        <f t="shared" si="1"/>
        <v>108491.9</v>
      </c>
      <c r="E35" s="9">
        <v>180334.8</v>
      </c>
      <c r="F35" s="9">
        <v>125373.6</v>
      </c>
    </row>
    <row r="36" spans="1:6" ht="56.25" x14ac:dyDescent="0.3">
      <c r="A36" s="5" t="s">
        <v>39</v>
      </c>
      <c r="B36" s="10" t="s">
        <v>40</v>
      </c>
      <c r="C36" s="9">
        <v>184175.2</v>
      </c>
      <c r="D36" s="9">
        <f t="shared" si="1"/>
        <v>58736</v>
      </c>
      <c r="E36" s="9">
        <v>242911.2</v>
      </c>
      <c r="F36" s="9">
        <v>230219</v>
      </c>
    </row>
    <row r="37" spans="1:6" s="8" customFormat="1" ht="18.75" x14ac:dyDescent="0.3">
      <c r="A37" s="11" t="s">
        <v>41</v>
      </c>
      <c r="B37" s="10" t="s">
        <v>42</v>
      </c>
      <c r="C37" s="7">
        <v>101219.7</v>
      </c>
      <c r="D37" s="7">
        <f t="shared" si="1"/>
        <v>-22398.399999999994</v>
      </c>
      <c r="E37" s="7">
        <v>78821.3</v>
      </c>
      <c r="F37" s="7">
        <v>78955.5</v>
      </c>
    </row>
    <row r="38" spans="1:6" s="8" customFormat="1" ht="18.75" x14ac:dyDescent="0.3">
      <c r="A38" s="11" t="s">
        <v>43</v>
      </c>
      <c r="B38" s="10" t="s">
        <v>44</v>
      </c>
      <c r="C38" s="9">
        <f t="shared" ref="C38:F38" si="8">C39</f>
        <v>16372.2</v>
      </c>
      <c r="D38" s="9">
        <f t="shared" si="1"/>
        <v>-1642.5</v>
      </c>
      <c r="E38" s="9">
        <f t="shared" si="8"/>
        <v>14729.7</v>
      </c>
      <c r="F38" s="9">
        <f t="shared" si="8"/>
        <v>12791.2</v>
      </c>
    </row>
    <row r="39" spans="1:6" ht="18.75" x14ac:dyDescent="0.3">
      <c r="A39" s="5" t="s">
        <v>72</v>
      </c>
      <c r="B39" s="10" t="s">
        <v>45</v>
      </c>
      <c r="C39" s="9">
        <v>16372.2</v>
      </c>
      <c r="D39" s="9">
        <f t="shared" si="1"/>
        <v>-1642.5</v>
      </c>
      <c r="E39" s="9">
        <v>14729.7</v>
      </c>
      <c r="F39" s="9">
        <v>12791.2</v>
      </c>
    </row>
    <row r="40" spans="1:6" s="8" customFormat="1" ht="18.75" x14ac:dyDescent="0.3">
      <c r="A40" s="11" t="s">
        <v>46</v>
      </c>
      <c r="B40" s="10" t="s">
        <v>47</v>
      </c>
      <c r="C40" s="9">
        <f t="shared" ref="C40:F40" si="9">C41</f>
        <v>5975881.1999999993</v>
      </c>
      <c r="D40" s="9">
        <f t="shared" si="1"/>
        <v>2288556.4000000004</v>
      </c>
      <c r="E40" s="9">
        <f t="shared" si="9"/>
        <v>8264437.5999999996</v>
      </c>
      <c r="F40" s="9">
        <f t="shared" si="9"/>
        <v>8375715.8999999994</v>
      </c>
    </row>
    <row r="41" spans="1:6" s="8" customFormat="1" ht="37.5" x14ac:dyDescent="0.3">
      <c r="A41" s="11" t="s">
        <v>48</v>
      </c>
      <c r="B41" s="10" t="s">
        <v>49</v>
      </c>
      <c r="C41" s="9">
        <f t="shared" ref="C41:F41" si="10">C42+C43+C44+C45</f>
        <v>5975881.1999999993</v>
      </c>
      <c r="D41" s="9">
        <f t="shared" si="1"/>
        <v>2288556.4000000004</v>
      </c>
      <c r="E41" s="9">
        <f t="shared" si="10"/>
        <v>8264437.5999999996</v>
      </c>
      <c r="F41" s="9">
        <f t="shared" si="10"/>
        <v>8375715.8999999994</v>
      </c>
    </row>
    <row r="42" spans="1:6" ht="37.5" x14ac:dyDescent="0.3">
      <c r="A42" s="5" t="s">
        <v>73</v>
      </c>
      <c r="B42" s="10" t="s">
        <v>50</v>
      </c>
      <c r="C42" s="9">
        <v>246398.6</v>
      </c>
      <c r="D42" s="9">
        <f t="shared" si="1"/>
        <v>-9743.7000000000116</v>
      </c>
      <c r="E42" s="9">
        <v>236654.9</v>
      </c>
      <c r="F42" s="9">
        <v>234706.1</v>
      </c>
    </row>
    <row r="43" spans="1:6" ht="37.5" x14ac:dyDescent="0.3">
      <c r="A43" s="5" t="s">
        <v>51</v>
      </c>
      <c r="B43" s="10" t="s">
        <v>52</v>
      </c>
      <c r="C43" s="9">
        <v>0</v>
      </c>
      <c r="D43" s="9">
        <f t="shared" si="1"/>
        <v>247815.6</v>
      </c>
      <c r="E43" s="9">
        <v>247815.6</v>
      </c>
      <c r="F43" s="9">
        <v>282275</v>
      </c>
    </row>
    <row r="44" spans="1:6" ht="37.5" x14ac:dyDescent="0.3">
      <c r="A44" s="5" t="s">
        <v>53</v>
      </c>
      <c r="B44" s="10" t="s">
        <v>54</v>
      </c>
      <c r="C44" s="9">
        <v>5461680.5999999996</v>
      </c>
      <c r="D44" s="9">
        <f t="shared" si="1"/>
        <v>2318286.5</v>
      </c>
      <c r="E44" s="9">
        <v>7779967.0999999996</v>
      </c>
      <c r="F44" s="9">
        <v>7858734.7999999998</v>
      </c>
    </row>
    <row r="45" spans="1:6" ht="18.75" x14ac:dyDescent="0.3">
      <c r="A45" s="5" t="s">
        <v>55</v>
      </c>
      <c r="B45" s="10" t="s">
        <v>56</v>
      </c>
      <c r="C45" s="9">
        <v>267802</v>
      </c>
      <c r="D45" s="9">
        <f t="shared" si="1"/>
        <v>-267802</v>
      </c>
      <c r="E45" s="9"/>
      <c r="F45" s="9"/>
    </row>
    <row r="46" spans="1:6" ht="30.6" customHeight="1" x14ac:dyDescent="0.3">
      <c r="A46" s="5"/>
      <c r="B46" s="6" t="s">
        <v>74</v>
      </c>
      <c r="C46" s="9">
        <f>C10+C40</f>
        <v>22840491.199999999</v>
      </c>
      <c r="D46" s="9">
        <f t="shared" si="1"/>
        <v>123219.69999999925</v>
      </c>
      <c r="E46" s="9">
        <f>E10+E40</f>
        <v>22963710.899999999</v>
      </c>
      <c r="F46" s="9">
        <f>F10+F40</f>
        <v>23748448.699999999</v>
      </c>
    </row>
  </sheetData>
  <sheetProtection password="CF5C" sheet="1" objects="1" scenarios="1"/>
  <mergeCells count="6">
    <mergeCell ref="A5:F5"/>
    <mergeCell ref="D9:E9"/>
    <mergeCell ref="A6:F6"/>
    <mergeCell ref="E1:F1"/>
    <mergeCell ref="E2:F2"/>
    <mergeCell ref="E3:F3"/>
  </mergeCells>
  <printOptions horizontalCentered="1"/>
  <pageMargins left="0.70866141732283472" right="0.23622047244094491" top="0.34" bottom="0.15748031496062992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2013-12-18T06:00:10Z</cp:lastPrinted>
  <dcterms:created xsi:type="dcterms:W3CDTF">2006-02-07T12:07:20Z</dcterms:created>
  <dcterms:modified xsi:type="dcterms:W3CDTF">2013-12-19T05:29:45Z</dcterms:modified>
</cp:coreProperties>
</file>