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Лист1!$A$3:$A$43</definedName>
  </definedNames>
  <calcPr calcId="145621" refMode="R1C1"/>
</workbook>
</file>

<file path=xl/calcChain.xml><?xml version="1.0" encoding="utf-8"?>
<calcChain xmlns="http://schemas.openxmlformats.org/spreadsheetml/2006/main">
  <c r="H28" i="1" l="1"/>
  <c r="H26" i="1"/>
  <c r="G28" i="1"/>
  <c r="G26" i="1"/>
  <c r="D42" i="1" l="1"/>
  <c r="E42" i="1"/>
  <c r="F42" i="1"/>
  <c r="I42" i="1"/>
  <c r="J42" i="1"/>
  <c r="K42" i="1"/>
  <c r="D41" i="1"/>
  <c r="E41" i="1"/>
  <c r="F41" i="1"/>
  <c r="G41" i="1"/>
  <c r="H41" i="1"/>
  <c r="I41" i="1"/>
  <c r="J41" i="1"/>
  <c r="K41" i="1"/>
  <c r="C41" i="1"/>
  <c r="C36" i="1" l="1"/>
  <c r="C38" i="1"/>
  <c r="K39" i="1"/>
  <c r="J39" i="1"/>
  <c r="I39" i="1"/>
  <c r="H39" i="1"/>
  <c r="G39" i="1"/>
  <c r="F39" i="1"/>
  <c r="E39" i="1"/>
  <c r="D39" i="1"/>
  <c r="D37" i="1"/>
  <c r="E37" i="1"/>
  <c r="F37" i="1"/>
  <c r="G37" i="1"/>
  <c r="H37" i="1"/>
  <c r="J37" i="1"/>
  <c r="K37" i="1"/>
  <c r="I37" i="1"/>
  <c r="D31" i="1"/>
  <c r="E31" i="1"/>
  <c r="F31" i="1"/>
  <c r="G31" i="1"/>
  <c r="H31" i="1"/>
  <c r="J31" i="1"/>
  <c r="K31" i="1"/>
  <c r="I31" i="1"/>
  <c r="D35" i="1"/>
  <c r="E35" i="1"/>
  <c r="F35" i="1"/>
  <c r="G35" i="1"/>
  <c r="H35" i="1"/>
  <c r="J35" i="1"/>
  <c r="K35" i="1"/>
  <c r="I35" i="1"/>
  <c r="C32" i="1"/>
  <c r="C34" i="1"/>
  <c r="C33" i="1"/>
  <c r="C37" i="1" l="1"/>
  <c r="C39" i="1"/>
  <c r="C35" i="1"/>
  <c r="C31" i="1"/>
  <c r="D29" i="1" l="1"/>
  <c r="E29" i="1"/>
  <c r="F29" i="1"/>
  <c r="G29" i="1"/>
  <c r="G42" i="1" s="1"/>
  <c r="H29" i="1"/>
  <c r="H42" i="1" s="1"/>
  <c r="I29" i="1"/>
  <c r="J29" i="1"/>
  <c r="K29" i="1"/>
  <c r="C24" i="1"/>
  <c r="C25" i="1"/>
  <c r="C26" i="1"/>
  <c r="C27" i="1"/>
  <c r="C28" i="1"/>
  <c r="D9" i="1" l="1"/>
  <c r="E9" i="1"/>
  <c r="F9" i="1"/>
  <c r="G9" i="1"/>
  <c r="H9" i="1"/>
  <c r="I9" i="1"/>
  <c r="J9" i="1"/>
  <c r="K9" i="1"/>
  <c r="C8" i="1"/>
  <c r="C7" i="1"/>
  <c r="C9" i="1" s="1"/>
  <c r="C23" i="1" l="1"/>
  <c r="C29" i="1" s="1"/>
  <c r="C42" i="1" s="1"/>
  <c r="D22" i="1" l="1"/>
  <c r="E22" i="1"/>
  <c r="F22" i="1"/>
  <c r="G22" i="1"/>
  <c r="H22" i="1"/>
  <c r="I22" i="1"/>
  <c r="J22" i="1"/>
  <c r="K22" i="1"/>
  <c r="C21" i="1" l="1"/>
  <c r="C20" i="1"/>
  <c r="C22" i="1" l="1"/>
  <c r="C18" i="1"/>
  <c r="D17" i="1" l="1"/>
  <c r="E17" i="1"/>
  <c r="F17" i="1"/>
  <c r="G17" i="1"/>
  <c r="H17" i="1"/>
  <c r="I17" i="1"/>
  <c r="J17" i="1"/>
  <c r="K17" i="1"/>
  <c r="C16" i="1"/>
  <c r="C17" i="1" s="1"/>
  <c r="D15" i="1" l="1"/>
  <c r="E15" i="1"/>
  <c r="F15" i="1"/>
  <c r="G15" i="1"/>
  <c r="H15" i="1"/>
  <c r="I15" i="1"/>
  <c r="J15" i="1"/>
  <c r="K15" i="1"/>
  <c r="C14" i="1"/>
  <c r="K19" i="1" l="1"/>
  <c r="J19" i="1"/>
  <c r="I19" i="1"/>
  <c r="H19" i="1"/>
  <c r="G19" i="1"/>
  <c r="F19" i="1"/>
  <c r="E19" i="1"/>
  <c r="D19" i="1"/>
  <c r="C19" i="1"/>
  <c r="D12" i="1" l="1"/>
  <c r="C13" i="1" l="1"/>
  <c r="C15" i="1" s="1"/>
  <c r="K12" i="1" l="1"/>
  <c r="J12" i="1"/>
  <c r="I12" i="1"/>
  <c r="H12" i="1"/>
  <c r="G12" i="1"/>
  <c r="F12" i="1"/>
  <c r="E12" i="1"/>
  <c r="C11" i="1"/>
  <c r="C10" i="1"/>
  <c r="C12" i="1" l="1"/>
</calcChain>
</file>

<file path=xl/sharedStrings.xml><?xml version="1.0" encoding="utf-8"?>
<sst xmlns="http://schemas.openxmlformats.org/spreadsheetml/2006/main" count="76" uniqueCount="58">
  <si>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</si>
  <si>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</si>
  <si>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</si>
  <si>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</si>
  <si>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</si>
  <si>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</si>
  <si>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</si>
  <si>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</si>
  <si>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</si>
  <si>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</si>
  <si>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</si>
  <si>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</si>
  <si>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</si>
  <si>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</si>
  <si>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</si>
  <si>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</si>
  <si>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</si>
  <si>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ВСЕГО</t>
  </si>
  <si>
    <t>Администрация Мотовилихинского района города Перми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</si>
  <si>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</si>
  <si>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Прочие доходы от компенсации затрат бюджетов городских округов (прочие доходы)</t>
  </si>
  <si>
    <t>Департамент имущественных отношений администрации города Перми</t>
  </si>
  <si>
    <t>Доходы от сдачи в аренду имущества, составляющего казну городских округов (за исключением земельных участков)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</si>
  <si>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аренды муниципального имущества, составляющего казну городских округов)</t>
  </si>
  <si>
    <t>Департамент земельных отношений администрации города Перми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</si>
  <si>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</si>
  <si>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</si>
  <si>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</si>
  <si>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Департамент экономики и промышленной политики администрации города Перми</t>
  </si>
  <si>
    <t>Прочие неналоговые доходы бюджетов городских округов (доходы по договорам на размещение нестационарных торговых объектов)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</si>
  <si>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на размещение нестационарных торговых объектов)</t>
  </si>
  <si>
    <t>Информация о списании безнадежной к взысканию задолженности по неналоговым доходам  бюджета города Перми в декабре 2022 года</t>
  </si>
  <si>
    <t>Приказ начальника департамента экономики и промышленной политики администрации города Перми от 29.12.2022 №059-13-03-01/3-100</t>
  </si>
  <si>
    <t>Приказ начальника департамента имущественных отношений администрации города Перми от 28.12.2022 № 059-19-01-11-162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</si>
  <si>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</si>
  <si>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</si>
  <si>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</si>
  <si>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</si>
  <si>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(прочие штрафы, неустойки, пени)</t>
  </si>
  <si>
    <t>Восстановление задолженности на балансовый учет в связи с возобновлением гражданского дела на основании приказ руководителя МКУ "Административно-техническая инспекция города Перми" от 17.11.2022 № 059-25/1-01-05-44</t>
  </si>
  <si>
    <t>Администрация Орджоникидзевского района города Перми</t>
  </si>
  <si>
    <t>Приказы главы администрации Орджоникидзевского района города Перми от 21.12.2022 № 059-37-01-05-62, от 27.12.2022 № 059-37-01-05- 65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</si>
  <si>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</si>
  <si>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Дзержинского района города Перми</t>
  </si>
  <si>
    <t>Администрация Ленинского района города Перми</t>
  </si>
  <si>
    <t>Контрольный департамент администрации города Перми</t>
  </si>
  <si>
    <t>Приказы главы администрации Мотовилихинского района города Перми от 22.12.2022 № 059-36-01-06-182, от 29.12.2022 № 059-36-01-06-186</t>
  </si>
  <si>
    <t>Приказы начальника департамента земельных отношений администрации города Перми от  14.12.2022 № 059-21-01-04-111, от 27.12.2022 № 059-21-01-04-119</t>
  </si>
  <si>
    <t>Управление по экологии и природопользованию администрации города Перми</t>
  </si>
  <si>
    <t>Приказ начальника управления по экологии и природопользованию администрации города Перми от 07.12.2022 № 059-33-01-03-о-126</t>
  </si>
  <si>
    <t>Администрация Индустриального района города Перми</t>
  </si>
  <si>
    <t>Департамент общественной безопасности администрации города Перми</t>
  </si>
  <si>
    <t>Приказы директора  МКУ "Управление муниципальным жилищным фондом" от 09.12.2022 № 01-03-486/1</t>
  </si>
  <si>
    <t>Приказы главы администрации Индустриального района города Перми от 28.12.2022 № 059-16-01-04-188, от 28.12.2022 № 059-16-01-04-189, от 30.12.2022 № 059-16-01-04-192</t>
  </si>
  <si>
    <t>Приказ начальника департамента общественной безопасности администрации города Перми от 07.12.2022 № 059-10-01-05-86</t>
  </si>
  <si>
    <t>Приказ главы администрации Ленинского района города Перми от 27.12.2022 № 059-26-01-03-118</t>
  </si>
  <si>
    <t>Приказы главы администрации Дзержинского района города Перми от 08.12.2022 № 059-07-01-06-75, от 30.12.2022 № 059-07-01-06-81</t>
  </si>
  <si>
    <t>Приложение1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</si>
</sst>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9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165" fontId="0" fillId="0" borderId="0" xfId="0" applyNumberFormat="1"/>
    <xf numFmtId="164" fontId="10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164" fontId="10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13" fillId="0" borderId="0" xfId="0" applyFont="1"/>
    <xf numFmtId="0" fontId="12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tabSelected="1" topLeftCell="A2" zoomScale="70" zoomScaleNormal="70" workbookViewId="0">
      <pane xSplit="2" ySplit="5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L2" sqref="L2"/>
    </sheetView>
  </sheetViews>
  <sheetFormatPr defaultRowHeight="15" x14ac:dyDescent="0.25"/>
  <cols>
    <col min="1" max="1" width="23.85546875" style="4" customWidth="1"/>
    <col min="2" max="2" width="6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7.42578125" style="2" customWidth="1"/>
  </cols>
  <sheetData>
    <row r="2" spans="1:12" s="7" customFormat="1" x14ac:dyDescent="0.25">
      <c r="A2" s="4"/>
      <c r="B2" s="4"/>
      <c r="L2" s="2" t="s">
        <v>57</v>
      </c>
    </row>
    <row r="3" spans="1:12" ht="18.75" x14ac:dyDescent="0.3">
      <c r="A3" s="7"/>
      <c r="B3" s="45" t="s">
        <v>31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8.75" x14ac:dyDescent="0.3">
      <c r="A4" s="3"/>
      <c r="B4" s="3"/>
      <c r="C4" s="1"/>
      <c r="D4" s="1"/>
      <c r="F4" s="1"/>
      <c r="G4" s="1"/>
      <c r="H4" s="1"/>
      <c r="I4" s="1"/>
      <c r="L4" s="6" t="s">
        <v>2</v>
      </c>
    </row>
    <row r="5" spans="1:12" ht="23.25" customHeight="1" x14ac:dyDescent="0.25">
      <c r="A5" s="46" t="s">
        <v>3</v>
      </c>
      <c r="B5" s="46" t="s">
        <v>0</v>
      </c>
      <c r="C5" s="46" t="s">
        <v>1</v>
      </c>
      <c r="D5" s="46" t="s">
        <v>4</v>
      </c>
      <c r="E5" s="46"/>
      <c r="F5" s="46"/>
      <c r="G5" s="46"/>
      <c r="H5" s="46"/>
      <c r="I5" s="46"/>
      <c r="J5" s="46"/>
      <c r="K5" s="46"/>
      <c r="L5" s="46" t="s">
        <v>5</v>
      </c>
    </row>
    <row r="6" spans="1:12" ht="329.25" customHeight="1" x14ac:dyDescent="0.25">
      <c r="A6" s="48"/>
      <c r="B6" s="47"/>
      <c r="C6" s="48"/>
      <c r="D6" s="5" t="s">
        <v>9</v>
      </c>
      <c r="E6" s="5" t="s">
        <v>8</v>
      </c>
      <c r="F6" s="5" t="s">
        <v>7</v>
      </c>
      <c r="G6" s="5" t="s">
        <v>19</v>
      </c>
      <c r="H6" s="5" t="s">
        <v>10</v>
      </c>
      <c r="I6" s="5" t="s">
        <v>11</v>
      </c>
      <c r="J6" s="5" t="s">
        <v>12</v>
      </c>
      <c r="K6" s="5" t="s">
        <v>13</v>
      </c>
      <c r="L6" s="46"/>
    </row>
    <row r="7" spans="1:12" s="7" customFormat="1" ht="45.75" customHeight="1" x14ac:dyDescent="0.25">
      <c r="A7" s="49" t="s">
        <v>28</v>
      </c>
      <c r="B7" s="19" t="s">
        <v>29</v>
      </c>
      <c r="C7" s="12">
        <f>SUM(D7:K7)</f>
        <v>19</v>
      </c>
      <c r="D7" s="13">
        <v>0</v>
      </c>
      <c r="E7" s="13">
        <v>0</v>
      </c>
      <c r="F7" s="13">
        <v>0</v>
      </c>
      <c r="G7" s="13">
        <v>0.6</v>
      </c>
      <c r="H7" s="13">
        <v>0</v>
      </c>
      <c r="I7" s="13">
        <v>18.399999999999999</v>
      </c>
      <c r="J7" s="13">
        <v>0</v>
      </c>
      <c r="K7" s="13">
        <v>0</v>
      </c>
      <c r="L7" s="51" t="s">
        <v>32</v>
      </c>
    </row>
    <row r="8" spans="1:12" s="7" customFormat="1" ht="102" customHeight="1" x14ac:dyDescent="0.25">
      <c r="A8" s="50"/>
      <c r="B8" s="11" t="s">
        <v>30</v>
      </c>
      <c r="C8" s="12">
        <f>SUM(D8:K8)</f>
        <v>14.2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14.2</v>
      </c>
      <c r="J8" s="13">
        <v>0</v>
      </c>
      <c r="K8" s="13">
        <v>0</v>
      </c>
      <c r="L8" s="52"/>
    </row>
    <row r="9" spans="1:12" s="7" customFormat="1" ht="15.75" x14ac:dyDescent="0.25">
      <c r="A9" s="44" t="s">
        <v>6</v>
      </c>
      <c r="B9" s="44"/>
      <c r="C9" s="12">
        <f>C7+C8</f>
        <v>33.200000000000003</v>
      </c>
      <c r="D9" s="12">
        <f t="shared" ref="D9:K9" si="0">D7+D8</f>
        <v>0</v>
      </c>
      <c r="E9" s="12">
        <f t="shared" si="0"/>
        <v>0</v>
      </c>
      <c r="F9" s="12">
        <f t="shared" si="0"/>
        <v>0</v>
      </c>
      <c r="G9" s="12">
        <f t="shared" si="0"/>
        <v>0.6</v>
      </c>
      <c r="H9" s="12">
        <f t="shared" si="0"/>
        <v>0</v>
      </c>
      <c r="I9" s="12">
        <f t="shared" si="0"/>
        <v>32.599999999999994</v>
      </c>
      <c r="J9" s="12">
        <f t="shared" si="0"/>
        <v>0</v>
      </c>
      <c r="K9" s="12">
        <f t="shared" si="0"/>
        <v>0</v>
      </c>
      <c r="L9" s="16"/>
    </row>
    <row r="10" spans="1:12" s="14" customFormat="1" ht="94.5" customHeight="1" x14ac:dyDescent="0.25">
      <c r="A10" s="65" t="s">
        <v>15</v>
      </c>
      <c r="B10" s="19" t="s">
        <v>16</v>
      </c>
      <c r="C10" s="12">
        <f>SUM(D10:K10)</f>
        <v>47.7</v>
      </c>
      <c r="D10" s="13">
        <v>47.7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64" t="s">
        <v>52</v>
      </c>
    </row>
    <row r="11" spans="1:12" s="14" customFormat="1" ht="92.25" customHeight="1" x14ac:dyDescent="0.25">
      <c r="A11" s="65"/>
      <c r="B11" s="19" t="s">
        <v>14</v>
      </c>
      <c r="C11" s="12">
        <f>SUM(D11:K11)</f>
        <v>16.899999999999999</v>
      </c>
      <c r="D11" s="13">
        <v>16.899999999999999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64"/>
    </row>
    <row r="12" spans="1:12" s="14" customFormat="1" ht="15.75" x14ac:dyDescent="0.25">
      <c r="A12" s="44" t="s">
        <v>6</v>
      </c>
      <c r="B12" s="44"/>
      <c r="C12" s="12">
        <f t="shared" ref="C12:K12" si="1">SUM(C10:C11)</f>
        <v>64.599999999999994</v>
      </c>
      <c r="D12" s="12">
        <f t="shared" si="1"/>
        <v>64.599999999999994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8"/>
    </row>
    <row r="13" spans="1:12" s="17" customFormat="1" ht="90.75" customHeight="1" x14ac:dyDescent="0.25">
      <c r="A13" s="49" t="s">
        <v>18</v>
      </c>
      <c r="B13" s="28" t="s">
        <v>14</v>
      </c>
      <c r="C13" s="22">
        <f t="shared" ref="C13" si="2">SUM(D13:K13)</f>
        <v>215.2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213.7</v>
      </c>
      <c r="J13" s="21">
        <v>1.5</v>
      </c>
      <c r="K13" s="21">
        <v>0</v>
      </c>
      <c r="L13" s="69" t="s">
        <v>46</v>
      </c>
    </row>
    <row r="14" spans="1:12" s="17" customFormat="1" ht="47.25" x14ac:dyDescent="0.25">
      <c r="A14" s="68"/>
      <c r="B14" s="28" t="s">
        <v>42</v>
      </c>
      <c r="C14" s="22">
        <f>D14+E14+F14+G14+H14+I14+J14+K14</f>
        <v>112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112</v>
      </c>
      <c r="K14" s="21">
        <v>0</v>
      </c>
      <c r="L14" s="70"/>
    </row>
    <row r="15" spans="1:12" s="14" customFormat="1" ht="15.75" x14ac:dyDescent="0.25">
      <c r="A15" s="44" t="s">
        <v>6</v>
      </c>
      <c r="B15" s="44"/>
      <c r="C15" s="22">
        <f>C14+C13</f>
        <v>327.2</v>
      </c>
      <c r="D15" s="22">
        <f t="shared" ref="D15:K15" si="3">D14+D13</f>
        <v>0</v>
      </c>
      <c r="E15" s="22">
        <f t="shared" si="3"/>
        <v>0</v>
      </c>
      <c r="F15" s="22">
        <f t="shared" si="3"/>
        <v>0</v>
      </c>
      <c r="G15" s="22">
        <f t="shared" si="3"/>
        <v>0</v>
      </c>
      <c r="H15" s="22">
        <f t="shared" si="3"/>
        <v>0</v>
      </c>
      <c r="I15" s="22">
        <f t="shared" si="3"/>
        <v>213.7</v>
      </c>
      <c r="J15" s="22">
        <f t="shared" si="3"/>
        <v>113.5</v>
      </c>
      <c r="K15" s="22">
        <f t="shared" si="3"/>
        <v>0</v>
      </c>
      <c r="L15" s="18"/>
    </row>
    <row r="16" spans="1:12" s="14" customFormat="1" ht="91.5" customHeight="1" x14ac:dyDescent="0.25">
      <c r="A16" s="25" t="s">
        <v>40</v>
      </c>
      <c r="B16" s="30" t="s">
        <v>14</v>
      </c>
      <c r="C16" s="22">
        <f>D16+E16+F16+G16+H16+I16+J16+K16</f>
        <v>961.6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961.6</v>
      </c>
      <c r="J16" s="21">
        <v>0</v>
      </c>
      <c r="K16" s="21">
        <v>0</v>
      </c>
      <c r="L16" s="24" t="s">
        <v>41</v>
      </c>
    </row>
    <row r="17" spans="1:12" s="14" customFormat="1" ht="15.75" x14ac:dyDescent="0.25">
      <c r="A17" s="44" t="s">
        <v>6</v>
      </c>
      <c r="B17" s="44"/>
      <c r="C17" s="22">
        <f>C16</f>
        <v>961.6</v>
      </c>
      <c r="D17" s="22">
        <f t="shared" ref="D17:K17" si="4">D16</f>
        <v>0</v>
      </c>
      <c r="E17" s="22">
        <f t="shared" si="4"/>
        <v>0</v>
      </c>
      <c r="F17" s="22">
        <f t="shared" si="4"/>
        <v>0</v>
      </c>
      <c r="G17" s="22">
        <f t="shared" si="4"/>
        <v>0</v>
      </c>
      <c r="H17" s="22">
        <f t="shared" si="4"/>
        <v>0</v>
      </c>
      <c r="I17" s="22">
        <f t="shared" si="4"/>
        <v>961.6</v>
      </c>
      <c r="J17" s="22">
        <f t="shared" si="4"/>
        <v>0</v>
      </c>
      <c r="K17" s="22">
        <f t="shared" si="4"/>
        <v>0</v>
      </c>
      <c r="L17" s="18"/>
    </row>
    <row r="18" spans="1:12" s="14" customFormat="1" ht="78.75" x14ac:dyDescent="0.25">
      <c r="A18" s="34" t="s">
        <v>51</v>
      </c>
      <c r="B18" s="28" t="s">
        <v>14</v>
      </c>
      <c r="C18" s="29">
        <f>SUM(D18:K18)</f>
        <v>285.89999999999998</v>
      </c>
      <c r="D18" s="27">
        <v>0</v>
      </c>
      <c r="E18" s="27">
        <v>0</v>
      </c>
      <c r="F18" s="27">
        <v>0</v>
      </c>
      <c r="G18" s="27">
        <v>285.89999999999998</v>
      </c>
      <c r="H18" s="27">
        <v>0</v>
      </c>
      <c r="I18" s="27">
        <v>0</v>
      </c>
      <c r="J18" s="27">
        <v>0</v>
      </c>
      <c r="K18" s="27">
        <v>0</v>
      </c>
      <c r="L18" s="35" t="s">
        <v>54</v>
      </c>
    </row>
    <row r="19" spans="1:12" s="14" customFormat="1" ht="15.75" x14ac:dyDescent="0.25">
      <c r="A19" s="66" t="s">
        <v>6</v>
      </c>
      <c r="B19" s="67"/>
      <c r="C19" s="29">
        <f t="shared" ref="C19:K19" si="5">SUM(C18:C18)</f>
        <v>285.89999999999998</v>
      </c>
      <c r="D19" s="29">
        <f t="shared" si="5"/>
        <v>0</v>
      </c>
      <c r="E19" s="29">
        <f t="shared" si="5"/>
        <v>0</v>
      </c>
      <c r="F19" s="29">
        <f t="shared" si="5"/>
        <v>0</v>
      </c>
      <c r="G19" s="29">
        <f t="shared" si="5"/>
        <v>285.89999999999998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36"/>
    </row>
    <row r="20" spans="1:12" s="14" customFormat="1" ht="38.25" customHeight="1" x14ac:dyDescent="0.25">
      <c r="A20" s="49" t="s">
        <v>21</v>
      </c>
      <c r="B20" s="11" t="s">
        <v>22</v>
      </c>
      <c r="C20" s="22">
        <f>SUM(D20:K20)</f>
        <v>1046</v>
      </c>
      <c r="D20" s="21">
        <v>0</v>
      </c>
      <c r="E20" s="21">
        <v>836.3</v>
      </c>
      <c r="F20" s="21">
        <v>0</v>
      </c>
      <c r="G20" s="21">
        <v>209.7</v>
      </c>
      <c r="H20" s="21">
        <v>0</v>
      </c>
      <c r="I20" s="21">
        <v>0</v>
      </c>
      <c r="J20" s="21">
        <v>0</v>
      </c>
      <c r="K20" s="21">
        <v>0</v>
      </c>
      <c r="L20" s="54" t="s">
        <v>33</v>
      </c>
    </row>
    <row r="21" spans="1:12" s="14" customFormat="1" ht="99.75" customHeight="1" x14ac:dyDescent="0.25">
      <c r="A21" s="53"/>
      <c r="B21" s="11" t="s">
        <v>23</v>
      </c>
      <c r="C21" s="22">
        <f t="shared" ref="C21" si="6">SUM(D21:K21)</f>
        <v>155.69999999999999</v>
      </c>
      <c r="D21" s="21">
        <v>0</v>
      </c>
      <c r="E21" s="21">
        <v>90.6</v>
      </c>
      <c r="F21" s="21">
        <v>0</v>
      </c>
      <c r="G21" s="21">
        <v>65.099999999999994</v>
      </c>
      <c r="H21" s="21">
        <v>0</v>
      </c>
      <c r="I21" s="21">
        <v>0</v>
      </c>
      <c r="J21" s="21">
        <v>0</v>
      </c>
      <c r="K21" s="21">
        <v>0</v>
      </c>
      <c r="L21" s="55"/>
    </row>
    <row r="22" spans="1:12" s="14" customFormat="1" ht="15.75" x14ac:dyDescent="0.25">
      <c r="A22" s="44" t="s">
        <v>6</v>
      </c>
      <c r="B22" s="44"/>
      <c r="C22" s="22">
        <f t="shared" ref="C22:K22" si="7">SUM(C20:C21)</f>
        <v>1201.7</v>
      </c>
      <c r="D22" s="22">
        <f t="shared" si="7"/>
        <v>0</v>
      </c>
      <c r="E22" s="22">
        <f t="shared" si="7"/>
        <v>926.9</v>
      </c>
      <c r="F22" s="22">
        <f t="shared" si="7"/>
        <v>0</v>
      </c>
      <c r="G22" s="22">
        <f t="shared" si="7"/>
        <v>274.79999999999995</v>
      </c>
      <c r="H22" s="22">
        <f t="shared" si="7"/>
        <v>0</v>
      </c>
      <c r="I22" s="22">
        <f t="shared" si="7"/>
        <v>0</v>
      </c>
      <c r="J22" s="22">
        <f t="shared" si="7"/>
        <v>0</v>
      </c>
      <c r="K22" s="22">
        <f t="shared" si="7"/>
        <v>0</v>
      </c>
      <c r="L22" s="23"/>
    </row>
    <row r="23" spans="1:12" s="14" customFormat="1" ht="78.75" x14ac:dyDescent="0.25">
      <c r="A23" s="59" t="s">
        <v>24</v>
      </c>
      <c r="B23" s="20" t="s">
        <v>25</v>
      </c>
      <c r="C23" s="12">
        <f t="shared" ref="C23:C28" si="8">SUM(D23:K23)</f>
        <v>3855.3</v>
      </c>
      <c r="D23" s="13">
        <v>78.400000000000006</v>
      </c>
      <c r="E23" s="13">
        <v>304.7</v>
      </c>
      <c r="F23" s="13">
        <v>1409.5</v>
      </c>
      <c r="G23" s="13">
        <v>133.5</v>
      </c>
      <c r="H23" s="13">
        <v>1929.2</v>
      </c>
      <c r="I23" s="13">
        <v>0</v>
      </c>
      <c r="J23" s="13">
        <v>0</v>
      </c>
      <c r="K23" s="13">
        <v>0</v>
      </c>
      <c r="L23" s="54" t="s">
        <v>47</v>
      </c>
    </row>
    <row r="24" spans="1:12" s="14" customFormat="1" ht="102" customHeight="1" x14ac:dyDescent="0.25">
      <c r="A24" s="60"/>
      <c r="B24" s="20" t="s">
        <v>34</v>
      </c>
      <c r="C24" s="12">
        <f t="shared" si="8"/>
        <v>23.6</v>
      </c>
      <c r="D24" s="13">
        <v>0</v>
      </c>
      <c r="E24" s="13">
        <v>0</v>
      </c>
      <c r="F24" s="13">
        <v>0</v>
      </c>
      <c r="G24" s="13">
        <v>23.6</v>
      </c>
      <c r="H24" s="13">
        <v>0</v>
      </c>
      <c r="I24" s="13">
        <v>0</v>
      </c>
      <c r="J24" s="13">
        <v>0</v>
      </c>
      <c r="K24" s="13">
        <v>0</v>
      </c>
      <c r="L24" s="56"/>
    </row>
    <row r="25" spans="1:12" s="14" customFormat="1" ht="118.5" customHeight="1" x14ac:dyDescent="0.25">
      <c r="A25" s="60"/>
      <c r="B25" s="20" t="s">
        <v>35</v>
      </c>
      <c r="C25" s="12">
        <f t="shared" si="8"/>
        <v>0.2</v>
      </c>
      <c r="D25" s="13">
        <v>0</v>
      </c>
      <c r="E25" s="13">
        <v>0</v>
      </c>
      <c r="F25" s="13">
        <v>0</v>
      </c>
      <c r="G25" s="13">
        <v>0.2</v>
      </c>
      <c r="H25" s="13">
        <v>0</v>
      </c>
      <c r="I25" s="13">
        <v>0</v>
      </c>
      <c r="J25" s="13">
        <v>0</v>
      </c>
      <c r="K25" s="13">
        <v>0</v>
      </c>
      <c r="L25" s="56"/>
    </row>
    <row r="26" spans="1:12" s="14" customFormat="1" ht="167.25" customHeight="1" x14ac:dyDescent="0.25">
      <c r="A26" s="60"/>
      <c r="B26" s="20" t="s">
        <v>26</v>
      </c>
      <c r="C26" s="12">
        <f t="shared" si="8"/>
        <v>883.99999999999932</v>
      </c>
      <c r="D26" s="13">
        <v>3.1</v>
      </c>
      <c r="E26" s="13">
        <v>0</v>
      </c>
      <c r="F26" s="13">
        <v>162.80000000000001</v>
      </c>
      <c r="G26" s="27">
        <f>9231.5-9159.7</f>
        <v>71.799999999999272</v>
      </c>
      <c r="H26" s="27">
        <f>645.6+0.7</f>
        <v>646.30000000000007</v>
      </c>
      <c r="I26" s="13">
        <v>0</v>
      </c>
      <c r="J26" s="13">
        <v>0</v>
      </c>
      <c r="K26" s="13">
        <v>0</v>
      </c>
      <c r="L26" s="56"/>
    </row>
    <row r="27" spans="1:12" s="14" customFormat="1" ht="182.25" customHeight="1" x14ac:dyDescent="0.25">
      <c r="A27" s="60"/>
      <c r="B27" s="20" t="s">
        <v>36</v>
      </c>
      <c r="C27" s="12">
        <f t="shared" si="8"/>
        <v>1.3</v>
      </c>
      <c r="D27" s="13">
        <v>0</v>
      </c>
      <c r="E27" s="13">
        <v>0</v>
      </c>
      <c r="F27" s="13">
        <v>0</v>
      </c>
      <c r="G27" s="27">
        <v>1.3</v>
      </c>
      <c r="H27" s="27">
        <v>0</v>
      </c>
      <c r="I27" s="13">
        <v>0</v>
      </c>
      <c r="J27" s="13">
        <v>0</v>
      </c>
      <c r="K27" s="13">
        <v>0</v>
      </c>
      <c r="L27" s="56"/>
    </row>
    <row r="28" spans="1:12" s="14" customFormat="1" ht="157.5" x14ac:dyDescent="0.25">
      <c r="A28" s="61"/>
      <c r="B28" s="20" t="s">
        <v>27</v>
      </c>
      <c r="C28" s="12">
        <f t="shared" si="8"/>
        <v>17211.2</v>
      </c>
      <c r="D28" s="13">
        <v>0.7</v>
      </c>
      <c r="E28" s="13">
        <v>484.2</v>
      </c>
      <c r="F28" s="13">
        <v>770.4</v>
      </c>
      <c r="G28" s="27">
        <f>142.2+9159.7</f>
        <v>9301.9000000000015</v>
      </c>
      <c r="H28" s="27">
        <f>6654.7-0.7</f>
        <v>6654</v>
      </c>
      <c r="I28" s="13">
        <v>0</v>
      </c>
      <c r="J28" s="13">
        <v>0</v>
      </c>
      <c r="K28" s="13">
        <v>0</v>
      </c>
      <c r="L28" s="57"/>
    </row>
    <row r="29" spans="1:12" s="14" customFormat="1" ht="15.75" x14ac:dyDescent="0.25">
      <c r="A29" s="62" t="s">
        <v>6</v>
      </c>
      <c r="B29" s="63"/>
      <c r="C29" s="12">
        <f>C23+C24+C25+C26+C27+C28</f>
        <v>21975.599999999999</v>
      </c>
      <c r="D29" s="12">
        <f t="shared" ref="D29:K29" si="9">D23+D24+D25+D26+D27+D28</f>
        <v>82.2</v>
      </c>
      <c r="E29" s="12">
        <f t="shared" si="9"/>
        <v>788.9</v>
      </c>
      <c r="F29" s="12">
        <f t="shared" si="9"/>
        <v>2342.6999999999998</v>
      </c>
      <c r="G29" s="12">
        <f t="shared" si="9"/>
        <v>9532.3000000000011</v>
      </c>
      <c r="H29" s="12">
        <f t="shared" si="9"/>
        <v>9229.5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5"/>
    </row>
    <row r="30" spans="1:12" s="14" customFormat="1" ht="78.75" x14ac:dyDescent="0.25">
      <c r="A30" s="31" t="s">
        <v>44</v>
      </c>
      <c r="B30" s="32" t="s">
        <v>14</v>
      </c>
      <c r="C30" s="12">
        <v>4.8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4.8</v>
      </c>
      <c r="J30" s="27">
        <v>0</v>
      </c>
      <c r="K30" s="27">
        <v>0</v>
      </c>
      <c r="L30" s="24" t="s">
        <v>55</v>
      </c>
    </row>
    <row r="31" spans="1:12" s="14" customFormat="1" ht="15.75" x14ac:dyDescent="0.25">
      <c r="A31" s="44" t="s">
        <v>6</v>
      </c>
      <c r="B31" s="44"/>
      <c r="C31" s="12">
        <f>I31+H31+G31+F31+E31+D31</f>
        <v>4.8</v>
      </c>
      <c r="D31" s="29">
        <f t="shared" ref="D31:H31" si="10">D30</f>
        <v>0</v>
      </c>
      <c r="E31" s="29">
        <f t="shared" si="10"/>
        <v>0</v>
      </c>
      <c r="F31" s="29">
        <f t="shared" si="10"/>
        <v>0</v>
      </c>
      <c r="G31" s="29">
        <f t="shared" si="10"/>
        <v>0</v>
      </c>
      <c r="H31" s="29">
        <f t="shared" si="10"/>
        <v>0</v>
      </c>
      <c r="I31" s="12">
        <f>I30</f>
        <v>4.8</v>
      </c>
      <c r="J31" s="29">
        <f t="shared" ref="J31:K31" si="11">J30</f>
        <v>0</v>
      </c>
      <c r="K31" s="29">
        <f t="shared" si="11"/>
        <v>0</v>
      </c>
      <c r="L31" s="15"/>
    </row>
    <row r="32" spans="1:12" s="14" customFormat="1" ht="31.5" x14ac:dyDescent="0.25">
      <c r="A32" s="41" t="s">
        <v>45</v>
      </c>
      <c r="B32" s="28" t="s">
        <v>20</v>
      </c>
      <c r="C32" s="29">
        <f>SUM(D32:K32)</f>
        <v>-8.16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-8.16</v>
      </c>
      <c r="J32" s="27">
        <v>0</v>
      </c>
      <c r="K32" s="27">
        <v>0</v>
      </c>
      <c r="L32" s="38" t="s">
        <v>39</v>
      </c>
    </row>
    <row r="33" spans="1:12" s="14" customFormat="1" ht="78.75" x14ac:dyDescent="0.25">
      <c r="A33" s="42"/>
      <c r="B33" s="28" t="s">
        <v>37</v>
      </c>
      <c r="C33" s="29">
        <f>SUM(D33:K33)</f>
        <v>-9.6329999999999999E-2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-9.6329999999999999E-2</v>
      </c>
      <c r="J33" s="27">
        <v>0</v>
      </c>
      <c r="K33" s="27">
        <v>0</v>
      </c>
      <c r="L33" s="39"/>
    </row>
    <row r="34" spans="1:12" s="14" customFormat="1" ht="78.75" x14ac:dyDescent="0.25">
      <c r="A34" s="43"/>
      <c r="B34" s="28" t="s">
        <v>38</v>
      </c>
      <c r="C34" s="29">
        <f>SUM(D34:K34)</f>
        <v>-1.36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-1.36</v>
      </c>
      <c r="J34" s="27">
        <v>0</v>
      </c>
      <c r="K34" s="27">
        <v>0</v>
      </c>
      <c r="L34" s="40"/>
    </row>
    <row r="35" spans="1:12" s="14" customFormat="1" ht="15.75" x14ac:dyDescent="0.25">
      <c r="A35" s="44" t="s">
        <v>6</v>
      </c>
      <c r="B35" s="44"/>
      <c r="C35" s="29">
        <f>I35+H35+G35+F35+E35+D35</f>
        <v>-9.6163299999999996</v>
      </c>
      <c r="D35" s="29">
        <f t="shared" ref="D35:H35" si="12">SUM(D32:D34)</f>
        <v>0</v>
      </c>
      <c r="E35" s="29">
        <f t="shared" si="12"/>
        <v>0</v>
      </c>
      <c r="F35" s="29">
        <f t="shared" si="12"/>
        <v>0</v>
      </c>
      <c r="G35" s="29">
        <f t="shared" si="12"/>
        <v>0</v>
      </c>
      <c r="H35" s="29">
        <f t="shared" si="12"/>
        <v>0</v>
      </c>
      <c r="I35" s="29">
        <f>SUM(I32:I34)</f>
        <v>-9.6163299999999996</v>
      </c>
      <c r="J35" s="29">
        <f t="shared" ref="J35:K35" si="13">SUM(J32:J34)</f>
        <v>0</v>
      </c>
      <c r="K35" s="29">
        <f t="shared" si="13"/>
        <v>0</v>
      </c>
      <c r="L35" s="26"/>
    </row>
    <row r="36" spans="1:12" s="14" customFormat="1" ht="78.75" x14ac:dyDescent="0.25">
      <c r="A36" s="31" t="s">
        <v>43</v>
      </c>
      <c r="B36" s="32" t="s">
        <v>14</v>
      </c>
      <c r="C36" s="29">
        <f>SUM(D36:K36)</f>
        <v>331.2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331.2</v>
      </c>
      <c r="J36" s="27">
        <v>0</v>
      </c>
      <c r="K36" s="27">
        <v>0</v>
      </c>
      <c r="L36" s="24" t="s">
        <v>56</v>
      </c>
    </row>
    <row r="37" spans="1:12" s="14" customFormat="1" ht="15.75" x14ac:dyDescent="0.25">
      <c r="A37" s="44" t="s">
        <v>6</v>
      </c>
      <c r="B37" s="44"/>
      <c r="C37" s="29">
        <f>D37+E37+F37+G37+H37+I37+J37+K37</f>
        <v>331.2</v>
      </c>
      <c r="D37" s="29">
        <f t="shared" ref="D37:H37" si="14">D36</f>
        <v>0</v>
      </c>
      <c r="E37" s="29">
        <f t="shared" si="14"/>
        <v>0</v>
      </c>
      <c r="F37" s="29">
        <f t="shared" si="14"/>
        <v>0</v>
      </c>
      <c r="G37" s="29">
        <f t="shared" si="14"/>
        <v>0</v>
      </c>
      <c r="H37" s="29">
        <f t="shared" si="14"/>
        <v>0</v>
      </c>
      <c r="I37" s="29">
        <f>I36</f>
        <v>331.2</v>
      </c>
      <c r="J37" s="29">
        <f t="shared" ref="J37:K37" si="15">J36</f>
        <v>0</v>
      </c>
      <c r="K37" s="29">
        <f t="shared" si="15"/>
        <v>0</v>
      </c>
      <c r="L37" s="26"/>
    </row>
    <row r="38" spans="1:12" s="14" customFormat="1" ht="78.75" x14ac:dyDescent="0.25">
      <c r="A38" s="31" t="s">
        <v>48</v>
      </c>
      <c r="B38" s="28" t="s">
        <v>14</v>
      </c>
      <c r="C38" s="29">
        <f>SUM(D38:K38)</f>
        <v>482.9</v>
      </c>
      <c r="D38" s="27">
        <v>0</v>
      </c>
      <c r="E38" s="27">
        <v>0</v>
      </c>
      <c r="F38" s="27">
        <v>482.9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4" t="s">
        <v>49</v>
      </c>
    </row>
    <row r="39" spans="1:12" s="14" customFormat="1" ht="15.75" x14ac:dyDescent="0.25">
      <c r="A39" s="44" t="s">
        <v>6</v>
      </c>
      <c r="B39" s="44"/>
      <c r="C39" s="29">
        <f>D39+E39+F39+G39+H39+I39+J39+K39</f>
        <v>482.9</v>
      </c>
      <c r="D39" s="29">
        <f t="shared" ref="D39" si="16">D38</f>
        <v>0</v>
      </c>
      <c r="E39" s="29">
        <f t="shared" ref="E39" si="17">E38</f>
        <v>0</v>
      </c>
      <c r="F39" s="29">
        <f t="shared" ref="F39" si="18">F38</f>
        <v>482.9</v>
      </c>
      <c r="G39" s="29">
        <f t="shared" ref="G39" si="19">G38</f>
        <v>0</v>
      </c>
      <c r="H39" s="29">
        <f t="shared" ref="H39" si="20">H38</f>
        <v>0</v>
      </c>
      <c r="I39" s="29">
        <f>I38</f>
        <v>0</v>
      </c>
      <c r="J39" s="29">
        <f t="shared" ref="J39" si="21">J38</f>
        <v>0</v>
      </c>
      <c r="K39" s="29">
        <f t="shared" ref="K39" si="22">K38</f>
        <v>0</v>
      </c>
      <c r="L39" s="26"/>
    </row>
    <row r="40" spans="1:12" s="14" customFormat="1" ht="94.5" x14ac:dyDescent="0.25">
      <c r="A40" s="31" t="s">
        <v>50</v>
      </c>
      <c r="B40" s="28" t="s">
        <v>14</v>
      </c>
      <c r="C40" s="29">
        <v>3220.7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3220.7</v>
      </c>
      <c r="J40" s="27">
        <v>0</v>
      </c>
      <c r="K40" s="27">
        <v>0</v>
      </c>
      <c r="L40" s="33" t="s">
        <v>53</v>
      </c>
    </row>
    <row r="41" spans="1:12" s="14" customFormat="1" ht="15.75" x14ac:dyDescent="0.25">
      <c r="A41" s="44" t="s">
        <v>6</v>
      </c>
      <c r="B41" s="44"/>
      <c r="C41" s="29">
        <f>C40</f>
        <v>3220.7</v>
      </c>
      <c r="D41" s="29">
        <f t="shared" ref="D41:K41" si="23">D40</f>
        <v>0</v>
      </c>
      <c r="E41" s="29">
        <f t="shared" si="23"/>
        <v>0</v>
      </c>
      <c r="F41" s="29">
        <f t="shared" si="23"/>
        <v>0</v>
      </c>
      <c r="G41" s="29">
        <f t="shared" si="23"/>
        <v>0</v>
      </c>
      <c r="H41" s="29">
        <f t="shared" si="23"/>
        <v>0</v>
      </c>
      <c r="I41" s="29">
        <f t="shared" si="23"/>
        <v>3220.7</v>
      </c>
      <c r="J41" s="29">
        <f t="shared" si="23"/>
        <v>0</v>
      </c>
      <c r="K41" s="29">
        <f t="shared" si="23"/>
        <v>0</v>
      </c>
      <c r="L41" s="26"/>
    </row>
    <row r="42" spans="1:12" s="14" customFormat="1" ht="22.5" customHeight="1" x14ac:dyDescent="0.25">
      <c r="A42" s="58" t="s">
        <v>17</v>
      </c>
      <c r="B42" s="58"/>
      <c r="C42" s="37">
        <f>C9+C12+C15+C17+C19+C22+C29+C31+C35+C37+C39+C41</f>
        <v>28879.783670000001</v>
      </c>
      <c r="D42" s="37">
        <f t="shared" ref="D42:K42" si="24">D9+D12+D15+D17+D19+D22+D29+D31+D35+D37+D39+D41</f>
        <v>146.80000000000001</v>
      </c>
      <c r="E42" s="37">
        <f t="shared" si="24"/>
        <v>1715.8</v>
      </c>
      <c r="F42" s="37">
        <f t="shared" si="24"/>
        <v>2825.6</v>
      </c>
      <c r="G42" s="37">
        <f t="shared" si="24"/>
        <v>10093.6</v>
      </c>
      <c r="H42" s="37">
        <f t="shared" si="24"/>
        <v>9229.5</v>
      </c>
      <c r="I42" s="37">
        <f t="shared" si="24"/>
        <v>4754.9836699999996</v>
      </c>
      <c r="J42" s="37">
        <f t="shared" si="24"/>
        <v>113.5</v>
      </c>
      <c r="K42" s="37">
        <f t="shared" si="24"/>
        <v>0</v>
      </c>
      <c r="L42" s="10"/>
    </row>
    <row r="43" spans="1:12" x14ac:dyDescent="0.25">
      <c r="C43" s="9"/>
      <c r="D43" s="9"/>
      <c r="E43" s="9"/>
      <c r="F43" s="9"/>
      <c r="G43" s="9"/>
      <c r="H43" s="9"/>
      <c r="I43" s="9"/>
      <c r="J43" s="9"/>
      <c r="K43" s="9"/>
    </row>
  </sheetData>
  <autoFilter ref="A3:A43"/>
  <mergeCells count="31">
    <mergeCell ref="L10:L11"/>
    <mergeCell ref="A10:A11"/>
    <mergeCell ref="A15:B15"/>
    <mergeCell ref="A19:B19"/>
    <mergeCell ref="A13:A14"/>
    <mergeCell ref="A17:B17"/>
    <mergeCell ref="A12:B12"/>
    <mergeCell ref="L13:L14"/>
    <mergeCell ref="A37:B37"/>
    <mergeCell ref="A39:B39"/>
    <mergeCell ref="A41:B41"/>
    <mergeCell ref="A42:B42"/>
    <mergeCell ref="A22:B22"/>
    <mergeCell ref="A23:A28"/>
    <mergeCell ref="A29:B29"/>
    <mergeCell ref="L32:L34"/>
    <mergeCell ref="A32:A34"/>
    <mergeCell ref="A35:B35"/>
    <mergeCell ref="B3:L3"/>
    <mergeCell ref="L5:L6"/>
    <mergeCell ref="B5:B6"/>
    <mergeCell ref="C5:C6"/>
    <mergeCell ref="D5:K5"/>
    <mergeCell ref="A31:B31"/>
    <mergeCell ref="A7:A8"/>
    <mergeCell ref="A9:B9"/>
    <mergeCell ref="L7:L8"/>
    <mergeCell ref="A5:A6"/>
    <mergeCell ref="A20:A21"/>
    <mergeCell ref="L20:L21"/>
    <mergeCell ref="L23:L28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2022-12-20T10:05:21Z</cp:lastPrinted>
  <dcterms:created xsi:type="dcterms:W3CDTF">2013-06-05T04:07:34Z</dcterms:created>
  <dcterms:modified xsi:type="dcterms:W3CDTF">2023-02-21T05:07:20Z</dcterms:modified>
</cp:coreProperties>
</file>