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Мои документы\УОДД ДФ\Письма 2023\"/>
    </mc:Choice>
  </mc:AlternateContent>
  <bookViews>
    <workbookView xWindow="0" yWindow="0" windowWidth="28800" windowHeight="12135"/>
  </bookViews>
  <sheets>
    <sheet name="Лист1" sheetId="1" r:id="rId1"/>
  </sheets>
  <definedNames>
    <definedName name="_xlnm._FilterDatabase" localSheetId="0" hidden="1">Лист1!$A$2:$A$31</definedName>
  </definedNames>
  <calcPr calcId="152511"/>
</workbook>
</file>

<file path=xl/calcChain.xml><?xml version="1.0" encoding="utf-8"?>
<calcChain xmlns="http://schemas.openxmlformats.org/spreadsheetml/2006/main">
  <c r="C30" i="1" l="1"/>
  <c r="D29" i="1" l="1"/>
  <c r="H30" i="1"/>
  <c r="D22" i="1"/>
  <c r="E22" i="1"/>
  <c r="F22" i="1"/>
  <c r="G22" i="1"/>
  <c r="H22" i="1"/>
  <c r="I22" i="1"/>
  <c r="J22" i="1"/>
  <c r="K22" i="1"/>
  <c r="D20" i="1"/>
  <c r="E20" i="1"/>
  <c r="F20" i="1"/>
  <c r="G20" i="1"/>
  <c r="H20" i="1"/>
  <c r="I20" i="1"/>
  <c r="J20" i="1"/>
  <c r="K20" i="1"/>
  <c r="D18" i="1"/>
  <c r="E18" i="1"/>
  <c r="F18" i="1"/>
  <c r="G18" i="1"/>
  <c r="H18" i="1"/>
  <c r="I18" i="1"/>
  <c r="J18" i="1"/>
  <c r="K18" i="1"/>
  <c r="C18" i="1"/>
  <c r="D30" i="1" l="1"/>
  <c r="E29" i="1"/>
  <c r="E30" i="1" s="1"/>
  <c r="G29" i="1"/>
  <c r="G30" i="1" s="1"/>
  <c r="H29" i="1"/>
  <c r="I29" i="1"/>
  <c r="I30" i="1" s="1"/>
  <c r="J29" i="1"/>
  <c r="J30" i="1" s="1"/>
  <c r="K29" i="1"/>
  <c r="K30" i="1" s="1"/>
  <c r="C24" i="1"/>
  <c r="C25" i="1"/>
  <c r="C26" i="1"/>
  <c r="C27" i="1"/>
  <c r="C28" i="1"/>
  <c r="F23" i="1"/>
  <c r="C23" i="1" s="1"/>
  <c r="F25" i="1"/>
  <c r="F27" i="1"/>
  <c r="C29" i="1" l="1"/>
  <c r="F29" i="1"/>
  <c r="F30" i="1" s="1"/>
  <c r="D16" i="1" l="1"/>
  <c r="E16" i="1"/>
  <c r="F16" i="1"/>
  <c r="G16" i="1"/>
  <c r="H16" i="1"/>
  <c r="I16" i="1"/>
  <c r="J16" i="1"/>
  <c r="K16" i="1"/>
  <c r="C15" i="1"/>
  <c r="C17" i="1" l="1"/>
  <c r="I8" i="1" l="1"/>
  <c r="C6" i="1"/>
  <c r="C19" i="1"/>
  <c r="C20" i="1" s="1"/>
  <c r="C22" i="1" l="1"/>
  <c r="C21" i="1"/>
  <c r="C14" i="1" l="1"/>
  <c r="C16" i="1" s="1"/>
  <c r="E13" i="1" l="1"/>
  <c r="F13" i="1"/>
  <c r="G13" i="1"/>
  <c r="H13" i="1"/>
  <c r="I13" i="1"/>
  <c r="J13" i="1"/>
  <c r="K13" i="1"/>
  <c r="D13" i="1"/>
  <c r="C12" i="1" l="1"/>
  <c r="C11" i="1"/>
  <c r="C13" i="1" l="1"/>
  <c r="D10" i="1" l="1"/>
  <c r="E10" i="1"/>
  <c r="F10" i="1"/>
  <c r="G10" i="1"/>
  <c r="H10" i="1"/>
  <c r="I10" i="1"/>
  <c r="J10" i="1"/>
  <c r="K10" i="1"/>
  <c r="C9" i="1" l="1"/>
  <c r="C10" i="1" s="1"/>
  <c r="C7" i="1" l="1"/>
  <c r="E8" i="1"/>
  <c r="F8" i="1"/>
  <c r="G8" i="1"/>
  <c r="H8" i="1"/>
  <c r="J8" i="1"/>
  <c r="K8" i="1"/>
  <c r="C8" i="1" l="1"/>
</calcChain>
</file>

<file path=xl/sharedStrings.xml><?xml version="1.0" encoding="utf-8"?>
<sst xmlns="http://schemas.openxmlformats.org/spreadsheetml/2006/main" count="56" uniqueCount="48">
  <si>
    <t>Виды неналоговых доходов бюджета города Перми</t>
  </si>
  <si>
    <t>Сумма списанной задолженности, невозможной к взысканию</t>
  </si>
  <si>
    <t xml:space="preserve">                     (тыс. руб.)</t>
  </si>
  <si>
    <t>Администратор доходов</t>
  </si>
  <si>
    <t>Основания для списания, установленные статьей 47.2 Бюджетного кодекса Российской Федерации</t>
  </si>
  <si>
    <t>Примечание (№ и дата акта о признании безнадежной к взысканию задолженности по платежам в бюджет города Перми)</t>
  </si>
  <si>
    <t>Итого</t>
  </si>
  <si>
    <t>Признание банкротом гражданина, не являющегося индивидуальным предпринимателем, в соответствии с ФЗ от 26.10.2002 №127-ФЗ - в части задолженности по платежам в бюджет, не погашенной после завершения расчетов с кредиторами</t>
  </si>
  <si>
    <t>Признание банкротом индивидуального предпринимателя в соответствии с Федеральным законом от 26.10.2002 № 127-ФЗ - в части задолженности, не погашенной по причине недостаточности имущества должника</t>
  </si>
  <si>
    <t>Смерть физического лица или объявление его умершим</t>
  </si>
  <si>
    <t>Применения актов об амнистии или о помиловании в отношении осужденных к наказанию в виде штрафа или принятия судом решения, в соответствии с которым администратор доходов бюджета утрачивает возможность взыскания</t>
  </si>
  <si>
    <t>Наличие постановления судебных приставов об окончании исполнительного производства по основаниям, установленным п.п.3,4 п.1 ст.46 ФЗ от 02.10.2007 №229-ФЗ</t>
  </si>
  <si>
    <t xml:space="preserve">Судьей, органом, должностным лицом, вынесшими постановление о назначении административного наказания, в случаях, предусмотренных Кодексом Российской Федерации об административных правонарушениях, вынесено постановление о прекращении исполнения постановления о назначении административного наказания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</si>
  <si>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</si>
  <si>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 xml:space="preserve">Ликвидации организации -  в части задолженности по платежам в бюджет, не погашенной по причине недостаточности имущества организации и (или) невозможности ее погашения учредителями (участниками) указанной организации </t>
  </si>
  <si>
    <t>ВСЕГО</t>
  </si>
  <si>
    <t xml:space="preserve">Исключение юридического лица из ЕГРЮЛ </t>
  </si>
  <si>
    <t>Управление жилищных отношений администрации города Перми</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</si>
  <si>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</si>
  <si>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</si>
  <si>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Прочие доходы от оказания платных услуг (работ) получателями средств бюджетов городских округов (прочие доходы)</t>
  </si>
  <si>
    <t>Информация о списании безнадежной к взысканию задолженности по неналоговым доходам  бюджета города Перми в сентябре 2023 года</t>
  </si>
  <si>
    <t>Департамент дорог и благоустройства администрации города Перми</t>
  </si>
  <si>
    <t>Приказ директора МКУ "Управление муниципальным жилищным фондом" от 29.09.2023 № 01-03-479</t>
  </si>
  <si>
    <t>Департамент экономики и промышленной политики администрации города Перми</t>
  </si>
  <si>
    <t>Приказ директора МКУ "Пермский бизнес-инкубатор" от 12.01.2023 № 013-62</t>
  </si>
  <si>
    <t>Администрация Кировского района города Перми</t>
  </si>
  <si>
    <t>Акт о признании безнадежной к взысканию задолженности по доходам от 17.08.2023 № 0000-000006</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</si>
  <si>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</si>
  <si>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Администрация Индустриального района города Перми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</si>
  <si>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</si>
  <si>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Акт о признании безнадежной к взысканию задолженности по доходам от 26.09.2023 № 00ГУ-000001</t>
  </si>
  <si>
    <t>Департамент образования администрации города Перми</t>
  </si>
  <si>
    <t>Прочие доходы от компенсации затрат бюджетов городских округов (прочие доходы)</t>
  </si>
  <si>
    <t>Департамент имущественных отношений администрации города Перми</t>
  </si>
  <si>
    <t>Доходы от сдачи в аренду имущества, составляющего казну городских округов (за исключением земельных участков)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</si>
  <si>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</si>
  <si>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Акт о признании безнадежной к взысканию задолженности от 29.09.2023 № 42</t>
  </si>
  <si>
    <t>Департамент земельных отношений администрации города Перми</t>
  </si>
  <si>
    <t>Доходы, получаемые в виде арендной платы за земельные участки, государственная собственность на которые не разграничена  и которые раcположены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</si>
  <si>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Приказ начальника департамента земельных отношений администрации города Перми от 29.09.2023 № 059-21-01-04-74</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</si>
  <si>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</si>
  <si>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</si>
  <si>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</si>
  <si>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Доходы от денежных взысканий (штрафов), поступающие в счет погашения задолженности, образовавшейся до 1 января 2020 г.,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</si>
  <si>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Доходы от денежных взысканий (штрафов), поступающие в счет погашения задолженности, образовавшейся до 1 января 2020 г.,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</si>
  <si>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Приказ начальника департамента дорог и благоустройства администрации города Перми от 26.09.2023 № 059-24-01-04-73 </t>
  </si>
  <si>
    <t xml:space="preserve">Приказ начальника департамента образования администрации города Перми от 01.09.2023 № 059-08-01-09-729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</si>
</sst>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0.00_р_."/>
  </numFmts>
  <fonts count="13" x14ac:knownFonts="1">
    <font>
      <sz val="11"/>
      <color theme="1"/>
      <name val="Calibri"/>
      <family val="2"/>
      <charset val="204"/>
      <scheme val="minor"/>
    </font>
    <font>
      <sz val="12"/>
      <color theme="1"/>
      <name val="Times New Roman"/>
      <family val="1"/>
      <charset val="204"/>
    </font>
    <font>
      <b/>
      <sz val="14"/>
      <color theme="1"/>
      <name val="Times New Roman"/>
      <family val="1"/>
      <charset val="204"/>
    </font>
    <font>
      <sz val="11"/>
      <color theme="1"/>
      <name val="Calibri"/>
      <family val="2"/>
      <charset val="204"/>
      <scheme val="minor"/>
    </font>
    <font>
      <sz val="12"/>
      <color theme="1"/>
      <name val="Calibri"/>
      <family val="2"/>
      <charset val="204"/>
      <scheme val="minor"/>
    </font>
    <font>
      <sz val="12"/>
      <name val="Times New Roman"/>
      <family val="1"/>
      <charset val="204"/>
    </font>
    <font>
      <sz val="11"/>
      <color theme="1"/>
      <name val="Calibri"/>
      <family val="2"/>
      <scheme val="minor"/>
    </font>
    <font>
      <sz val="11"/>
      <color rgb="FF000000"/>
      <name val="Calibri"/>
      <family val="2"/>
      <charset val="204"/>
    </font>
    <font>
      <sz val="10"/>
      <name val="Arial Cyr"/>
      <charset val="204"/>
    </font>
    <font>
      <sz val="11"/>
      <color rgb="FFFF0000"/>
      <name val="Calibri"/>
      <family val="2"/>
      <charset val="204"/>
      <scheme val="minor"/>
    </font>
    <font>
      <sz val="11"/>
      <name val="Calibri"/>
      <family val="2"/>
      <charset val="204"/>
      <scheme val="minor"/>
    </font>
    <font>
      <sz val="12"/>
      <color rgb="FFFF0000"/>
      <name val="Times New Roman"/>
      <family val="1"/>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0" fontId="6" fillId="0" borderId="0"/>
    <xf numFmtId="0" fontId="7" fillId="0" borderId="0"/>
    <xf numFmtId="0" fontId="5" fillId="0" borderId="0"/>
    <xf numFmtId="0" fontId="8" fillId="0" borderId="0"/>
    <xf numFmtId="0" fontId="3" fillId="0" borderId="0"/>
    <xf numFmtId="0" fontId="3" fillId="0" borderId="0"/>
    <xf numFmtId="0" fontId="5" fillId="0" borderId="0"/>
    <xf numFmtId="0" fontId="8" fillId="0" borderId="0"/>
  </cellStyleXfs>
  <cellXfs count="52">
    <xf numFmtId="0" fontId="0" fillId="0" borderId="0" xfId="0"/>
    <xf numFmtId="0" fontId="2" fillId="0" borderId="0" xfId="0" applyFont="1"/>
    <xf numFmtId="0" fontId="0" fillId="0" borderId="0" xfId="0" applyAlignment="1">
      <alignment horizontal="center" vertical="top"/>
    </xf>
    <xf numFmtId="0" fontId="2" fillId="0" borderId="0" xfId="0" applyFont="1" applyAlignment="1">
      <alignment horizontal="left" vertical="top"/>
    </xf>
    <xf numFmtId="0" fontId="0" fillId="0" borderId="0" xfId="0" applyAlignment="1">
      <alignment horizontal="left" vertical="top"/>
    </xf>
    <xf numFmtId="0" fontId="1" fillId="0" borderId="1" xfId="0" applyFont="1" applyFill="1" applyBorder="1" applyAlignment="1">
      <alignment horizontal="center" vertical="top" wrapText="1"/>
    </xf>
    <xf numFmtId="0" fontId="2" fillId="0" borderId="0" xfId="0" applyFont="1" applyAlignment="1">
      <alignment horizontal="right" vertical="top"/>
    </xf>
    <xf numFmtId="0" fontId="0" fillId="0" borderId="0" xfId="0"/>
    <xf numFmtId="164" fontId="0" fillId="0" borderId="0" xfId="0" applyNumberFormat="1"/>
    <xf numFmtId="0" fontId="9" fillId="0" borderId="0" xfId="0" applyFont="1"/>
    <xf numFmtId="0" fontId="10" fillId="0" borderId="0" xfId="0" applyFont="1"/>
    <xf numFmtId="0" fontId="9" fillId="0" borderId="1" xfId="0" applyFont="1" applyBorder="1" applyAlignment="1">
      <alignment vertical="center" wrapText="1"/>
    </xf>
    <xf numFmtId="0" fontId="11" fillId="0" borderId="1" xfId="0" applyFont="1" applyFill="1" applyBorder="1" applyAlignment="1">
      <alignment vertical="center" wrapText="1"/>
    </xf>
    <xf numFmtId="0" fontId="11" fillId="3" borderId="1" xfId="0" applyFont="1" applyFill="1" applyBorder="1" applyAlignment="1">
      <alignment vertical="center" wrapText="1"/>
    </xf>
    <xf numFmtId="0" fontId="5" fillId="2" borderId="3" xfId="0" applyFont="1" applyFill="1" applyBorder="1" applyAlignment="1">
      <alignment horizontal="center" vertical="center" wrapText="1"/>
    </xf>
    <xf numFmtId="164" fontId="12" fillId="0" borderId="1" xfId="0" applyNumberFormat="1" applyFont="1" applyBorder="1" applyAlignment="1">
      <alignment horizontal="right" vertical="center" wrapText="1"/>
    </xf>
    <xf numFmtId="164" fontId="5" fillId="0" borderId="1" xfId="0" applyNumberFormat="1" applyFont="1" applyBorder="1" applyAlignment="1">
      <alignment horizontal="right" vertical="center" wrapText="1"/>
    </xf>
    <xf numFmtId="0" fontId="5" fillId="0" borderId="3" xfId="0" applyFont="1" applyFill="1" applyBorder="1" applyAlignment="1">
      <alignment horizontal="left" vertical="center" wrapText="1"/>
    </xf>
    <xf numFmtId="0" fontId="10" fillId="0" borderId="1" xfId="0" applyFont="1" applyBorder="1" applyAlignment="1">
      <alignment vertical="center" wrapText="1"/>
    </xf>
    <xf numFmtId="0" fontId="10" fillId="0" borderId="0" xfId="0" applyFont="1"/>
    <xf numFmtId="0" fontId="9" fillId="0" borderId="1" xfId="0" applyFont="1" applyBorder="1" applyAlignment="1">
      <alignment vertical="center" wrapText="1"/>
    </xf>
    <xf numFmtId="49" fontId="5" fillId="0" borderId="1" xfId="0" applyNumberFormat="1" applyFont="1" applyBorder="1" applyAlignment="1" applyProtection="1">
      <alignment horizontal="left" vertical="top" wrapText="1"/>
    </xf>
    <xf numFmtId="164" fontId="12" fillId="0" borderId="1" xfId="0" applyNumberFormat="1" applyFont="1" applyFill="1" applyBorder="1" applyAlignment="1">
      <alignment horizontal="right" vertical="center" wrapText="1"/>
    </xf>
    <xf numFmtId="0" fontId="5" fillId="2"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164" fontId="5" fillId="0" borderId="1" xfId="0" applyNumberFormat="1" applyFont="1" applyFill="1" applyBorder="1" applyAlignment="1">
      <alignment horizontal="right" vertical="center" wrapText="1"/>
    </xf>
    <xf numFmtId="0" fontId="5" fillId="2" borderId="3" xfId="0" applyFont="1" applyFill="1" applyBorder="1" applyAlignment="1">
      <alignment horizontal="left" vertical="center" wrapText="1"/>
    </xf>
    <xf numFmtId="0" fontId="5" fillId="0" borderId="1" xfId="0" applyFont="1" applyBorder="1" applyAlignment="1">
      <alignment horizontal="left" vertical="center" wrapText="1"/>
    </xf>
    <xf numFmtId="165"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164" fontId="12" fillId="3" borderId="1" xfId="0" applyNumberFormat="1" applyFont="1" applyFill="1" applyBorder="1" applyAlignment="1">
      <alignment horizontal="righ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vertical="top" wrapText="1"/>
    </xf>
    <xf numFmtId="0" fontId="4" fillId="0" borderId="1" xfId="0" applyFont="1" applyBorder="1" applyAlignment="1">
      <alignment vertical="top"/>
    </xf>
    <xf numFmtId="0" fontId="12" fillId="2"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12" fillId="0" borderId="4" xfId="0" applyNumberFormat="1" applyFont="1" applyFill="1" applyBorder="1" applyAlignment="1">
      <alignment horizontal="left" vertical="center" wrapText="1"/>
    </xf>
    <xf numFmtId="164" fontId="12" fillId="0" borderId="5"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cellXfs>
  <cellStyles count="10">
    <cellStyle name="Обычный" xfId="0" builtinId="0"/>
    <cellStyle name="Обычный 2" xfId="1"/>
    <cellStyle name="Обычный 2 2" xfId="9"/>
    <cellStyle name="Обычный 2 2 3" xfId="6"/>
    <cellStyle name="Обычный 2 3" xfId="4"/>
    <cellStyle name="Обычный 3" xfId="2"/>
    <cellStyle name="Обычный 3 2" xfId="8"/>
    <cellStyle name="Обычный 4" xfId="5"/>
    <cellStyle name="Обычный 5" xfId="3"/>
    <cellStyle name="Обычный 5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2"/>
  <sheetViews>
    <sheetView tabSelected="1" topLeftCell="A2" zoomScale="70" zoomScaleNormal="70" workbookViewId="0">
      <pane xSplit="2" ySplit="4" topLeftCell="C6" activePane="bottomRight" state="frozen"/>
      <selection activeCell="A2" sqref="A2"/>
      <selection pane="topRight" activeCell="B2" sqref="B2"/>
      <selection pane="bottomLeft" activeCell="A6" sqref="A6"/>
      <selection pane="bottomRight" activeCell="B48" sqref="B48"/>
    </sheetView>
  </sheetViews>
  <sheetFormatPr defaultRowHeight="15" x14ac:dyDescent="0.25"/>
  <cols>
    <col min="1" max="1" width="25.85546875" style="4" customWidth="1"/>
    <col min="2" max="2" width="65.42578125" style="4" customWidth="1"/>
    <col min="3" max="3" width="17.28515625" customWidth="1"/>
    <col min="4" max="4" width="16.5703125" customWidth="1"/>
    <col min="5" max="5" width="22.5703125" customWidth="1"/>
    <col min="6" max="6" width="22" customWidth="1"/>
    <col min="7" max="7" width="21.42578125" customWidth="1"/>
    <col min="8" max="8" width="19" customWidth="1"/>
    <col min="9" max="9" width="20.5703125" customWidth="1"/>
    <col min="10" max="10" width="18" customWidth="1"/>
    <col min="11" max="11" width="23.85546875" style="7" customWidth="1"/>
    <col min="12" max="12" width="41.7109375" style="2" customWidth="1"/>
  </cols>
  <sheetData>
    <row r="2" spans="1:12" ht="18.75" x14ac:dyDescent="0.3">
      <c r="A2" s="7"/>
      <c r="B2" s="35" t="s">
        <v>21</v>
      </c>
      <c r="C2" s="35"/>
      <c r="D2" s="35"/>
      <c r="E2" s="35"/>
      <c r="F2" s="35"/>
      <c r="G2" s="35"/>
      <c r="H2" s="35"/>
      <c r="I2" s="35"/>
      <c r="J2" s="35"/>
      <c r="K2" s="35"/>
      <c r="L2" s="35"/>
    </row>
    <row r="3" spans="1:12" ht="18.75" x14ac:dyDescent="0.3">
      <c r="A3" s="3"/>
      <c r="B3" s="3"/>
      <c r="C3" s="1"/>
      <c r="D3" s="1"/>
      <c r="F3" s="1"/>
      <c r="G3" s="1"/>
      <c r="H3" s="1"/>
      <c r="I3" s="1"/>
      <c r="L3" s="6" t="s">
        <v>2</v>
      </c>
    </row>
    <row r="4" spans="1:12" ht="23.25" customHeight="1" x14ac:dyDescent="0.25">
      <c r="A4" s="36" t="s">
        <v>3</v>
      </c>
      <c r="B4" s="37" t="s">
        <v>0</v>
      </c>
      <c r="C4" s="36" t="s">
        <v>1</v>
      </c>
      <c r="D4" s="36" t="s">
        <v>4</v>
      </c>
      <c r="E4" s="36"/>
      <c r="F4" s="36"/>
      <c r="G4" s="36"/>
      <c r="H4" s="36"/>
      <c r="I4" s="36"/>
      <c r="J4" s="36"/>
      <c r="K4" s="36"/>
      <c r="L4" s="36" t="s">
        <v>5</v>
      </c>
    </row>
    <row r="5" spans="1:12" ht="329.25" customHeight="1" x14ac:dyDescent="0.25">
      <c r="A5" s="39"/>
      <c r="B5" s="38"/>
      <c r="C5" s="39"/>
      <c r="D5" s="5" t="s">
        <v>9</v>
      </c>
      <c r="E5" s="5" t="s">
        <v>8</v>
      </c>
      <c r="F5" s="5" t="s">
        <v>7</v>
      </c>
      <c r="G5" s="5" t="s">
        <v>14</v>
      </c>
      <c r="H5" s="5" t="s">
        <v>10</v>
      </c>
      <c r="I5" s="5" t="s">
        <v>11</v>
      </c>
      <c r="J5" s="5" t="s">
        <v>16</v>
      </c>
      <c r="K5" s="5" t="s">
        <v>12</v>
      </c>
      <c r="L5" s="36"/>
    </row>
    <row r="6" spans="1:12" s="7" customFormat="1" ht="88.5" customHeight="1" x14ac:dyDescent="0.25">
      <c r="A6" s="43" t="s">
        <v>26</v>
      </c>
      <c r="B6" s="21" t="s">
        <v>19</v>
      </c>
      <c r="C6" s="22">
        <f>SUM(D6:K6)</f>
        <v>10</v>
      </c>
      <c r="D6" s="27">
        <v>0</v>
      </c>
      <c r="E6" s="27">
        <v>0</v>
      </c>
      <c r="F6" s="27">
        <v>0</v>
      </c>
      <c r="G6" s="27">
        <v>0</v>
      </c>
      <c r="H6" s="27">
        <v>0</v>
      </c>
      <c r="I6" s="27">
        <v>10</v>
      </c>
      <c r="J6" s="27">
        <v>0</v>
      </c>
      <c r="K6" s="27">
        <v>0</v>
      </c>
      <c r="L6" s="41" t="s">
        <v>27</v>
      </c>
    </row>
    <row r="7" spans="1:12" s="9" customFormat="1" ht="96.75" customHeight="1" x14ac:dyDescent="0.25">
      <c r="A7" s="44"/>
      <c r="B7" s="21" t="s">
        <v>28</v>
      </c>
      <c r="C7" s="22">
        <f>SUM(D7:K7)</f>
        <v>10</v>
      </c>
      <c r="D7" s="27">
        <v>0</v>
      </c>
      <c r="E7" s="27">
        <v>0</v>
      </c>
      <c r="F7" s="27">
        <v>0</v>
      </c>
      <c r="G7" s="27">
        <v>0</v>
      </c>
      <c r="H7" s="27">
        <v>0</v>
      </c>
      <c r="I7" s="27">
        <v>10</v>
      </c>
      <c r="J7" s="27">
        <v>0</v>
      </c>
      <c r="K7" s="27">
        <v>0</v>
      </c>
      <c r="L7" s="42"/>
    </row>
    <row r="8" spans="1:12" s="9" customFormat="1" ht="15.75" x14ac:dyDescent="0.25">
      <c r="A8" s="40" t="s">
        <v>6</v>
      </c>
      <c r="B8" s="40"/>
      <c r="C8" s="15">
        <f>C6+C7</f>
        <v>20</v>
      </c>
      <c r="D8" s="22">
        <v>0</v>
      </c>
      <c r="E8" s="22">
        <f t="shared" ref="E8:K8" si="0">SUM(E7:E7)</f>
        <v>0</v>
      </c>
      <c r="F8" s="22">
        <f t="shared" si="0"/>
        <v>0</v>
      </c>
      <c r="G8" s="22">
        <f t="shared" si="0"/>
        <v>0</v>
      </c>
      <c r="H8" s="22">
        <f t="shared" si="0"/>
        <v>0</v>
      </c>
      <c r="I8" s="22">
        <f>I6+I7</f>
        <v>20</v>
      </c>
      <c r="J8" s="22">
        <f t="shared" si="0"/>
        <v>0</v>
      </c>
      <c r="K8" s="22">
        <f t="shared" si="0"/>
        <v>0</v>
      </c>
      <c r="L8" s="12"/>
    </row>
    <row r="9" spans="1:12" s="10" customFormat="1" ht="66" customHeight="1" x14ac:dyDescent="0.25">
      <c r="A9" s="23" t="s">
        <v>29</v>
      </c>
      <c r="B9" s="21" t="s">
        <v>30</v>
      </c>
      <c r="C9" s="15">
        <f>D9+E9+F9+G9+H9+I9+J9+K9</f>
        <v>15</v>
      </c>
      <c r="D9" s="16">
        <v>0</v>
      </c>
      <c r="E9" s="16">
        <v>0</v>
      </c>
      <c r="F9" s="16">
        <v>0</v>
      </c>
      <c r="G9" s="16">
        <v>0</v>
      </c>
      <c r="H9" s="16">
        <v>0</v>
      </c>
      <c r="I9" s="16">
        <v>0</v>
      </c>
      <c r="J9" s="16">
        <v>15</v>
      </c>
      <c r="K9" s="16">
        <v>0</v>
      </c>
      <c r="L9" s="28" t="s">
        <v>31</v>
      </c>
    </row>
    <row r="10" spans="1:12" s="10" customFormat="1" ht="15.75" x14ac:dyDescent="0.25">
      <c r="A10" s="40" t="s">
        <v>6</v>
      </c>
      <c r="B10" s="40"/>
      <c r="C10" s="15">
        <f t="shared" ref="C10:K10" si="1">SUM(C9:C9)</f>
        <v>15</v>
      </c>
      <c r="D10" s="15">
        <f t="shared" si="1"/>
        <v>0</v>
      </c>
      <c r="E10" s="15">
        <f t="shared" si="1"/>
        <v>0</v>
      </c>
      <c r="F10" s="15">
        <f t="shared" si="1"/>
        <v>0</v>
      </c>
      <c r="G10" s="15">
        <f t="shared" si="1"/>
        <v>0</v>
      </c>
      <c r="H10" s="15">
        <f t="shared" si="1"/>
        <v>0</v>
      </c>
      <c r="I10" s="15">
        <f t="shared" si="1"/>
        <v>0</v>
      </c>
      <c r="J10" s="15">
        <f t="shared" si="1"/>
        <v>15</v>
      </c>
      <c r="K10" s="15">
        <f t="shared" si="1"/>
        <v>0</v>
      </c>
      <c r="L10" s="11"/>
    </row>
    <row r="11" spans="1:12" s="10" customFormat="1" ht="99" customHeight="1" x14ac:dyDescent="0.25">
      <c r="A11" s="43" t="s">
        <v>17</v>
      </c>
      <c r="B11" s="21" t="s">
        <v>18</v>
      </c>
      <c r="C11" s="15">
        <f>D11+E11+F11+G11+H11+I11+J11+K11</f>
        <v>77.2</v>
      </c>
      <c r="D11" s="16">
        <v>77.2</v>
      </c>
      <c r="E11" s="16">
        <v>0</v>
      </c>
      <c r="F11" s="16">
        <v>0</v>
      </c>
      <c r="G11" s="16">
        <v>0</v>
      </c>
      <c r="H11" s="16">
        <v>0</v>
      </c>
      <c r="I11" s="16">
        <v>0</v>
      </c>
      <c r="J11" s="16">
        <v>0</v>
      </c>
      <c r="K11" s="16">
        <v>0</v>
      </c>
      <c r="L11" s="41" t="s">
        <v>23</v>
      </c>
    </row>
    <row r="12" spans="1:12" s="10" customFormat="1" ht="87" customHeight="1" x14ac:dyDescent="0.25">
      <c r="A12" s="44"/>
      <c r="B12" s="21" t="s">
        <v>13</v>
      </c>
      <c r="C12" s="15">
        <f>D12+E12+F12+G12+H12+I12+J12+K12</f>
        <v>51.6</v>
      </c>
      <c r="D12" s="16">
        <v>51.6</v>
      </c>
      <c r="E12" s="16">
        <v>0</v>
      </c>
      <c r="F12" s="16">
        <v>0</v>
      </c>
      <c r="G12" s="16">
        <v>0</v>
      </c>
      <c r="H12" s="16">
        <v>0</v>
      </c>
      <c r="I12" s="16">
        <v>0</v>
      </c>
      <c r="J12" s="16">
        <v>0</v>
      </c>
      <c r="K12" s="16">
        <v>0</v>
      </c>
      <c r="L12" s="42"/>
    </row>
    <row r="13" spans="1:12" s="10" customFormat="1" ht="15.75" x14ac:dyDescent="0.25">
      <c r="A13" s="45" t="s">
        <v>6</v>
      </c>
      <c r="B13" s="46"/>
      <c r="C13" s="22">
        <f>SUM(C11:C12)</f>
        <v>128.80000000000001</v>
      </c>
      <c r="D13" s="22">
        <f>SUM(D11:D12)</f>
        <v>128.80000000000001</v>
      </c>
      <c r="E13" s="22">
        <f t="shared" ref="E13:K13" si="2">SUM(E11:E12)</f>
        <v>0</v>
      </c>
      <c r="F13" s="22">
        <f t="shared" si="2"/>
        <v>0</v>
      </c>
      <c r="G13" s="22">
        <f t="shared" si="2"/>
        <v>0</v>
      </c>
      <c r="H13" s="22">
        <f t="shared" si="2"/>
        <v>0</v>
      </c>
      <c r="I13" s="22">
        <f t="shared" si="2"/>
        <v>0</v>
      </c>
      <c r="J13" s="22">
        <f t="shared" si="2"/>
        <v>0</v>
      </c>
      <c r="K13" s="22">
        <f t="shared" si="2"/>
        <v>0</v>
      </c>
      <c r="L13" s="11"/>
    </row>
    <row r="14" spans="1:12" s="10" customFormat="1" ht="46.5" customHeight="1" x14ac:dyDescent="0.25">
      <c r="A14" s="47" t="s">
        <v>34</v>
      </c>
      <c r="B14" s="29" t="s">
        <v>35</v>
      </c>
      <c r="C14" s="15">
        <f>D14+E14+F14+G14+H14+I14+J14+K14</f>
        <v>95.8</v>
      </c>
      <c r="D14" s="16">
        <v>0</v>
      </c>
      <c r="E14" s="16">
        <v>0</v>
      </c>
      <c r="F14" s="16">
        <v>0</v>
      </c>
      <c r="G14" s="16">
        <v>0</v>
      </c>
      <c r="H14" s="16">
        <v>0</v>
      </c>
      <c r="I14" s="16">
        <v>95.8</v>
      </c>
      <c r="J14" s="16">
        <v>0</v>
      </c>
      <c r="K14" s="16">
        <v>0</v>
      </c>
      <c r="L14" s="41" t="s">
        <v>37</v>
      </c>
    </row>
    <row r="15" spans="1:12" s="19" customFormat="1" ht="116.25" customHeight="1" x14ac:dyDescent="0.25">
      <c r="A15" s="47"/>
      <c r="B15" s="29" t="s">
        <v>36</v>
      </c>
      <c r="C15" s="15">
        <f>D15+E15+F15+G15+H15+I15+J15+K15</f>
        <v>35.700000000000003</v>
      </c>
      <c r="D15" s="16">
        <v>0</v>
      </c>
      <c r="E15" s="16">
        <v>0</v>
      </c>
      <c r="F15" s="16">
        <v>0</v>
      </c>
      <c r="G15" s="16">
        <v>0</v>
      </c>
      <c r="H15" s="16">
        <v>0</v>
      </c>
      <c r="I15" s="16">
        <v>35.700000000000003</v>
      </c>
      <c r="J15" s="16">
        <v>0</v>
      </c>
      <c r="K15" s="16">
        <v>0</v>
      </c>
      <c r="L15" s="42"/>
    </row>
    <row r="16" spans="1:12" s="19" customFormat="1" ht="15.75" x14ac:dyDescent="0.25">
      <c r="A16" s="45" t="s">
        <v>6</v>
      </c>
      <c r="B16" s="46"/>
      <c r="C16" s="22">
        <f>SUM(C14:C15)</f>
        <v>131.5</v>
      </c>
      <c r="D16" s="22">
        <f t="shared" ref="D16:K16" si="3">SUM(D14:D15)</f>
        <v>0</v>
      </c>
      <c r="E16" s="22">
        <f t="shared" si="3"/>
        <v>0</v>
      </c>
      <c r="F16" s="22">
        <f t="shared" si="3"/>
        <v>0</v>
      </c>
      <c r="G16" s="22">
        <f t="shared" si="3"/>
        <v>0</v>
      </c>
      <c r="H16" s="22">
        <f t="shared" si="3"/>
        <v>0</v>
      </c>
      <c r="I16" s="22">
        <f t="shared" si="3"/>
        <v>131.5</v>
      </c>
      <c r="J16" s="22">
        <f t="shared" si="3"/>
        <v>0</v>
      </c>
      <c r="K16" s="22">
        <f t="shared" si="3"/>
        <v>0</v>
      </c>
      <c r="L16" s="20"/>
    </row>
    <row r="17" spans="1:14" s="19" customFormat="1" ht="70.5" customHeight="1" x14ac:dyDescent="0.25">
      <c r="A17" s="26" t="s">
        <v>32</v>
      </c>
      <c r="B17" s="21" t="s">
        <v>33</v>
      </c>
      <c r="C17" s="15">
        <f>D17+E17+F17+G17+H17+I17+J17+K17</f>
        <v>369.9</v>
      </c>
      <c r="D17" s="16">
        <v>0</v>
      </c>
      <c r="E17" s="16">
        <v>0</v>
      </c>
      <c r="F17" s="16">
        <v>0</v>
      </c>
      <c r="G17" s="16">
        <v>0</v>
      </c>
      <c r="H17" s="16">
        <v>369.9</v>
      </c>
      <c r="I17" s="16">
        <v>0</v>
      </c>
      <c r="J17" s="16">
        <v>0</v>
      </c>
      <c r="K17" s="16">
        <v>0</v>
      </c>
      <c r="L17" s="25" t="s">
        <v>47</v>
      </c>
    </row>
    <row r="18" spans="1:14" s="19" customFormat="1" ht="15.75" x14ac:dyDescent="0.25">
      <c r="A18" s="45" t="s">
        <v>6</v>
      </c>
      <c r="B18" s="46"/>
      <c r="C18" s="22">
        <f>SUM(C17)</f>
        <v>369.9</v>
      </c>
      <c r="D18" s="22">
        <f t="shared" ref="D18:K18" si="4">SUM(D17)</f>
        <v>0</v>
      </c>
      <c r="E18" s="22">
        <f t="shared" si="4"/>
        <v>0</v>
      </c>
      <c r="F18" s="22">
        <f t="shared" si="4"/>
        <v>0</v>
      </c>
      <c r="G18" s="22">
        <f t="shared" si="4"/>
        <v>0</v>
      </c>
      <c r="H18" s="22">
        <f t="shared" si="4"/>
        <v>369.9</v>
      </c>
      <c r="I18" s="22">
        <f t="shared" si="4"/>
        <v>0</v>
      </c>
      <c r="J18" s="22">
        <f t="shared" si="4"/>
        <v>0</v>
      </c>
      <c r="K18" s="22">
        <f t="shared" si="4"/>
        <v>0</v>
      </c>
      <c r="L18" s="18"/>
    </row>
    <row r="19" spans="1:14" s="19" customFormat="1" ht="88.5" customHeight="1" x14ac:dyDescent="0.25">
      <c r="A19" s="23" t="s">
        <v>24</v>
      </c>
      <c r="B19" s="21" t="s">
        <v>20</v>
      </c>
      <c r="C19" s="15">
        <f>D19+E19+F19+G19+H19+I19+J19+K19</f>
        <v>2.5</v>
      </c>
      <c r="D19" s="16">
        <v>0</v>
      </c>
      <c r="E19" s="16">
        <v>0</v>
      </c>
      <c r="F19" s="16">
        <v>0</v>
      </c>
      <c r="G19" s="16">
        <v>0</v>
      </c>
      <c r="H19" s="16">
        <v>0</v>
      </c>
      <c r="I19" s="16">
        <v>0</v>
      </c>
      <c r="J19" s="16">
        <v>2.5</v>
      </c>
      <c r="K19" s="16">
        <v>0</v>
      </c>
      <c r="L19" s="24" t="s">
        <v>25</v>
      </c>
    </row>
    <row r="20" spans="1:14" s="19" customFormat="1" ht="15.75" x14ac:dyDescent="0.25">
      <c r="A20" s="45" t="s">
        <v>6</v>
      </c>
      <c r="B20" s="46"/>
      <c r="C20" s="22">
        <f>SUM(C19)</f>
        <v>2.5</v>
      </c>
      <c r="D20" s="22">
        <f t="shared" ref="D20:K20" si="5">SUM(D19)</f>
        <v>0</v>
      </c>
      <c r="E20" s="22">
        <f t="shared" si="5"/>
        <v>0</v>
      </c>
      <c r="F20" s="22">
        <f t="shared" si="5"/>
        <v>0</v>
      </c>
      <c r="G20" s="22">
        <f t="shared" si="5"/>
        <v>0</v>
      </c>
      <c r="H20" s="22">
        <f t="shared" si="5"/>
        <v>0</v>
      </c>
      <c r="I20" s="22">
        <f t="shared" si="5"/>
        <v>0</v>
      </c>
      <c r="J20" s="22">
        <f t="shared" si="5"/>
        <v>2.5</v>
      </c>
      <c r="K20" s="22">
        <f t="shared" si="5"/>
        <v>0</v>
      </c>
      <c r="L20" s="18"/>
    </row>
    <row r="21" spans="1:14" s="10" customFormat="1" ht="114.75" customHeight="1" x14ac:dyDescent="0.25">
      <c r="A21" s="14" t="s">
        <v>22</v>
      </c>
      <c r="B21" s="21" t="s">
        <v>13</v>
      </c>
      <c r="C21" s="15">
        <f>D21+E21+F21+G21+H21+I21+J21+K21</f>
        <v>4.5</v>
      </c>
      <c r="D21" s="16">
        <v>0</v>
      </c>
      <c r="E21" s="16">
        <v>0</v>
      </c>
      <c r="F21" s="16">
        <v>0</v>
      </c>
      <c r="G21" s="16">
        <v>0</v>
      </c>
      <c r="H21" s="16">
        <v>0</v>
      </c>
      <c r="I21" s="16">
        <v>0</v>
      </c>
      <c r="J21" s="16">
        <v>0</v>
      </c>
      <c r="K21" s="16">
        <v>4.5</v>
      </c>
      <c r="L21" s="17" t="s">
        <v>46</v>
      </c>
    </row>
    <row r="22" spans="1:14" s="19" customFormat="1" ht="15.75" x14ac:dyDescent="0.25">
      <c r="A22" s="45" t="s">
        <v>6</v>
      </c>
      <c r="B22" s="46"/>
      <c r="C22" s="22">
        <f>SUM(C21)</f>
        <v>4.5</v>
      </c>
      <c r="D22" s="22">
        <f t="shared" ref="D22:K22" si="6">SUM(D21)</f>
        <v>0</v>
      </c>
      <c r="E22" s="22">
        <f t="shared" si="6"/>
        <v>0</v>
      </c>
      <c r="F22" s="22">
        <f t="shared" si="6"/>
        <v>0</v>
      </c>
      <c r="G22" s="22">
        <f t="shared" si="6"/>
        <v>0</v>
      </c>
      <c r="H22" s="22">
        <f t="shared" si="6"/>
        <v>0</v>
      </c>
      <c r="I22" s="22">
        <f t="shared" si="6"/>
        <v>0</v>
      </c>
      <c r="J22" s="22">
        <f t="shared" si="6"/>
        <v>0</v>
      </c>
      <c r="K22" s="22">
        <f t="shared" si="6"/>
        <v>4.5</v>
      </c>
      <c r="L22" s="18"/>
    </row>
    <row r="23" spans="1:14" s="19" customFormat="1" ht="156.75" customHeight="1" x14ac:dyDescent="0.25">
      <c r="A23" s="48" t="s">
        <v>38</v>
      </c>
      <c r="B23" s="21" t="s">
        <v>39</v>
      </c>
      <c r="C23" s="15">
        <f>D23+E23+F23+G23+H23+I23+J23+K23</f>
        <v>6893.9</v>
      </c>
      <c r="D23" s="27">
        <v>891.4</v>
      </c>
      <c r="E23" s="27">
        <v>0</v>
      </c>
      <c r="F23" s="27">
        <f>8656.4-3889.3</f>
        <v>4767.0999999999995</v>
      </c>
      <c r="G23" s="27">
        <v>799.6</v>
      </c>
      <c r="H23" s="27">
        <v>435.8</v>
      </c>
      <c r="I23" s="27">
        <v>0</v>
      </c>
      <c r="J23" s="27">
        <v>0</v>
      </c>
      <c r="K23" s="27">
        <v>0</v>
      </c>
      <c r="L23" s="41" t="s">
        <v>40</v>
      </c>
    </row>
    <row r="24" spans="1:14" s="19" customFormat="1" ht="129" customHeight="1" x14ac:dyDescent="0.25">
      <c r="A24" s="49"/>
      <c r="B24" s="30" t="s">
        <v>41</v>
      </c>
      <c r="C24" s="15">
        <f t="shared" ref="C24:C28" si="7">D24+E24+F24+G24+H24+I24+J24+K24</f>
        <v>207.4</v>
      </c>
      <c r="D24" s="27">
        <v>0</v>
      </c>
      <c r="E24" s="27">
        <v>0</v>
      </c>
      <c r="F24" s="27">
        <v>0</v>
      </c>
      <c r="G24" s="27">
        <v>0</v>
      </c>
      <c r="H24" s="27">
        <v>207.4</v>
      </c>
      <c r="I24" s="27">
        <v>0</v>
      </c>
      <c r="J24" s="27">
        <v>0</v>
      </c>
      <c r="K24" s="27">
        <v>0</v>
      </c>
      <c r="L24" s="51"/>
    </row>
    <row r="25" spans="1:14" s="19" customFormat="1" ht="173.25" x14ac:dyDescent="0.25">
      <c r="A25" s="49"/>
      <c r="B25" s="31" t="s">
        <v>42</v>
      </c>
      <c r="C25" s="15">
        <f t="shared" si="7"/>
        <v>1534.1</v>
      </c>
      <c r="D25" s="27">
        <v>3.2</v>
      </c>
      <c r="E25" s="27">
        <v>0</v>
      </c>
      <c r="F25" s="27">
        <f>1602-445</f>
        <v>1157</v>
      </c>
      <c r="G25" s="27">
        <v>274.89999999999998</v>
      </c>
      <c r="H25" s="27">
        <v>99</v>
      </c>
      <c r="I25" s="27">
        <v>0</v>
      </c>
      <c r="J25" s="27">
        <v>0</v>
      </c>
      <c r="K25" s="27">
        <v>0</v>
      </c>
      <c r="L25" s="51"/>
    </row>
    <row r="26" spans="1:14" s="19" customFormat="1" ht="189" x14ac:dyDescent="0.25">
      <c r="A26" s="49"/>
      <c r="B26" s="31" t="s">
        <v>43</v>
      </c>
      <c r="C26" s="15">
        <f t="shared" si="7"/>
        <v>68.8</v>
      </c>
      <c r="D26" s="27">
        <v>0</v>
      </c>
      <c r="E26" s="27">
        <v>0</v>
      </c>
      <c r="F26" s="27">
        <v>0</v>
      </c>
      <c r="G26" s="27">
        <v>0</v>
      </c>
      <c r="H26" s="27">
        <v>68.8</v>
      </c>
      <c r="I26" s="27">
        <v>0</v>
      </c>
      <c r="J26" s="27">
        <v>0</v>
      </c>
      <c r="K26" s="27">
        <v>0</v>
      </c>
      <c r="L26" s="51"/>
    </row>
    <row r="27" spans="1:14" s="19" customFormat="1" ht="179.25" customHeight="1" x14ac:dyDescent="0.25">
      <c r="A27" s="49"/>
      <c r="B27" s="31" t="s">
        <v>44</v>
      </c>
      <c r="C27" s="15">
        <f t="shared" si="7"/>
        <v>5693.5000000000009</v>
      </c>
      <c r="D27" s="27">
        <v>16.100000000000001</v>
      </c>
      <c r="E27" s="27">
        <v>0</v>
      </c>
      <c r="F27" s="27">
        <f>10582.4-5744.9</f>
        <v>4837.5</v>
      </c>
      <c r="G27" s="27">
        <v>47.8</v>
      </c>
      <c r="H27" s="27">
        <v>792.1</v>
      </c>
      <c r="I27" s="27">
        <v>0</v>
      </c>
      <c r="J27" s="27">
        <v>0</v>
      </c>
      <c r="K27" s="27">
        <v>0</v>
      </c>
      <c r="L27" s="51"/>
    </row>
    <row r="28" spans="1:14" s="19" customFormat="1" ht="208.5" customHeight="1" x14ac:dyDescent="0.25">
      <c r="A28" s="50"/>
      <c r="B28" s="31" t="s">
        <v>45</v>
      </c>
      <c r="C28" s="15">
        <f t="shared" si="7"/>
        <v>24</v>
      </c>
      <c r="D28" s="27">
        <v>0</v>
      </c>
      <c r="E28" s="27">
        <v>0</v>
      </c>
      <c r="F28" s="27">
        <v>0</v>
      </c>
      <c r="G28" s="27">
        <v>0</v>
      </c>
      <c r="H28" s="27">
        <v>24</v>
      </c>
      <c r="I28" s="27">
        <v>0</v>
      </c>
      <c r="J28" s="27">
        <v>0</v>
      </c>
      <c r="K28" s="27">
        <v>0</v>
      </c>
      <c r="L28" s="42"/>
    </row>
    <row r="29" spans="1:14" s="19" customFormat="1" ht="15.75" x14ac:dyDescent="0.25">
      <c r="A29" s="45" t="s">
        <v>6</v>
      </c>
      <c r="B29" s="46"/>
      <c r="C29" s="22">
        <f>C23+C24+C25+C26+C27+C28</f>
        <v>14421.7</v>
      </c>
      <c r="D29" s="22">
        <f>D23+D24+D25+D26+D27+D28</f>
        <v>910.7</v>
      </c>
      <c r="E29" s="22">
        <f t="shared" ref="E29:K29" si="8">E23+E24+E25+E26+E27+E28</f>
        <v>0</v>
      </c>
      <c r="F29" s="22">
        <f t="shared" si="8"/>
        <v>10761.599999999999</v>
      </c>
      <c r="G29" s="22">
        <f t="shared" si="8"/>
        <v>1122.3</v>
      </c>
      <c r="H29" s="22">
        <f t="shared" si="8"/>
        <v>1627.1</v>
      </c>
      <c r="I29" s="22">
        <f t="shared" si="8"/>
        <v>0</v>
      </c>
      <c r="J29" s="22">
        <f t="shared" si="8"/>
        <v>0</v>
      </c>
      <c r="K29" s="22">
        <f t="shared" si="8"/>
        <v>0</v>
      </c>
      <c r="L29" s="18"/>
    </row>
    <row r="30" spans="1:14" s="9" customFormat="1" ht="24" customHeight="1" x14ac:dyDescent="0.25">
      <c r="A30" s="33" t="s">
        <v>15</v>
      </c>
      <c r="B30" s="34"/>
      <c r="C30" s="32">
        <f>C8+C10+C13+C16+C18+C20+C22+C29</f>
        <v>15093.900000000001</v>
      </c>
      <c r="D30" s="32">
        <f t="shared" ref="D30:K30" si="9">D8+D10+D13+D16+D18+D20+D22+D29</f>
        <v>1039.5</v>
      </c>
      <c r="E30" s="32">
        <f t="shared" si="9"/>
        <v>0</v>
      </c>
      <c r="F30" s="32">
        <f t="shared" si="9"/>
        <v>10761.599999999999</v>
      </c>
      <c r="G30" s="32">
        <f t="shared" si="9"/>
        <v>1122.3</v>
      </c>
      <c r="H30" s="32">
        <f t="shared" si="9"/>
        <v>1997</v>
      </c>
      <c r="I30" s="32">
        <f t="shared" si="9"/>
        <v>151.5</v>
      </c>
      <c r="J30" s="32">
        <f t="shared" si="9"/>
        <v>17.5</v>
      </c>
      <c r="K30" s="32">
        <f t="shared" si="9"/>
        <v>4.5</v>
      </c>
      <c r="L30" s="13"/>
    </row>
    <row r="31" spans="1:14" x14ac:dyDescent="0.25">
      <c r="C31" s="8"/>
      <c r="D31" s="8"/>
      <c r="E31" s="8"/>
      <c r="F31" s="8"/>
      <c r="G31" s="8"/>
      <c r="H31" s="8"/>
      <c r="I31" s="8"/>
      <c r="J31" s="8"/>
      <c r="K31" s="8"/>
    </row>
    <row r="32" spans="1:14" x14ac:dyDescent="0.25">
      <c r="N32" s="19"/>
    </row>
  </sheetData>
  <autoFilter ref="A2:A31"/>
  <mergeCells count="23">
    <mergeCell ref="A29:B29"/>
    <mergeCell ref="L14:L15"/>
    <mergeCell ref="A6:A7"/>
    <mergeCell ref="A18:B18"/>
    <mergeCell ref="L6:L7"/>
    <mergeCell ref="A23:A28"/>
    <mergeCell ref="L23:L28"/>
    <mergeCell ref="A30:B30"/>
    <mergeCell ref="B2:L2"/>
    <mergeCell ref="L4:L5"/>
    <mergeCell ref="B4:B5"/>
    <mergeCell ref="C4:C5"/>
    <mergeCell ref="D4:K4"/>
    <mergeCell ref="A4:A5"/>
    <mergeCell ref="A8:B8"/>
    <mergeCell ref="A10:B10"/>
    <mergeCell ref="L11:L12"/>
    <mergeCell ref="A11:A12"/>
    <mergeCell ref="A13:B13"/>
    <mergeCell ref="A22:B22"/>
    <mergeCell ref="A16:B16"/>
    <mergeCell ref="A20:B20"/>
    <mergeCell ref="A14:A15"/>
  </mergeCells>
  <pageMargins left="0.70866141732283472" right="0.70866141732283472" top="0.74803149606299213" bottom="0.74803149606299213" header="0.31496062992125984" footer="0.31496062992125984"/>
  <pageSetup paperSize="9" scale="4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Рудакова Людмила Павловна</dc:creator>
  <cp:lastModifiedBy>Канзепарова Ирина Вакилевна</cp:lastModifiedBy>
  <cp:lastPrinted>2023-10-30T07:24:41Z</cp:lastPrinted>
  <dcterms:created xsi:type="dcterms:W3CDTF">2013-06-05T04:07:34Z</dcterms:created>
  <dcterms:modified xsi:type="dcterms:W3CDTF">2023-10-30T07:25:27Z</dcterms:modified>
</cp:coreProperties>
</file>