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definedNames>
    <definedName name="_xlnm._FilterDatabase" localSheetId="0" hidden="1">Лист1!$A$2:$A$7</definedName>
  </definedNames>
  <calcPr calcId="145621"/>
</workbook>
</file>

<file path=xl/calcChain.xml><?xml version="1.0" encoding="utf-8"?>
<calcChain xmlns="http://schemas.openxmlformats.org/spreadsheetml/2006/main">
  <c r="K12" i="1" l="1"/>
  <c r="J12" i="1"/>
  <c r="I12" i="1"/>
  <c r="H12" i="1"/>
  <c r="E12" i="1"/>
  <c r="D12" i="1"/>
  <c r="C11" i="1"/>
  <c r="G10" i="1"/>
  <c r="F10" i="1"/>
  <c r="C10" i="1"/>
  <c r="G9" i="1"/>
  <c r="C9" i="1" s="1"/>
  <c r="F9" i="1"/>
  <c r="G8" i="1"/>
  <c r="G12" i="1" s="1"/>
  <c r="F8" i="1"/>
  <c r="F12" i="1" s="1"/>
  <c r="K7" i="1"/>
  <c r="K14" i="1" s="1"/>
  <c r="J7" i="1"/>
  <c r="J14" i="1" s="1"/>
  <c r="I7" i="1"/>
  <c r="I14" i="1" s="1"/>
  <c r="H7" i="1"/>
  <c r="H14" i="1" s="1"/>
  <c r="G7" i="1"/>
  <c r="G14" i="1" s="1"/>
  <c r="F7" i="1"/>
  <c r="F14" i="1" s="1"/>
  <c r="E7" i="1"/>
  <c r="E14" i="1" s="1"/>
  <c r="D7" i="1"/>
  <c r="D14" i="1" s="1"/>
  <c r="C6" i="1"/>
  <c r="C7" i="1" s="1"/>
  <c r="C8" i="1" l="1"/>
  <c r="C12" i="1" s="1"/>
  <c r="C14" i="1" s="1"/>
</calcChain>
</file>

<file path=xl/sharedStrings.xml><?xml version="1.0" encoding="utf-8"?>
<sst xmlns="http://schemas.openxmlformats.org/spreadsheetml/2006/main" count="28" uniqueCount="27">
  <si>
    <t>Информация о списании безнадежной к взысканию задолженности по неналоговым доходам бюджета города Перми в сентябре 2024 года</t>
  </si>
  <si>
    <t xml:space="preserve">                     (тыс. руб.)</t>
  </si>
  <si>
    <t>Администратор доходов</t>
  </si>
  <si>
    <t>Виды неналоговых доходов бюджета города Перми</t>
  </si>
  <si>
    <t>Сумма списанной задолженности, невозможной к взысканию</t>
  </si>
  <si>
    <t>Основания для списания, установленные статьей 47.2 Бюджетного кодекса Российской Федерации</t>
  </si>
  <si>
    <t>Примечание (№ и дата акта о признании безнадежной к взысканию задолженности по платежам в бюджет города Перми)</t>
  </si>
  <si>
    <t>Смерть физического лица или объявление его умершим</t>
  </si>
  <si>
    <t>Признание банкротом индивидуального предпринимателя в соответствии с Федеральным законом от 26.10.2002 № 127-ФЗ - в части задолженности, не погашенной по причине недостаточности имущества должника</t>
  </si>
  <si>
    <t>Признание банкротом гражданина, не являющегося индивидуальным предпринимателем, в соответствии с ФЗ от 26.10.2002 №127-ФЗ - в части задолженности по платежам в бюджет, не погашенной после завершения расчетов с кредиторами</t>
  </si>
  <si>
    <t xml:space="preserve">Ликвидации организации -  в части задолженности по платежам в бюджет, не погашенной по причине недостаточности имущества организации и (или) невозможности ее погашения учредителями (участниками) указанной организации </t>
  </si>
  <si>
    <t>Применения актов об амнистии или о помиловании в отношении осужденных к наказанию в виде штрафа или принятия судом решения, в соответствии с которым администратор доходов бюджета утрачивает возможность взыскания</t>
  </si>
  <si>
    <t>Наличие постановления судебных приставов об окончании исполнительного производства по основаниям, установленным п.п.3,4 п.1 ст.46 ФЗ от 02.10.2007 №229-ФЗ</t>
  </si>
  <si>
    <t>Исключение юридического лица из ЕГРЮЛ</t>
  </si>
  <si>
    <t xml:space="preserve">Судьей, органом, должностным лицом, вынесшими постановление о назначении административного наказания, в случаях, предусмотренных Кодексом Российской Федерации об административных правонарушениях, вынесено постановление о прекращении исполнения постановления о назначении административного наказания
</t>
  </si>
  <si>
    <t>Администрация Индустриального района города Перми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</si>
  <si>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</si>
  <si>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Акт о признании безнадежной к взысканию задолженности по доходам от 30.09.2024 № 00ГУ-000012</t>
  </si>
  <si>
    <t>Итого</t>
  </si>
  <si>
    <t>Департамент земельных отношений администрации города Перми</t>
  </si>
  <si>
    <t>Доходы, получаемые в виде арендной платы за земельные участки, государственная собственность на которые не разграничена  и которые раcположены в границах городских округов, а также средства от продажи права на заключение договоров аренды указанных земельных участков (сумма платежа (перерасчеты, недоимка и задолженность), кроме средств от продажи права на заключение договоров аренды по результатам аукциона и суммы платежей по договорам аренды, заключенным по итогам аукциона</t>
  </si>
  <si>
    <t>Акт о признании безнадежной к взысканию задолженности по доходам от 25.09.2024 № 00ГУ-000003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</si>
  <si>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(штрафы, неустойки, пени, уплаченные по договорам аренды земельных участков, государственная собственность на которые не разграничена и которые расположены в границах городских округов, за исключением договоров, заключенных по итогам аукционов по продаже права на заключение договоров аренды указанных земельных участков)</t>
  </si>
  <si>
    <t>Доходы от денежных взысканий (штрафов), поступающие в счет погашения задолженности, образовавшейся до 1 января 2020 г., подлежащие зачислению в бюджет муниципального образования по нормативам, действовавшим в 2019 году (Доходы от денежных взысканий (штрафов), уплаченные по договорам аренды земельных участков, государственная собственность на которые не разграничена и которые расположены в границах городских округов, за исключением договоров, заключенных по итогам аукционов по продаже права на заключение договоров аренды указанных земельных участков)</t>
  </si>
  <si>
    <t>Прочие неналоговые доходы бюджетов городских округов (Прочие доходы)</t>
  </si>
  <si>
    <t>ВСЕГО</t>
  </si>
  <si>
    <t>Приложение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</si>
</sst>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scheme val="minor"/>
    </font>
    <font>
      <sz val="10"/>
      <name val="Arial Cyr"/>
    </font>
    <font>
      <sz val="12"/>
      <name val="Times New Roman"/>
    </font>
    <font>
      <sz val="11"/>
      <name val="Calibri"/>
    </font>
    <font>
      <b/>
      <sz val="14"/>
      <color theme="1"/>
      <name val="Times New Roman"/>
    </font>
    <font>
      <sz val="12"/>
      <color theme="1"/>
      <name val="Times New Roman"/>
    </font>
    <font>
      <sz val="12"/>
      <color theme="1"/>
      <name val="Calibri"/>
      <scheme val="minor"/>
    </font>
    <font>
      <sz val="11"/>
      <color indexed="2"/>
      <name val="Calibri"/>
      <scheme val="minor"/>
    </font>
    <font>
      <b/>
      <sz val="12"/>
      <name val="Times New Roman"/>
    </font>
    <font>
      <sz val="12"/>
      <color indexed="2"/>
      <name val="Times New Roman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0">
    <xf numFmtId="0" fontId="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10" fillId="0" borderId="0"/>
  </cellStyleXfs>
  <cellXfs count="35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/>
    <xf numFmtId="0" fontId="0" fillId="0" borderId="0" xfId="0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/>
    <xf numFmtId="0" fontId="4" fillId="0" borderId="0" xfId="0" applyFont="1" applyAlignment="1">
      <alignment horizontal="right" vertical="top"/>
    </xf>
    <xf numFmtId="0" fontId="5" fillId="0" borderId="1" xfId="0" applyFont="1" applyBorder="1" applyAlignment="1">
      <alignment horizontal="center" vertical="top" wrapText="1"/>
    </xf>
    <xf numFmtId="0" fontId="7" fillId="0" borderId="0" xfId="0" applyFont="1"/>
    <xf numFmtId="49" fontId="2" fillId="0" borderId="2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left" vertical="top" wrapText="1"/>
    </xf>
    <xf numFmtId="164" fontId="8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top" wrapText="1"/>
    </xf>
    <xf numFmtId="0" fontId="8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29" applyNumberFormat="1" applyFont="1" applyBorder="1" applyAlignment="1">
      <alignment horizontal="left" vertical="top" wrapText="1"/>
    </xf>
    <xf numFmtId="164" fontId="8" fillId="0" borderId="0" xfId="29" applyNumberFormat="1" applyFont="1" applyAlignment="1">
      <alignment horizontal="right" vertical="center" wrapText="1"/>
    </xf>
    <xf numFmtId="164" fontId="2" fillId="0" borderId="1" xfId="29" applyNumberFormat="1" applyFont="1" applyBorder="1" applyAlignment="1">
      <alignment horizontal="right" vertical="center" wrapText="1"/>
    </xf>
    <xf numFmtId="164" fontId="2" fillId="0" borderId="0" xfId="29" applyNumberFormat="1" applyFont="1" applyAlignment="1">
      <alignment horizontal="right" vertical="center" wrapText="1"/>
    </xf>
    <xf numFmtId="0" fontId="2" fillId="0" borderId="1" xfId="29" applyFont="1" applyBorder="1" applyAlignment="1">
      <alignment vertical="center" wrapText="1"/>
    </xf>
    <xf numFmtId="164" fontId="8" fillId="0" borderId="1" xfId="29" applyNumberFormat="1" applyFont="1" applyBorder="1" applyAlignment="1">
      <alignment horizontal="right" vertical="center" wrapText="1"/>
    </xf>
    <xf numFmtId="0" fontId="7" fillId="0" borderId="1" xfId="29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0" fontId="8" fillId="2" borderId="1" xfId="0" applyFont="1" applyFill="1" applyBorder="1" applyAlignment="1">
      <alignment horizontal="left" vertical="center" wrapText="1"/>
    </xf>
    <xf numFmtId="164" fontId="2" fillId="0" borderId="2" xfId="29" applyNumberFormat="1" applyFont="1" applyBorder="1" applyAlignment="1">
      <alignment horizontal="center" vertical="center" wrapText="1"/>
    </xf>
    <xf numFmtId="164" fontId="2" fillId="0" borderId="3" xfId="29" applyNumberFormat="1" applyFont="1" applyBorder="1" applyAlignment="1">
      <alignment horizontal="center" vertical="center" wrapText="1"/>
    </xf>
    <xf numFmtId="0" fontId="2" fillId="0" borderId="2" xfId="29" applyFont="1" applyBorder="1" applyAlignment="1">
      <alignment horizontal="left" vertical="center" wrapText="1"/>
    </xf>
    <xf numFmtId="0" fontId="2" fillId="0" borderId="3" xfId="29" applyFont="1" applyBorder="1" applyAlignment="1">
      <alignment horizontal="left" vertical="center" wrapText="1"/>
    </xf>
    <xf numFmtId="164" fontId="8" fillId="0" borderId="4" xfId="29" applyNumberFormat="1" applyFont="1" applyBorder="1" applyAlignment="1">
      <alignment horizontal="left" vertical="center" wrapText="1"/>
    </xf>
    <xf numFmtId="164" fontId="8" fillId="0" borderId="5" xfId="29" applyNumberFormat="1" applyFont="1" applyBorder="1" applyAlignment="1">
      <alignment horizontal="left" vertical="center" wrapText="1"/>
    </xf>
  </cellXfs>
  <cellStyles count="30">
    <cellStyle name="Обычный" xfId="0" builtinId="0"/>
    <cellStyle name="Обычный 2" xfId="1"/>
    <cellStyle name="Обычный 2 2" xfId="2"/>
    <cellStyle name="Обычный 2 2 2" xfId="3"/>
    <cellStyle name="Обычный 2 2 3" xfId="4"/>
    <cellStyle name="Обычный 2 2 3 2" xfId="5"/>
    <cellStyle name="Обычный 2 2 3 3" xfId="6"/>
    <cellStyle name="Обычный 2 2 4" xfId="7"/>
    <cellStyle name="Обычный 2 3" xfId="8"/>
    <cellStyle name="Обычный 2 3 2" xfId="9"/>
    <cellStyle name="Обычный 2 3 3" xfId="10"/>
    <cellStyle name="Обычный 2 4" xfId="11"/>
    <cellStyle name="Обычный 2 5" xfId="12"/>
    <cellStyle name="Обычный 3" xfId="13"/>
    <cellStyle name="Обычный 3 2" xfId="14"/>
    <cellStyle name="Обычный 3 2 2" xfId="15"/>
    <cellStyle name="Обычный 3 2 3" xfId="16"/>
    <cellStyle name="Обычный 3 3" xfId="17"/>
    <cellStyle name="Обычный 3 4" xfId="18"/>
    <cellStyle name="Обычный 4" xfId="19"/>
    <cellStyle name="Обычный 4 2" xfId="20"/>
    <cellStyle name="Обычный 4 3" xfId="21"/>
    <cellStyle name="Обычный 5" xfId="22"/>
    <cellStyle name="Обычный 5 2" xfId="23"/>
    <cellStyle name="Обычный 5 3" xfId="24"/>
    <cellStyle name="Обычный 5 3 2" xfId="25"/>
    <cellStyle name="Обычный 5 3 3" xfId="26"/>
    <cellStyle name="Обычный 5 4" xfId="27"/>
    <cellStyle name="Обычный 6" xfId="28"/>
    <cellStyle name="Обычный 7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tabSelected="1" topLeftCell="C1" zoomScale="70" workbookViewId="0">
      <pane ySplit="5" topLeftCell="A6" activePane="bottomLeft" state="frozen"/>
      <selection activeCell="C42" sqref="C42"/>
      <selection pane="bottomLeft" activeCell="O7" sqref="O7"/>
    </sheetView>
  </sheetViews>
  <sheetFormatPr defaultRowHeight="15" x14ac:dyDescent="0.25"/>
  <cols>
    <col min="1" max="1" width="23.85546875" style="1" customWidth="1"/>
    <col min="2" max="2" width="59.140625" style="1" customWidth="1"/>
    <col min="3" max="3" width="18.42578125" customWidth="1"/>
    <col min="4" max="4" width="16.5703125" customWidth="1"/>
    <col min="5" max="5" width="24.42578125" customWidth="1"/>
    <col min="6" max="6" width="27.5703125" customWidth="1"/>
    <col min="7" max="7" width="27" customWidth="1"/>
    <col min="8" max="8" width="24.85546875" customWidth="1"/>
    <col min="9" max="9" width="24.140625" customWidth="1"/>
    <col min="10" max="10" width="18" customWidth="1"/>
    <col min="11" max="11" width="36.140625" style="2" customWidth="1"/>
    <col min="12" max="12" width="37.42578125" style="3" customWidth="1"/>
    <col min="15" max="15" width="29.140625" customWidth="1"/>
  </cols>
  <sheetData>
    <row r="1" spans="1:12" x14ac:dyDescent="0.25">
      <c r="L1" s="3" t="s">
        <v>26</v>
      </c>
    </row>
    <row r="2" spans="1:12" ht="18.75" x14ac:dyDescent="0.3">
      <c r="A2" s="2"/>
      <c r="B2" s="24" t="s">
        <v>0</v>
      </c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18.75" x14ac:dyDescent="0.3">
      <c r="A3" s="4"/>
      <c r="B3" s="4"/>
      <c r="C3" s="5"/>
      <c r="D3" s="5"/>
      <c r="F3" s="5"/>
      <c r="G3" s="5"/>
      <c r="H3" s="5"/>
      <c r="I3" s="5"/>
      <c r="L3" s="6" t="s">
        <v>1</v>
      </c>
    </row>
    <row r="4" spans="1:12" ht="23.25" customHeight="1" x14ac:dyDescent="0.25">
      <c r="A4" s="25" t="s">
        <v>2</v>
      </c>
      <c r="B4" s="25" t="s">
        <v>3</v>
      </c>
      <c r="C4" s="25" t="s">
        <v>4</v>
      </c>
      <c r="D4" s="25" t="s">
        <v>5</v>
      </c>
      <c r="E4" s="25"/>
      <c r="F4" s="25"/>
      <c r="G4" s="25"/>
      <c r="H4" s="25"/>
      <c r="I4" s="25"/>
      <c r="J4" s="25"/>
      <c r="K4" s="25"/>
      <c r="L4" s="25" t="s">
        <v>6</v>
      </c>
    </row>
    <row r="5" spans="1:12" ht="204.75" x14ac:dyDescent="0.25">
      <c r="A5" s="26"/>
      <c r="B5" s="27"/>
      <c r="C5" s="26"/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25"/>
    </row>
    <row r="6" spans="1:12" s="8" customFormat="1" ht="95.25" customHeight="1" x14ac:dyDescent="0.25">
      <c r="A6" s="9" t="s">
        <v>15</v>
      </c>
      <c r="B6" s="10" t="s">
        <v>16</v>
      </c>
      <c r="C6" s="11">
        <f>SUM(D6:K6)</f>
        <v>15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15</v>
      </c>
      <c r="K6" s="12">
        <v>0</v>
      </c>
      <c r="L6" s="13" t="s">
        <v>17</v>
      </c>
    </row>
    <row r="7" spans="1:12" s="8" customFormat="1" ht="15.75" x14ac:dyDescent="0.25">
      <c r="A7" s="28" t="s">
        <v>18</v>
      </c>
      <c r="B7" s="28"/>
      <c r="C7" s="11">
        <f t="shared" ref="C7:K7" si="0">SUM(C6:C6)</f>
        <v>15</v>
      </c>
      <c r="D7" s="11">
        <f t="shared" si="0"/>
        <v>0</v>
      </c>
      <c r="E7" s="11">
        <f t="shared" si="0"/>
        <v>0</v>
      </c>
      <c r="F7" s="11">
        <f t="shared" si="0"/>
        <v>0</v>
      </c>
      <c r="G7" s="11">
        <f t="shared" si="0"/>
        <v>0</v>
      </c>
      <c r="H7" s="11">
        <f t="shared" si="0"/>
        <v>0</v>
      </c>
      <c r="I7" s="11">
        <f t="shared" si="0"/>
        <v>0</v>
      </c>
      <c r="J7" s="11">
        <f t="shared" si="0"/>
        <v>15</v>
      </c>
      <c r="K7" s="11">
        <f t="shared" si="0"/>
        <v>0</v>
      </c>
      <c r="L7" s="15"/>
    </row>
    <row r="8" spans="1:12" s="8" customFormat="1" ht="157.5" x14ac:dyDescent="0.25">
      <c r="A8" s="29" t="s">
        <v>19</v>
      </c>
      <c r="B8" s="16" t="s">
        <v>20</v>
      </c>
      <c r="C8" s="17">
        <f t="shared" ref="C8:C11" si="1">D8+E8+F8+G8+H8+I8+J8+K8</f>
        <v>3631.8999999999987</v>
      </c>
      <c r="D8" s="18">
        <v>644.1</v>
      </c>
      <c r="E8" s="19">
        <v>0</v>
      </c>
      <c r="F8" s="18">
        <f>3681.5-3681.5</f>
        <v>0</v>
      </c>
      <c r="G8" s="19">
        <f>10181.8+252-7665.1</f>
        <v>2768.6999999999989</v>
      </c>
      <c r="H8" s="18">
        <v>219.1</v>
      </c>
      <c r="I8" s="19">
        <v>0</v>
      </c>
      <c r="J8" s="18">
        <v>0</v>
      </c>
      <c r="K8" s="19">
        <v>0</v>
      </c>
      <c r="L8" s="31" t="s">
        <v>21</v>
      </c>
    </row>
    <row r="9" spans="1:12" s="8" customFormat="1" ht="189" x14ac:dyDescent="0.25">
      <c r="A9" s="30"/>
      <c r="B9" s="20" t="s">
        <v>22</v>
      </c>
      <c r="C9" s="21">
        <f t="shared" si="1"/>
        <v>3880.2000000000003</v>
      </c>
      <c r="D9" s="18">
        <v>1140.5</v>
      </c>
      <c r="E9" s="18">
        <v>0</v>
      </c>
      <c r="F9" s="18">
        <f>654.9-654.9</f>
        <v>0</v>
      </c>
      <c r="G9" s="18">
        <f>2282.3+114.5</f>
        <v>2396.8000000000002</v>
      </c>
      <c r="H9" s="19">
        <v>342.9</v>
      </c>
      <c r="I9" s="18">
        <v>0</v>
      </c>
      <c r="J9" s="19">
        <v>0</v>
      </c>
      <c r="K9" s="18">
        <v>0</v>
      </c>
      <c r="L9" s="32"/>
    </row>
    <row r="10" spans="1:12" s="8" customFormat="1" ht="189" x14ac:dyDescent="0.25">
      <c r="A10" s="30"/>
      <c r="B10" s="20" t="s">
        <v>23</v>
      </c>
      <c r="C10" s="21">
        <f t="shared" si="1"/>
        <v>7620.2000000000007</v>
      </c>
      <c r="D10" s="19">
        <v>1751.3</v>
      </c>
      <c r="E10" s="18">
        <v>0</v>
      </c>
      <c r="F10" s="19">
        <f>3096.9+0.3-3096.9</f>
        <v>0.3000000000001819</v>
      </c>
      <c r="G10" s="18">
        <f>14304.2+2.4-9146.6</f>
        <v>5160</v>
      </c>
      <c r="H10" s="19">
        <v>708.6</v>
      </c>
      <c r="I10" s="18">
        <v>0</v>
      </c>
      <c r="J10" s="19">
        <v>0</v>
      </c>
      <c r="K10" s="18">
        <v>0</v>
      </c>
      <c r="L10" s="32"/>
    </row>
    <row r="11" spans="1:12" s="8" customFormat="1" ht="31.5" x14ac:dyDescent="0.25">
      <c r="A11" s="30"/>
      <c r="B11" s="20" t="s">
        <v>24</v>
      </c>
      <c r="C11" s="17">
        <f t="shared" si="1"/>
        <v>0.2</v>
      </c>
      <c r="D11" s="18">
        <v>0</v>
      </c>
      <c r="E11" s="19">
        <v>0</v>
      </c>
      <c r="F11" s="18">
        <v>0</v>
      </c>
      <c r="G11" s="19">
        <v>0</v>
      </c>
      <c r="H11" s="18">
        <v>0.2</v>
      </c>
      <c r="I11" s="19">
        <v>0</v>
      </c>
      <c r="J11" s="18">
        <v>0</v>
      </c>
      <c r="K11" s="19">
        <v>0</v>
      </c>
      <c r="L11" s="32"/>
    </row>
    <row r="12" spans="1:12" s="8" customFormat="1" ht="15.75" x14ac:dyDescent="0.25">
      <c r="A12" s="33" t="s">
        <v>18</v>
      </c>
      <c r="B12" s="34"/>
      <c r="C12" s="21">
        <f t="shared" ref="C12:K12" si="2">C8+C9+C10+C11</f>
        <v>15132.5</v>
      </c>
      <c r="D12" s="21">
        <f t="shared" si="2"/>
        <v>3535.8999999999996</v>
      </c>
      <c r="E12" s="21">
        <f t="shared" si="2"/>
        <v>0</v>
      </c>
      <c r="F12" s="21">
        <f t="shared" si="2"/>
        <v>0.3000000000001819</v>
      </c>
      <c r="G12" s="21">
        <f t="shared" si="2"/>
        <v>10325.5</v>
      </c>
      <c r="H12" s="21">
        <f t="shared" si="2"/>
        <v>1270.8</v>
      </c>
      <c r="I12" s="21">
        <f t="shared" si="2"/>
        <v>0</v>
      </c>
      <c r="J12" s="21">
        <f t="shared" si="2"/>
        <v>0</v>
      </c>
      <c r="K12" s="21">
        <f t="shared" si="2"/>
        <v>0</v>
      </c>
      <c r="L12" s="22"/>
    </row>
    <row r="13" spans="1:12" s="8" customFormat="1" ht="15.75" x14ac:dyDescent="0.25">
      <c r="A13" s="14"/>
      <c r="B13" s="14"/>
      <c r="C13" s="11"/>
      <c r="D13" s="11"/>
      <c r="E13" s="11"/>
      <c r="F13" s="11"/>
      <c r="G13" s="11"/>
      <c r="H13" s="11"/>
      <c r="I13" s="11"/>
      <c r="J13" s="11"/>
      <c r="K13" s="11"/>
      <c r="L13" s="15"/>
    </row>
    <row r="14" spans="1:12" s="8" customFormat="1" ht="15.75" x14ac:dyDescent="0.25">
      <c r="A14" s="28" t="s">
        <v>25</v>
      </c>
      <c r="B14" s="28"/>
      <c r="C14" s="11">
        <f t="shared" ref="C14:K14" si="3">C7+C12</f>
        <v>15147.5</v>
      </c>
      <c r="D14" s="11">
        <f t="shared" si="3"/>
        <v>3535.8999999999996</v>
      </c>
      <c r="E14" s="11">
        <f t="shared" si="3"/>
        <v>0</v>
      </c>
      <c r="F14" s="11">
        <f t="shared" si="3"/>
        <v>0.3000000000001819</v>
      </c>
      <c r="G14" s="11">
        <f t="shared" si="3"/>
        <v>10325.5</v>
      </c>
      <c r="H14" s="11">
        <f t="shared" si="3"/>
        <v>1270.8</v>
      </c>
      <c r="I14" s="11">
        <f t="shared" si="3"/>
        <v>0</v>
      </c>
      <c r="J14" s="11">
        <f t="shared" si="3"/>
        <v>15</v>
      </c>
      <c r="K14" s="11">
        <f t="shared" si="3"/>
        <v>0</v>
      </c>
      <c r="L14" s="23"/>
    </row>
  </sheetData>
  <autoFilter ref="A2:A7"/>
  <mergeCells count="11">
    <mergeCell ref="A7:B7"/>
    <mergeCell ref="A8:A11"/>
    <mergeCell ref="L8:L11"/>
    <mergeCell ref="A12:B12"/>
    <mergeCell ref="A14:B14"/>
    <mergeCell ref="B2:L2"/>
    <mergeCell ref="A4:A5"/>
    <mergeCell ref="B4:B5"/>
    <mergeCell ref="C4:C5"/>
    <mergeCell ref="D4:K4"/>
    <mergeCell ref="L4:L5"/>
  </mergeCells>
  <pageMargins left="0.54330708661417315" right="0.14960629921259841" top="0.75196850393700776" bottom="0.24015748031496065" header="0.3" footer="0.3"/>
  <pageSetup paperSize="9" scale="44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Рудакова Людмила Павловна</dc:creator>
  <cp:lastModifiedBy>Гостюшева Светлана Анатольевна</cp:lastModifiedBy>
  <cp:revision>21</cp:revision>
  <dcterms:created xsi:type="dcterms:W3CDTF">2013-06-05T04:07:34Z</dcterms:created>
  <dcterms:modified xsi:type="dcterms:W3CDTF">2024-10-23T11:52:36Z</dcterms:modified>
</cp:coreProperties>
</file>