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Q:\319\Уточнение бюджета февраль 2014\Пакет на Думу февраль 2014\Проект решения\"/>
    </mc:Choice>
  </mc:AlternateContent>
  <bookViews>
    <workbookView xWindow="0" yWindow="0" windowWidth="28800" windowHeight="12140"/>
  </bookViews>
  <sheets>
    <sheet name="Приложение №2" sheetId="5" r:id="rId1"/>
  </sheets>
  <calcPr calcId="152511"/>
</workbook>
</file>

<file path=xl/calcChain.xml><?xml version="1.0" encoding="utf-8"?>
<calcChain xmlns="http://schemas.openxmlformats.org/spreadsheetml/2006/main">
  <c r="C14" i="5" l="1"/>
  <c r="D14" i="5"/>
  <c r="D47" i="5" l="1"/>
  <c r="C47" i="5"/>
  <c r="D46" i="5"/>
  <c r="C46" i="5"/>
  <c r="D45" i="5"/>
  <c r="C45" i="5"/>
  <c r="D44" i="5" l="1"/>
  <c r="D43" i="5" s="1"/>
  <c r="C44" i="5"/>
  <c r="D41" i="5"/>
  <c r="C41" i="5"/>
  <c r="D37" i="5"/>
  <c r="C37" i="5"/>
  <c r="D34" i="5"/>
  <c r="C34" i="5"/>
  <c r="D32" i="5"/>
  <c r="C32" i="5"/>
  <c r="D27" i="5"/>
  <c r="C27" i="5"/>
  <c r="D22" i="5"/>
  <c r="C22" i="5"/>
  <c r="D18" i="5"/>
  <c r="C18" i="5"/>
  <c r="D16" i="5"/>
  <c r="C16" i="5"/>
  <c r="D13" i="5" l="1"/>
  <c r="D49" i="5" s="1"/>
  <c r="C13" i="5"/>
  <c r="C43" i="5"/>
  <c r="C49" i="5" l="1"/>
</calcChain>
</file>

<file path=xl/sharedStrings.xml><?xml version="1.0" encoding="utf-8"?>
<sst xmlns="http://schemas.openxmlformats.org/spreadsheetml/2006/main" count="86" uniqueCount="84">
  <si>
    <t>Код бюджетной классификации Российской Федерации</t>
  </si>
  <si>
    <t>тыс. руб.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</si>
  <si>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</si>
  <si>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</si>
  <si>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</si>
  <si>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</si>
  <si>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</si>
  <si>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Налог на доходы физических лиц</t>
  </si>
  <si>
    <t>1 03 00 00 0 00 0 000 000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</si>
  <si>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</si>
  <si>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</si>
  <si>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</si>
  <si>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</si>
  <si>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</si>
  <si>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1 05 03 00 0 01 0 000 110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</si>
  <si>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</si>
  <si>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</si>
  <si>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</si>
  <si>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</si>
  <si>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</si>
  <si>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</si>
  <si>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</si>
  <si>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</si>
  <si>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</si>
  <si>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</si>
  <si>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</si>
  <si>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Платежи от государственных и муниципальных унитарных предприятий</t>
  </si>
  <si>
    <t>1 12 00 00 0 00 0 000 000</t>
  </si>
  <si>
    <t>ПЛАТЕЖИ ПРИ ПОЛЬЗОВАНИИ ПРИРОДНЫМИ РЕСУРСАМИ</t>
  </si>
  <si>
    <t>Плата за негативное воздействие на окружающую среду</t>
  </si>
  <si>
    <t>1 13 00 00 0 00 0 000 000</t>
  </si>
  <si>
    <t>Доходы от оказания платных услуг (работ)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</si>
  <si>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</si>
  <si>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</si>
  <si>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</si>
  <si>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</si>
  <si>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</si>
  <si>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</si>
  <si>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</si>
  <si>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</si>
  <si>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</si>
  <si>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</si>
  <si>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</si>
  <si>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</si>
  <si>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</si>
  <si>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</si>
  <si>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</si>
  <si>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</si>
  <si>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2 02 02 00 0 00 0 000 000</t>
  </si>
  <si>
    <t>Субсидии бюджетам субъектов Российской Федерации и муниципальных образований (межбюджетные субсидии)</t>
  </si>
  <si>
    <t>2 02 03 00 0 00 0 000 000</t>
  </si>
  <si>
    <t>Субвенции бюджетам субъектов Российской Федерации и муниципальных образований</t>
  </si>
  <si>
    <t>2 02 04 00 0 00 0 000 000</t>
  </si>
  <si>
    <t>Иные межбюджетные трансферты</t>
  </si>
  <si>
    <t>2015 год</t>
  </si>
  <si>
    <t>2016 год</t>
  </si>
  <si>
    <t>1 01 02 00 0 01 0 000 110</t>
  </si>
  <si>
    <t>1 05 04 00 0 02 0 000 110</t>
  </si>
  <si>
    <t>1 06 01 00 0 00 0 000 110</t>
  </si>
  <si>
    <t>1 06 04 00 0 02 0 000 110</t>
  </si>
  <si>
    <t>1 06 06 00 0 00 0 000 110</t>
  </si>
  <si>
    <t>1 11 01 00 0 00 0 000 120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</si>
  <si>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</si>
  <si>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1 11 05 00 0 00 0 000 120</t>
  </si>
  <si>
    <t>1 11 07 00 0 00 0 000 120</t>
  </si>
  <si>
    <t>1 12 01 00 0 01 0 000 120</t>
  </si>
  <si>
    <t>ДОХОДЫ ОТ ОКАЗАНИЯ ПЛАТНЫХ УСЛУГ (РАБОТ) И КОМПЕНСАЦИИ ЗАТРАТ ГОСУДАРСТВА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</si>
  <si>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</si>
  <si>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</si>
  <si>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1 17 05 00 0 00 0 000 180</t>
  </si>
  <si>
    <t>2 02 01 00 0 00 0 000 151</t>
  </si>
  <si>
    <t>ИТОГО ДОХОДОВ</t>
  </si>
  <si>
    <t>1 05 02 00 0 02 0 000 110</t>
  </si>
  <si>
    <t>1 03 02 00 0 01 0 000 110</t>
  </si>
  <si>
    <t>НАЛОГИ НА ТОВАРЫ (РАБОТЫ, УСЛУГИ), РЕАЛИЗУЕМЫЕ НА ТЕРРИТОРИИ РОССИЙСКОЙ ФЕДЕРАЦИИ</t>
  </si>
  <si>
    <t>Пермской городской Думы</t>
  </si>
  <si>
    <t xml:space="preserve"> к решению</t>
  </si>
  <si>
    <t>РАСПРЕДЕЛЕНИЕ ДОХОДОВ БЮДЖЕТА ГОРОДА ПЕРМИ ПО КОДАМ ПОСТУПЛЕНИЙ В БЮДЖЕТ (ГРУППАМ, ПОДГРУППАМ И СТАТЬЯМ КЛАССИФИКАЦИИ ДОХОДОВ БЮДЖЕТА) НА ПЛАНОВЫЙ ПЕРИОД 2015 и 2016 ГОДОВ</t>
  </si>
  <si>
    <t>ПРИЛОЖЕНИЕ № 2</t>
  </si>
  <si>
    <t>к решению</t>
  </si>
  <si>
    <t>от 17.12.2012 № 285</t>
  </si>
  <si>
    <r>
      <t xml:space="preserve">1 13 01 00 0 00 0 000 </t>
    </r>
    <r>
      <rPr>
        <sz val="14"/>
        <rFont val="Times New Roman CYR"/>
        <charset val="204"/>
      </rPr>
      <t>130</t>
    </r>
  </si>
  <si>
    <r>
      <t>1 13 02 00 0 00 0 000</t>
    </r>
    <r>
      <rPr>
        <sz val="14"/>
        <rFont val="Times New Roman CYR"/>
        <charset val="204"/>
      </rPr>
      <t>130</t>
    </r>
  </si>
  <si>
    <r>
      <t xml:space="preserve">1 14 06 00 0 00 0 000 </t>
    </r>
    <r>
      <rPr>
        <sz val="14"/>
        <rFont val="Times New Roman CYR"/>
        <charset val="204"/>
      </rPr>
      <t>430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</si>
</sst>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?"/>
    <numFmt numFmtId="165" formatCode="#,##0.0"/>
    <numFmt numFmtId="166" formatCode="#,##0.000"/>
  </numFmts>
  <fonts count="7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name val="Times New Roman CYR"/>
      <charset val="204"/>
    </font>
    <font>
      <sz val="14"/>
      <name val="Times New Roman CYR"/>
      <family val="1"/>
      <charset val="204"/>
    </font>
    <font>
      <sz val="14"/>
      <name val="Arial Cyr"/>
      <charset val="204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5" fillId="0" borderId="0" xfId="0" applyFont="1" applyFill="1"/>
    <xf numFmtId="0" fontId="4" fillId="0" borderId="0" xfId="0" applyFont="1" applyFill="1" applyAlignment="1">
      <alignment horizontal="center"/>
    </xf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64" fontId="4" fillId="0" borderId="1" xfId="1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164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vertical="justify" wrapText="1"/>
    </xf>
    <xf numFmtId="166" fontId="2" fillId="0" borderId="0" xfId="1" applyNumberFormat="1" applyFont="1" applyFill="1" applyAlignment="1">
      <alignment horizontal="right"/>
    </xf>
    <xf numFmtId="166" fontId="4" fillId="0" borderId="1" xfId="0" applyNumberFormat="1" applyFont="1" applyFill="1" applyBorder="1" applyAlignment="1">
      <alignment horizontal="right" shrinkToFit="1"/>
    </xf>
    <xf numFmtId="166" fontId="3" fillId="0" borderId="1" xfId="0" applyNumberFormat="1" applyFont="1" applyFill="1" applyBorder="1" applyAlignment="1">
      <alignment horizontal="right" shrinkToFit="1"/>
    </xf>
    <xf numFmtId="166" fontId="2" fillId="0" borderId="0" xfId="1" applyNumberFormat="1" applyFont="1" applyFill="1" applyAlignment="1"/>
    <xf numFmtId="0" fontId="4" fillId="0" borderId="0" xfId="0" applyFont="1" applyFill="1" applyAlignment="1">
      <alignment horizontal="center" wrapText="1"/>
    </xf>
    <xf numFmtId="165" fontId="2" fillId="0" borderId="0" xfId="1" applyNumberFormat="1" applyFont="1" applyFill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abSelected="1" zoomScale="80" zoomScaleNormal="80" workbookViewId="0">
      <selection activeCell="B16" sqref="B16"/>
    </sheetView>
  </sheetViews>
  <sheetFormatPr defaultColWidth="8.81640625" defaultRowHeight="17.5" x14ac:dyDescent="0.35"/>
  <cols>
    <col min="1" max="1" width="30.81640625" style="1" customWidth="1"/>
    <col min="2" max="2" width="90.7265625" style="1" customWidth="1"/>
    <col min="3" max="3" width="20.7265625" style="1" customWidth="1"/>
    <col min="4" max="4" width="20" style="1" customWidth="1"/>
    <col min="5" max="16384" width="8.81640625" style="1"/>
  </cols>
  <sheetData>
    <row r="1" spans="1:4" ht="18" customHeight="1" x14ac:dyDescent="0.4">
      <c r="C1" s="15"/>
      <c r="D1" s="12" t="s">
        <v>78</v>
      </c>
    </row>
    <row r="2" spans="1:4" ht="18" customHeight="1" x14ac:dyDescent="0.4">
      <c r="C2" s="15"/>
      <c r="D2" s="12" t="s">
        <v>76</v>
      </c>
    </row>
    <row r="3" spans="1:4" ht="18" customHeight="1" x14ac:dyDescent="0.4">
      <c r="C3" s="15"/>
      <c r="D3" s="12" t="s">
        <v>75</v>
      </c>
    </row>
    <row r="4" spans="1:4" ht="18" customHeight="1" x14ac:dyDescent="0.4">
      <c r="C4" s="12"/>
      <c r="D4" s="12"/>
    </row>
    <row r="5" spans="1:4" ht="18" customHeight="1" x14ac:dyDescent="0.4">
      <c r="C5" s="12"/>
      <c r="D5" s="12" t="s">
        <v>78</v>
      </c>
    </row>
    <row r="6" spans="1:4" ht="18" customHeight="1" x14ac:dyDescent="0.4">
      <c r="C6" s="12"/>
      <c r="D6" s="12" t="s">
        <v>79</v>
      </c>
    </row>
    <row r="7" spans="1:4" ht="18" customHeight="1" x14ac:dyDescent="0.4">
      <c r="C7" s="12"/>
      <c r="D7" s="12" t="s">
        <v>75</v>
      </c>
    </row>
    <row r="8" spans="1:4" ht="18" x14ac:dyDescent="0.4">
      <c r="D8" s="12" t="s">
        <v>80</v>
      </c>
    </row>
    <row r="9" spans="1:4" ht="18" x14ac:dyDescent="0.4">
      <c r="A9" s="16"/>
      <c r="B9" s="16"/>
      <c r="C9" s="16"/>
      <c r="D9" s="16"/>
    </row>
    <row r="10" spans="1:4" ht="45.65" customHeight="1" x14ac:dyDescent="0.35">
      <c r="A10" s="17" t="s">
        <v>77</v>
      </c>
      <c r="B10" s="17"/>
      <c r="C10" s="17"/>
      <c r="D10" s="17"/>
    </row>
    <row r="11" spans="1:4" ht="18" x14ac:dyDescent="0.4">
      <c r="A11" s="11"/>
      <c r="B11" s="11"/>
      <c r="C11" s="2"/>
      <c r="D11" s="8" t="s">
        <v>1</v>
      </c>
    </row>
    <row r="12" spans="1:4" ht="62.5" customHeight="1" x14ac:dyDescent="0.35">
      <c r="A12" s="9" t="s">
        <v>0</v>
      </c>
      <c r="B12" s="9" t="s">
        <v>2</v>
      </c>
      <c r="C12" s="10" t="s">
        <v>54</v>
      </c>
      <c r="D12" s="10" t="s">
        <v>55</v>
      </c>
    </row>
    <row r="13" spans="1:4" ht="18" x14ac:dyDescent="0.4">
      <c r="A13" s="3" t="s">
        <v>3</v>
      </c>
      <c r="B13" s="4" t="s">
        <v>4</v>
      </c>
      <c r="C13" s="13">
        <f>C14+C16+C18+C22+C26+C27+C32+C34+C40+C41+C37</f>
        <v>14699273.299999999</v>
      </c>
      <c r="D13" s="13">
        <f>D14+D16+D18+D22+D26+D27+D32+D34+D40+D41+D37</f>
        <v>15372732.799999999</v>
      </c>
    </row>
    <row r="14" spans="1:4" ht="18" x14ac:dyDescent="0.4">
      <c r="A14" s="3" t="s">
        <v>5</v>
      </c>
      <c r="B14" s="4" t="s">
        <v>6</v>
      </c>
      <c r="C14" s="14">
        <f t="shared" ref="C14:D14" si="0">C15</f>
        <v>7787898.7999999998</v>
      </c>
      <c r="D14" s="14">
        <f t="shared" si="0"/>
        <v>8379779.0999999996</v>
      </c>
    </row>
    <row r="15" spans="1:4" ht="18" x14ac:dyDescent="0.4">
      <c r="A15" s="3" t="s">
        <v>56</v>
      </c>
      <c r="B15" s="5" t="s">
        <v>7</v>
      </c>
      <c r="C15" s="14">
        <v>7787898.7999999998</v>
      </c>
      <c r="D15" s="14">
        <v>8379779.0999999996</v>
      </c>
    </row>
    <row r="16" spans="1:4" ht="36" x14ac:dyDescent="0.4">
      <c r="A16" s="6" t="s">
        <v>8</v>
      </c>
      <c r="B16" s="4" t="s">
        <v>74</v>
      </c>
      <c r="C16" s="14">
        <f t="shared" ref="C16:D16" si="1">C17</f>
        <v>34346.1</v>
      </c>
      <c r="D16" s="14">
        <f t="shared" si="1"/>
        <v>40985.5</v>
      </c>
    </row>
    <row r="17" spans="1:4" ht="36" x14ac:dyDescent="0.4">
      <c r="A17" s="3" t="s">
        <v>73</v>
      </c>
      <c r="B17" s="5" t="s">
        <v>9</v>
      </c>
      <c r="C17" s="14">
        <v>34346.1</v>
      </c>
      <c r="D17" s="14">
        <v>40985.5</v>
      </c>
    </row>
    <row r="18" spans="1:4" ht="18" x14ac:dyDescent="0.4">
      <c r="A18" s="3" t="s">
        <v>10</v>
      </c>
      <c r="B18" s="4" t="s">
        <v>11</v>
      </c>
      <c r="C18" s="13">
        <f t="shared" ref="C18:D18" si="2">SUM(C19:C21)</f>
        <v>572695.4</v>
      </c>
      <c r="D18" s="13">
        <f t="shared" si="2"/>
        <v>601343.9</v>
      </c>
    </row>
    <row r="19" spans="1:4" ht="18" x14ac:dyDescent="0.4">
      <c r="A19" s="3" t="s">
        <v>72</v>
      </c>
      <c r="B19" s="5" t="s">
        <v>12</v>
      </c>
      <c r="C19" s="14">
        <v>559840.5</v>
      </c>
      <c r="D19" s="14">
        <v>588387</v>
      </c>
    </row>
    <row r="20" spans="1:4" ht="18" x14ac:dyDescent="0.4">
      <c r="A20" s="3" t="s">
        <v>14</v>
      </c>
      <c r="B20" s="5" t="s">
        <v>13</v>
      </c>
      <c r="C20" s="14">
        <v>1545.3</v>
      </c>
      <c r="D20" s="14">
        <v>1647.3</v>
      </c>
    </row>
    <row r="21" spans="1:4" ht="25.5" customHeight="1" x14ac:dyDescent="0.4">
      <c r="A21" s="3" t="s">
        <v>57</v>
      </c>
      <c r="B21" s="5" t="s">
        <v>15</v>
      </c>
      <c r="C21" s="14">
        <v>11309.6</v>
      </c>
      <c r="D21" s="14">
        <v>11309.6</v>
      </c>
    </row>
    <row r="22" spans="1:4" ht="18" x14ac:dyDescent="0.4">
      <c r="A22" s="3" t="s">
        <v>16</v>
      </c>
      <c r="B22" s="4" t="s">
        <v>17</v>
      </c>
      <c r="C22" s="13">
        <f t="shared" ref="C22:D22" si="3">C23+C24+C25</f>
        <v>4551190.8</v>
      </c>
      <c r="D22" s="13">
        <f t="shared" si="3"/>
        <v>4714135.5999999996</v>
      </c>
    </row>
    <row r="23" spans="1:4" ht="18" x14ac:dyDescent="0.4">
      <c r="A23" s="3" t="s">
        <v>58</v>
      </c>
      <c r="B23" s="5" t="s">
        <v>18</v>
      </c>
      <c r="C23" s="14">
        <v>287537.09999999998</v>
      </c>
      <c r="D23" s="14">
        <v>292271.5</v>
      </c>
    </row>
    <row r="24" spans="1:4" ht="18" x14ac:dyDescent="0.4">
      <c r="A24" s="3" t="s">
        <v>59</v>
      </c>
      <c r="B24" s="5" t="s">
        <v>19</v>
      </c>
      <c r="C24" s="14">
        <v>988850.1</v>
      </c>
      <c r="D24" s="14">
        <v>1036931.3</v>
      </c>
    </row>
    <row r="25" spans="1:4" ht="18" x14ac:dyDescent="0.4">
      <c r="A25" s="3" t="s">
        <v>60</v>
      </c>
      <c r="B25" s="5" t="s">
        <v>20</v>
      </c>
      <c r="C25" s="14">
        <v>3274803.6</v>
      </c>
      <c r="D25" s="14">
        <v>3384932.8</v>
      </c>
    </row>
    <row r="26" spans="1:4" ht="18" x14ac:dyDescent="0.4">
      <c r="A26" s="3" t="s">
        <v>21</v>
      </c>
      <c r="B26" s="4" t="s">
        <v>22</v>
      </c>
      <c r="C26" s="13">
        <v>101468.8</v>
      </c>
      <c r="D26" s="13">
        <v>101478.8</v>
      </c>
    </row>
    <row r="27" spans="1:4" ht="36" x14ac:dyDescent="0.4">
      <c r="A27" s="3" t="s">
        <v>23</v>
      </c>
      <c r="B27" s="4" t="s">
        <v>24</v>
      </c>
      <c r="C27" s="13">
        <f t="shared" ref="C27:D27" si="4">C28+C29+C30+C31</f>
        <v>1122139.8</v>
      </c>
      <c r="D27" s="13">
        <f t="shared" si="4"/>
        <v>1072820.8</v>
      </c>
    </row>
    <row r="28" spans="1:4" ht="72" x14ac:dyDescent="0.4">
      <c r="A28" s="3" t="s">
        <v>61</v>
      </c>
      <c r="B28" s="5" t="s">
        <v>25</v>
      </c>
      <c r="C28" s="14">
        <v>1175.9000000000001</v>
      </c>
      <c r="D28" s="14">
        <v>1225.5999999999999</v>
      </c>
    </row>
    <row r="29" spans="1:4" ht="90" x14ac:dyDescent="0.4">
      <c r="A29" s="3" t="s">
        <v>63</v>
      </c>
      <c r="B29" s="5" t="s">
        <v>62</v>
      </c>
      <c r="C29" s="14">
        <v>1002867.8</v>
      </c>
      <c r="D29" s="14">
        <v>950008.4</v>
      </c>
    </row>
    <row r="30" spans="1:4" ht="18" x14ac:dyDescent="0.4">
      <c r="A30" s="3" t="s">
        <v>64</v>
      </c>
      <c r="B30" s="5" t="s">
        <v>26</v>
      </c>
      <c r="C30" s="14">
        <v>5663</v>
      </c>
      <c r="D30" s="14">
        <v>5884.5</v>
      </c>
    </row>
    <row r="31" spans="1:4" ht="80.25" customHeight="1" x14ac:dyDescent="0.4">
      <c r="A31" s="3" t="s">
        <v>67</v>
      </c>
      <c r="B31" s="5" t="s">
        <v>68</v>
      </c>
      <c r="C31" s="14">
        <v>112433.1</v>
      </c>
      <c r="D31" s="14">
        <v>115702.3</v>
      </c>
    </row>
    <row r="32" spans="1:4" ht="18" x14ac:dyDescent="0.4">
      <c r="A32" s="3" t="s">
        <v>27</v>
      </c>
      <c r="B32" s="4" t="s">
        <v>28</v>
      </c>
      <c r="C32" s="13">
        <f t="shared" ref="C32:D32" si="5">C33</f>
        <v>7982</v>
      </c>
      <c r="D32" s="13">
        <f t="shared" si="5"/>
        <v>11699.6</v>
      </c>
    </row>
    <row r="33" spans="1:4" ht="18" x14ac:dyDescent="0.4">
      <c r="A33" s="3" t="s">
        <v>65</v>
      </c>
      <c r="B33" s="5" t="s">
        <v>29</v>
      </c>
      <c r="C33" s="14">
        <v>7982</v>
      </c>
      <c r="D33" s="14">
        <v>11699.6</v>
      </c>
    </row>
    <row r="34" spans="1:4" ht="36" x14ac:dyDescent="0.4">
      <c r="A34" s="3" t="s">
        <v>30</v>
      </c>
      <c r="B34" s="7" t="s">
        <v>66</v>
      </c>
      <c r="C34" s="13">
        <f>C35+C36</f>
        <v>4754.6000000000004</v>
      </c>
      <c r="D34" s="13">
        <f>D35+D36</f>
        <v>3150.2</v>
      </c>
    </row>
    <row r="35" spans="1:4" ht="18" x14ac:dyDescent="0.4">
      <c r="A35" s="3" t="s">
        <v>81</v>
      </c>
      <c r="B35" s="5" t="s">
        <v>31</v>
      </c>
      <c r="C35" s="14">
        <v>4754.6000000000004</v>
      </c>
      <c r="D35" s="14">
        <v>3150.2</v>
      </c>
    </row>
    <row r="36" spans="1:4" ht="18" x14ac:dyDescent="0.4">
      <c r="A36" s="3" t="s">
        <v>82</v>
      </c>
      <c r="B36" s="5" t="s">
        <v>32</v>
      </c>
      <c r="C36" s="14"/>
      <c r="D36" s="14"/>
    </row>
    <row r="37" spans="1:4" ht="36" x14ac:dyDescent="0.4">
      <c r="A37" s="6" t="s">
        <v>33</v>
      </c>
      <c r="B37" s="5" t="s">
        <v>34</v>
      </c>
      <c r="C37" s="14">
        <f t="shared" ref="C37:D37" si="6">C38+C39</f>
        <v>423246</v>
      </c>
      <c r="D37" s="14">
        <f t="shared" si="6"/>
        <v>355592.6</v>
      </c>
    </row>
    <row r="38" spans="1:4" ht="72" x14ac:dyDescent="0.4">
      <c r="A38" s="3" t="s">
        <v>35</v>
      </c>
      <c r="B38" s="5" t="s">
        <v>36</v>
      </c>
      <c r="C38" s="14">
        <v>180334.8</v>
      </c>
      <c r="D38" s="14">
        <v>125373.6</v>
      </c>
    </row>
    <row r="39" spans="1:4" ht="54" x14ac:dyDescent="0.4">
      <c r="A39" s="3" t="s">
        <v>83</v>
      </c>
      <c r="B39" s="5" t="s">
        <v>37</v>
      </c>
      <c r="C39" s="14">
        <v>242911.2</v>
      </c>
      <c r="D39" s="14">
        <v>230219</v>
      </c>
    </row>
    <row r="40" spans="1:4" ht="18" x14ac:dyDescent="0.4">
      <c r="A40" s="6" t="s">
        <v>38</v>
      </c>
      <c r="B40" s="5" t="s">
        <v>39</v>
      </c>
      <c r="C40" s="13">
        <v>78821.3</v>
      </c>
      <c r="D40" s="13">
        <v>78955.5</v>
      </c>
    </row>
    <row r="41" spans="1:4" ht="18" x14ac:dyDescent="0.4">
      <c r="A41" s="6" t="s">
        <v>40</v>
      </c>
      <c r="B41" s="5" t="s">
        <v>41</v>
      </c>
      <c r="C41" s="14">
        <f t="shared" ref="C41:D41" si="7">C42</f>
        <v>14729.7</v>
      </c>
      <c r="D41" s="14">
        <f t="shared" si="7"/>
        <v>12791.2</v>
      </c>
    </row>
    <row r="42" spans="1:4" ht="18" x14ac:dyDescent="0.4">
      <c r="A42" s="3" t="s">
        <v>69</v>
      </c>
      <c r="B42" s="5" t="s">
        <v>42</v>
      </c>
      <c r="C42" s="14">
        <v>14729.7</v>
      </c>
      <c r="D42" s="14">
        <v>12791.2</v>
      </c>
    </row>
    <row r="43" spans="1:4" ht="18" x14ac:dyDescent="0.4">
      <c r="A43" s="6" t="s">
        <v>43</v>
      </c>
      <c r="B43" s="5" t="s">
        <v>44</v>
      </c>
      <c r="C43" s="14">
        <f t="shared" ref="C43:D43" si="8">C44</f>
        <v>8162702.1239999998</v>
      </c>
      <c r="D43" s="14">
        <f t="shared" si="8"/>
        <v>8267610.3499999996</v>
      </c>
    </row>
    <row r="44" spans="1:4" ht="36" x14ac:dyDescent="0.4">
      <c r="A44" s="6" t="s">
        <v>45</v>
      </c>
      <c r="B44" s="5" t="s">
        <v>46</v>
      </c>
      <c r="C44" s="14">
        <f t="shared" ref="C44:D44" si="9">C45+C46+C47+C48</f>
        <v>8162702.1239999998</v>
      </c>
      <c r="D44" s="14">
        <f t="shared" si="9"/>
        <v>8267610.3499999996</v>
      </c>
    </row>
    <row r="45" spans="1:4" ht="36" x14ac:dyDescent="0.4">
      <c r="A45" s="3" t="s">
        <v>70</v>
      </c>
      <c r="B45" s="5" t="s">
        <v>47</v>
      </c>
      <c r="C45" s="14">
        <f>236654.9-5886.3</f>
        <v>230768.6</v>
      </c>
      <c r="D45" s="14">
        <f>234706.1-4235.5</f>
        <v>230470.6</v>
      </c>
    </row>
    <row r="46" spans="1:4" ht="36" x14ac:dyDescent="0.4">
      <c r="A46" s="3" t="s">
        <v>48</v>
      </c>
      <c r="B46" s="5" t="s">
        <v>49</v>
      </c>
      <c r="C46" s="14">
        <f>247815.6+7275</f>
        <v>255090.6</v>
      </c>
      <c r="D46" s="14">
        <f>282275+1790.1</f>
        <v>284065.09999999998</v>
      </c>
    </row>
    <row r="47" spans="1:4" ht="36" x14ac:dyDescent="0.4">
      <c r="A47" s="3" t="s">
        <v>50</v>
      </c>
      <c r="B47" s="5" t="s">
        <v>51</v>
      </c>
      <c r="C47" s="14">
        <f>7779967.1-107344.176</f>
        <v>7672622.9239999996</v>
      </c>
      <c r="D47" s="14">
        <f>7858734.8-105660.15</f>
        <v>7753074.6499999994</v>
      </c>
    </row>
    <row r="48" spans="1:4" ht="18" x14ac:dyDescent="0.4">
      <c r="A48" s="3" t="s">
        <v>52</v>
      </c>
      <c r="B48" s="5" t="s">
        <v>53</v>
      </c>
      <c r="C48" s="14">
        <v>4220</v>
      </c>
      <c r="D48" s="14"/>
    </row>
    <row r="49" spans="1:4" ht="30.65" customHeight="1" x14ac:dyDescent="0.4">
      <c r="A49" s="3"/>
      <c r="B49" s="4" t="s">
        <v>71</v>
      </c>
      <c r="C49" s="14">
        <f>C13+C43</f>
        <v>22861975.423999999</v>
      </c>
      <c r="D49" s="14">
        <f>D13+D43</f>
        <v>23640343.149999999</v>
      </c>
    </row>
  </sheetData>
  <mergeCells count="2">
    <mergeCell ref="A9:D9"/>
    <mergeCell ref="A10:D10"/>
  </mergeCells>
  <printOptions horizontalCentered="1"/>
  <pageMargins left="0.70866141732283472" right="0.23622047244094491" top="0.51181102362204722" bottom="0.15748031496062992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№2</vt:lpstr>
    </vt:vector>
  </TitlesOfParts>
  <Company>BFT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Хибовская Ольга Николаевна</cp:lastModifiedBy>
  <cp:lastPrinted>2014-02-04T09:53:08Z</cp:lastPrinted>
  <dcterms:created xsi:type="dcterms:W3CDTF">2006-02-07T12:07:20Z</dcterms:created>
  <dcterms:modified xsi:type="dcterms:W3CDTF">2014-02-04T09:53:10Z</dcterms:modified>
</cp:coreProperties>
</file>