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319\Уточнение бюджета февраль 2014\Пакет на Думу февраль 2014\Проект решения\"/>
    </mc:Choice>
  </mc:AlternateContent>
  <bookViews>
    <workbookView xWindow="0" yWindow="0" windowWidth="28800" windowHeight="11835"/>
  </bookViews>
  <sheets>
    <sheet name="2015-2016 год" sheetId="1" r:id="rId1"/>
  </sheets>
  <definedNames>
    <definedName name="_xlnm._FilterDatabase" localSheetId="0" hidden="1">'2015-2016 год'!$A$15:$O$70</definedName>
    <definedName name="_xlnm.Print_Titles" localSheetId="0">'2015-2016 год'!$14:$15</definedName>
    <definedName name="_xlnm.Print_Area" localSheetId="0">'2015-2016 год'!$A$1:$M$70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J70" i="1"/>
  <c r="K70" i="1" s="1"/>
  <c r="M70" i="1" s="1"/>
  <c r="I70" i="1"/>
  <c r="G70" i="1"/>
  <c r="E70" i="1"/>
  <c r="F70" i="1" s="1"/>
  <c r="H70" i="1" s="1"/>
  <c r="D70" i="1"/>
  <c r="L69" i="1"/>
  <c r="J69" i="1"/>
  <c r="I69" i="1"/>
  <c r="K69" i="1" s="1"/>
  <c r="M69" i="1" s="1"/>
  <c r="G69" i="1"/>
  <c r="E69" i="1"/>
  <c r="D69" i="1"/>
  <c r="F69" i="1" s="1"/>
  <c r="H69" i="1" s="1"/>
  <c r="L68" i="1"/>
  <c r="J68" i="1"/>
  <c r="I68" i="1"/>
  <c r="K68" i="1" s="1"/>
  <c r="M68" i="1" s="1"/>
  <c r="G68" i="1"/>
  <c r="E68" i="1"/>
  <c r="D68" i="1"/>
  <c r="F68" i="1" s="1"/>
  <c r="H68" i="1" s="1"/>
  <c r="L67" i="1"/>
  <c r="J67" i="1"/>
  <c r="I67" i="1"/>
  <c r="K67" i="1" s="1"/>
  <c r="G67" i="1"/>
  <c r="E67" i="1"/>
  <c r="D67" i="1"/>
  <c r="L66" i="1"/>
  <c r="J66" i="1"/>
  <c r="I66" i="1"/>
  <c r="G66" i="1"/>
  <c r="E66" i="1"/>
  <c r="D66" i="1"/>
  <c r="F66" i="1" s="1"/>
  <c r="H66" i="1" s="1"/>
  <c r="L64" i="1"/>
  <c r="J64" i="1"/>
  <c r="I64" i="1"/>
  <c r="G64" i="1"/>
  <c r="E64" i="1"/>
  <c r="D64" i="1"/>
  <c r="F64" i="1" s="1"/>
  <c r="H64" i="1" s="1"/>
  <c r="M59" i="1"/>
  <c r="K59" i="1"/>
  <c r="F59" i="1"/>
  <c r="H59" i="1" s="1"/>
  <c r="L58" i="1"/>
  <c r="J58" i="1"/>
  <c r="I58" i="1"/>
  <c r="G58" i="1"/>
  <c r="E58" i="1"/>
  <c r="D58" i="1"/>
  <c r="F58" i="1" s="1"/>
  <c r="H58" i="1" s="1"/>
  <c r="K57" i="1"/>
  <c r="M57" i="1" s="1"/>
  <c r="F57" i="1"/>
  <c r="H57" i="1" s="1"/>
  <c r="K56" i="1"/>
  <c r="M56" i="1" s="1"/>
  <c r="F56" i="1"/>
  <c r="H56" i="1" s="1"/>
  <c r="L54" i="1"/>
  <c r="K54" i="1"/>
  <c r="M54" i="1" s="1"/>
  <c r="J54" i="1"/>
  <c r="I54" i="1"/>
  <c r="G54" i="1"/>
  <c r="F54" i="1"/>
  <c r="H54" i="1" s="1"/>
  <c r="E54" i="1"/>
  <c r="D54" i="1"/>
  <c r="K53" i="1"/>
  <c r="M53" i="1" s="1"/>
  <c r="F53" i="1"/>
  <c r="H53" i="1" s="1"/>
  <c r="K52" i="1"/>
  <c r="M52" i="1" s="1"/>
  <c r="F52" i="1"/>
  <c r="H52" i="1" s="1"/>
  <c r="K51" i="1"/>
  <c r="M51" i="1" s="1"/>
  <c r="F51" i="1"/>
  <c r="H51" i="1" s="1"/>
  <c r="L49" i="1"/>
  <c r="J49" i="1"/>
  <c r="I49" i="1"/>
  <c r="K49" i="1" s="1"/>
  <c r="G49" i="1"/>
  <c r="E49" i="1"/>
  <c r="E40" i="1" s="1"/>
  <c r="D49" i="1"/>
  <c r="K48" i="1"/>
  <c r="M48" i="1" s="1"/>
  <c r="F48" i="1"/>
  <c r="H48" i="1" s="1"/>
  <c r="K47" i="1"/>
  <c r="M47" i="1" s="1"/>
  <c r="F47" i="1"/>
  <c r="H47" i="1" s="1"/>
  <c r="L45" i="1"/>
  <c r="L65" i="1" s="1"/>
  <c r="J45" i="1"/>
  <c r="J65" i="1" s="1"/>
  <c r="I45" i="1"/>
  <c r="I65" i="1" s="1"/>
  <c r="K65" i="1" s="1"/>
  <c r="G45" i="1"/>
  <c r="G65" i="1" s="1"/>
  <c r="E45" i="1"/>
  <c r="D45" i="1"/>
  <c r="D65" i="1" s="1"/>
  <c r="K44" i="1"/>
  <c r="M44" i="1" s="1"/>
  <c r="F44" i="1"/>
  <c r="H44" i="1" s="1"/>
  <c r="K43" i="1"/>
  <c r="M43" i="1" s="1"/>
  <c r="F43" i="1"/>
  <c r="H43" i="1" s="1"/>
  <c r="L42" i="1"/>
  <c r="L62" i="1" s="1"/>
  <c r="J42" i="1"/>
  <c r="J62" i="1" s="1"/>
  <c r="I42" i="1"/>
  <c r="K42" i="1" s="1"/>
  <c r="M42" i="1" s="1"/>
  <c r="G42" i="1"/>
  <c r="G62" i="1" s="1"/>
  <c r="E42" i="1"/>
  <c r="D42" i="1"/>
  <c r="D62" i="1" s="1"/>
  <c r="J40" i="1"/>
  <c r="D40" i="1"/>
  <c r="K39" i="1"/>
  <c r="M39" i="1" s="1"/>
  <c r="F39" i="1"/>
  <c r="H39" i="1" s="1"/>
  <c r="K38" i="1"/>
  <c r="M38" i="1" s="1"/>
  <c r="F38" i="1"/>
  <c r="H38" i="1" s="1"/>
  <c r="K37" i="1"/>
  <c r="M37" i="1" s="1"/>
  <c r="F37" i="1"/>
  <c r="H37" i="1" s="1"/>
  <c r="L36" i="1"/>
  <c r="J36" i="1"/>
  <c r="I36" i="1"/>
  <c r="K36" i="1" s="1"/>
  <c r="G36" i="1"/>
  <c r="F36" i="1"/>
  <c r="H36" i="1" s="1"/>
  <c r="E36" i="1"/>
  <c r="D36" i="1"/>
  <c r="K35" i="1"/>
  <c r="M35" i="1" s="1"/>
  <c r="H35" i="1"/>
  <c r="F35" i="1"/>
  <c r="K34" i="1"/>
  <c r="M34" i="1" s="1"/>
  <c r="F34" i="1"/>
  <c r="H34" i="1" s="1"/>
  <c r="K33" i="1"/>
  <c r="M33" i="1" s="1"/>
  <c r="F33" i="1"/>
  <c r="H33" i="1" s="1"/>
  <c r="K32" i="1"/>
  <c r="M32" i="1" s="1"/>
  <c r="F32" i="1"/>
  <c r="H32" i="1" s="1"/>
  <c r="K31" i="1"/>
  <c r="M31" i="1" s="1"/>
  <c r="H31" i="1"/>
  <c r="F31" i="1"/>
  <c r="K30" i="1"/>
  <c r="M30" i="1" s="1"/>
  <c r="F30" i="1"/>
  <c r="H30" i="1" s="1"/>
  <c r="K29" i="1"/>
  <c r="M29" i="1" s="1"/>
  <c r="F29" i="1"/>
  <c r="H29" i="1" s="1"/>
  <c r="K28" i="1"/>
  <c r="M28" i="1" s="1"/>
  <c r="F28" i="1"/>
  <c r="H28" i="1" s="1"/>
  <c r="K27" i="1"/>
  <c r="M27" i="1" s="1"/>
  <c r="H27" i="1"/>
  <c r="F27" i="1"/>
  <c r="L26" i="1"/>
  <c r="J26" i="1"/>
  <c r="K26" i="1" s="1"/>
  <c r="M26" i="1" s="1"/>
  <c r="I26" i="1"/>
  <c r="G26" i="1"/>
  <c r="E26" i="1"/>
  <c r="D26" i="1"/>
  <c r="F26" i="1" s="1"/>
  <c r="H26" i="1" s="1"/>
  <c r="K25" i="1"/>
  <c r="M25" i="1" s="1"/>
  <c r="F25" i="1"/>
  <c r="H25" i="1" s="1"/>
  <c r="M24" i="1"/>
  <c r="K24" i="1"/>
  <c r="F24" i="1"/>
  <c r="H24" i="1" s="1"/>
  <c r="K23" i="1"/>
  <c r="M23" i="1" s="1"/>
  <c r="F23" i="1"/>
  <c r="K22" i="1"/>
  <c r="M22" i="1" s="1"/>
  <c r="F22" i="1"/>
  <c r="K21" i="1"/>
  <c r="M21" i="1" s="1"/>
  <c r="F21" i="1"/>
  <c r="M20" i="1"/>
  <c r="K20" i="1"/>
  <c r="F20" i="1"/>
  <c r="K19" i="1"/>
  <c r="M19" i="1" s="1"/>
  <c r="F19" i="1"/>
  <c r="K18" i="1"/>
  <c r="M18" i="1" s="1"/>
  <c r="F18" i="1"/>
  <c r="K17" i="1"/>
  <c r="M17" i="1" s="1"/>
  <c r="F17" i="1"/>
  <c r="L16" i="1"/>
  <c r="J16" i="1"/>
  <c r="I16" i="1"/>
  <c r="G16" i="1"/>
  <c r="F16" i="1"/>
  <c r="H16" i="1" s="1"/>
  <c r="E16" i="1"/>
  <c r="D16" i="1"/>
  <c r="E60" i="1" l="1"/>
  <c r="J60" i="1"/>
  <c r="G40" i="1"/>
  <c r="G60" i="1" s="1"/>
  <c r="F42" i="1"/>
  <c r="H42" i="1" s="1"/>
  <c r="E65" i="1"/>
  <c r="K45" i="1"/>
  <c r="M45" i="1" s="1"/>
  <c r="K58" i="1"/>
  <c r="M58" i="1" s="1"/>
  <c r="F67" i="1"/>
  <c r="H67" i="1" s="1"/>
  <c r="L40" i="1"/>
  <c r="L60" i="1" s="1"/>
  <c r="K66" i="1"/>
  <c r="M66" i="1" s="1"/>
  <c r="D60" i="1"/>
  <c r="F60" i="1" s="1"/>
  <c r="M36" i="1"/>
  <c r="F40" i="1"/>
  <c r="H40" i="1" s="1"/>
  <c r="M49" i="1"/>
  <c r="K64" i="1"/>
  <c r="M64" i="1" s="1"/>
  <c r="M67" i="1"/>
  <c r="M65" i="1"/>
  <c r="F65" i="1"/>
  <c r="H65" i="1" s="1"/>
  <c r="K16" i="1"/>
  <c r="M16" i="1" s="1"/>
  <c r="F45" i="1"/>
  <c r="H45" i="1" s="1"/>
  <c r="E62" i="1"/>
  <c r="F62" i="1" s="1"/>
  <c r="H62" i="1" s="1"/>
  <c r="I62" i="1"/>
  <c r="K62" i="1" s="1"/>
  <c r="M62" i="1" s="1"/>
  <c r="F49" i="1"/>
  <c r="H49" i="1" s="1"/>
  <c r="I40" i="1"/>
  <c r="K40" i="1" s="1"/>
  <c r="M40" i="1" l="1"/>
  <c r="H60" i="1"/>
  <c r="I60" i="1"/>
  <c r="K60" i="1" s="1"/>
  <c r="M60" i="1" s="1"/>
</calcChain>
</file>

<file path=xl/sharedStrings.xml><?xml version="1.0" encoding="utf-8"?>
<sst xmlns="http://schemas.openxmlformats.org/spreadsheetml/2006/main" count="164" uniqueCount="118">
  <si>
    <t>к решению</t>
  </si>
  <si>
    <t>Пермской городской Думы</t>
  </si>
  <si>
    <t>ПРИЛОЖЕНИЕ № 14</t>
  </si>
  <si>
    <t>Бюджетные инвестиции в объекты капитального строительства муниципальной собственности города Перми на плановый период 2015 и 2016 годов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</si>
  <si>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</si>
  <si>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</si>
  <si>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</si>
  <si>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</si>
  <si>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</si>
  <si>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</si>
  <si>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</si>
  <si>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</si>
  <si>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</si>
  <si>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</si>
  <si>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</si>
  <si>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Приобретение зданий для размещения дошкольных образовательных организаций</t>
  </si>
  <si>
    <t>Департамент имущественных отношений</t>
  </si>
  <si>
    <t>01 1 4101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</si>
  <si>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</si>
  <si>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</si>
  <si>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</si>
  <si>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</si>
  <si>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 xml:space="preserve">3. </t>
  </si>
  <si>
    <t>Строительство нового корпуса МБОУ "Гимназия № 11 им. С.П.Дягилева</t>
  </si>
  <si>
    <t>01 2 4201</t>
  </si>
  <si>
    <t>4.</t>
  </si>
  <si>
    <t>Строительство общеобразовательной школы в микрорайоне Пролетарский</t>
  </si>
  <si>
    <t>01 2 4116</t>
  </si>
  <si>
    <t>5.</t>
  </si>
  <si>
    <t>Строительство нового корпуса МАОУ "СОШ № 59"</t>
  </si>
  <si>
    <t>01 2 4117</t>
  </si>
  <si>
    <t>6.</t>
  </si>
  <si>
    <t>Строительство общеобразовательной школы в микрорайоне Красных казарм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</si>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</sst>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0"/>
  <sheetViews>
    <sheetView tabSelected="1" zoomScale="80" zoomScaleNormal="80" workbookViewId="0">
      <selection activeCell="B17" sqref="B17"/>
    </sheetView>
  </sheetViews>
  <sheetFormatPr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7" width="17.5703125" style="1" hidden="1" customWidth="1"/>
    <col min="8" max="8" width="17.5703125" style="1" customWidth="1"/>
    <col min="9" max="12" width="17.5703125" style="1" hidden="1" customWidth="1"/>
    <col min="13" max="13" width="17.5703125" style="1" customWidth="1"/>
    <col min="14" max="14" width="17.5703125" style="1" hidden="1" customWidth="1"/>
    <col min="15" max="15" width="19.85546875" style="1" hidden="1" customWidth="1"/>
    <col min="16" max="17" width="9.140625" style="1" customWidth="1"/>
    <col min="18" max="16384" width="9.140625" style="1"/>
  </cols>
  <sheetData>
    <row r="1" spans="1:13" x14ac:dyDescent="0.3">
      <c r="J1" s="2"/>
      <c r="L1" s="2"/>
      <c r="M1" s="2" t="s">
        <v>2</v>
      </c>
    </row>
    <row r="2" spans="1:13" x14ac:dyDescent="0.3">
      <c r="J2" s="2"/>
      <c r="L2" s="2"/>
      <c r="M2" s="2" t="s">
        <v>0</v>
      </c>
    </row>
    <row r="3" spans="1:13" x14ac:dyDescent="0.3">
      <c r="J3" s="2"/>
      <c r="L3" s="2"/>
      <c r="M3" s="2" t="s">
        <v>1</v>
      </c>
    </row>
    <row r="5" spans="1:13" x14ac:dyDescent="0.3">
      <c r="M5" s="2" t="s">
        <v>2</v>
      </c>
    </row>
    <row r="6" spans="1:13" x14ac:dyDescent="0.3">
      <c r="M6" s="2" t="s">
        <v>0</v>
      </c>
    </row>
    <row r="7" spans="1:13" x14ac:dyDescent="0.3">
      <c r="M7" s="2" t="s">
        <v>1</v>
      </c>
    </row>
    <row r="8" spans="1:13" x14ac:dyDescent="0.3">
      <c r="M8" s="2" t="s">
        <v>4</v>
      </c>
    </row>
    <row r="9" spans="1:13" x14ac:dyDescent="0.3">
      <c r="M9" s="2"/>
    </row>
    <row r="10" spans="1:13" ht="15.75" customHeight="1" x14ac:dyDescent="0.3">
      <c r="A10" s="23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19.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x14ac:dyDescent="0.3">
      <c r="A13" s="3"/>
      <c r="B13" s="4"/>
      <c r="C13" s="4"/>
      <c r="J13" s="2"/>
      <c r="L13" s="2"/>
      <c r="M13" s="2" t="s">
        <v>5</v>
      </c>
    </row>
    <row r="14" spans="1:13" ht="18.75" customHeight="1" x14ac:dyDescent="0.3">
      <c r="A14" s="24" t="s">
        <v>6</v>
      </c>
      <c r="B14" s="24" t="s">
        <v>7</v>
      </c>
      <c r="C14" s="24" t="s">
        <v>8</v>
      </c>
      <c r="D14" s="27" t="s">
        <v>9</v>
      </c>
      <c r="E14" s="27" t="s">
        <v>10</v>
      </c>
      <c r="F14" s="27" t="s">
        <v>9</v>
      </c>
      <c r="G14" s="27" t="s">
        <v>11</v>
      </c>
      <c r="H14" s="27" t="s">
        <v>9</v>
      </c>
      <c r="I14" s="30" t="s">
        <v>12</v>
      </c>
      <c r="J14" s="27" t="s">
        <v>10</v>
      </c>
      <c r="K14" s="30" t="s">
        <v>12</v>
      </c>
      <c r="L14" s="27" t="s">
        <v>11</v>
      </c>
      <c r="M14" s="30" t="s">
        <v>12</v>
      </c>
    </row>
    <row r="15" spans="1:13" x14ac:dyDescent="0.3">
      <c r="A15" s="25"/>
      <c r="B15" s="26"/>
      <c r="C15" s="26"/>
      <c r="D15" s="28"/>
      <c r="E15" s="28"/>
      <c r="F15" s="28"/>
      <c r="G15" s="28"/>
      <c r="H15" s="28"/>
      <c r="I15" s="31"/>
      <c r="J15" s="28"/>
      <c r="K15" s="31"/>
      <c r="L15" s="28"/>
      <c r="M15" s="31"/>
    </row>
    <row r="16" spans="1:13" x14ac:dyDescent="0.3">
      <c r="A16" s="5"/>
      <c r="B16" s="6" t="s">
        <v>13</v>
      </c>
      <c r="C16" s="6"/>
      <c r="D16" s="7">
        <f>D17+D18+D19+D20+D21+D22+D23+D24+D25</f>
        <v>875159.79999999993</v>
      </c>
      <c r="E16" s="7">
        <f>E17+E18+E19+E20+E21+E22+E23+E24+E25</f>
        <v>112515.3</v>
      </c>
      <c r="F16" s="8">
        <f>D16+E16</f>
        <v>987675.1</v>
      </c>
      <c r="G16" s="8">
        <f>G17+G18+G19+G20+G21+G22+G23+G24+G25</f>
        <v>0</v>
      </c>
      <c r="H16" s="8">
        <f>F16+G16</f>
        <v>987675.1</v>
      </c>
      <c r="I16" s="8">
        <f>I17+I18+I19+I20+I21+I22+I23+I24+I25</f>
        <v>1677000</v>
      </c>
      <c r="J16" s="8">
        <f>J17+J18+J19+J20+J21+J22+J23+J24+J25</f>
        <v>0</v>
      </c>
      <c r="K16" s="8">
        <f>I16+J16</f>
        <v>1677000</v>
      </c>
      <c r="L16" s="8">
        <f>L17+L18+L19+L20+L21+L22+L23+L24+L25</f>
        <v>0</v>
      </c>
      <c r="M16" s="8">
        <f>K16+L16</f>
        <v>1677000</v>
      </c>
    </row>
    <row r="17" spans="1:14" ht="56.25" x14ac:dyDescent="0.3">
      <c r="A17" s="5" t="s">
        <v>14</v>
      </c>
      <c r="B17" s="9" t="s">
        <v>15</v>
      </c>
      <c r="C17" s="10" t="s">
        <v>16</v>
      </c>
      <c r="D17" s="8">
        <v>500000</v>
      </c>
      <c r="E17" s="8"/>
      <c r="F17" s="8">
        <f t="shared" ref="F17:F40" si="0">D17+E17</f>
        <v>500000</v>
      </c>
      <c r="G17" s="8">
        <v>0</v>
      </c>
      <c r="H17" s="8">
        <v>500000</v>
      </c>
      <c r="I17" s="8">
        <v>910000</v>
      </c>
      <c r="J17" s="8"/>
      <c r="K17" s="8">
        <f t="shared" ref="K17:K40" si="1">I17+J17</f>
        <v>910000</v>
      </c>
      <c r="L17" s="8"/>
      <c r="M17" s="8">
        <f t="shared" ref="M17:M25" si="2">K17+L17</f>
        <v>910000</v>
      </c>
      <c r="N17" s="1" t="s">
        <v>17</v>
      </c>
    </row>
    <row r="18" spans="1:14" ht="37.5" x14ac:dyDescent="0.3">
      <c r="A18" s="5" t="s">
        <v>18</v>
      </c>
      <c r="B18" s="9" t="s">
        <v>19</v>
      </c>
      <c r="C18" s="10" t="s">
        <v>20</v>
      </c>
      <c r="D18" s="11">
        <v>33153.199999999997</v>
      </c>
      <c r="E18" s="11">
        <v>0</v>
      </c>
      <c r="F18" s="8">
        <f t="shared" si="0"/>
        <v>33153.199999999997</v>
      </c>
      <c r="G18" s="11">
        <v>0</v>
      </c>
      <c r="H18" s="11">
        <v>33153.199999999997</v>
      </c>
      <c r="I18" s="11">
        <v>0</v>
      </c>
      <c r="J18" s="11">
        <v>0</v>
      </c>
      <c r="K18" s="8">
        <f t="shared" si="1"/>
        <v>0</v>
      </c>
      <c r="L18" s="11">
        <v>0</v>
      </c>
      <c r="M18" s="8">
        <f t="shared" si="2"/>
        <v>0</v>
      </c>
      <c r="N18" s="1" t="s">
        <v>21</v>
      </c>
    </row>
    <row r="19" spans="1:14" ht="37.5" x14ac:dyDescent="0.3">
      <c r="A19" s="5" t="s">
        <v>22</v>
      </c>
      <c r="B19" s="10" t="s">
        <v>23</v>
      </c>
      <c r="C19" s="10" t="s">
        <v>20</v>
      </c>
      <c r="D19" s="12">
        <v>5006.6000000000004</v>
      </c>
      <c r="E19" s="12">
        <v>12515.3</v>
      </c>
      <c r="F19" s="8">
        <f t="shared" si="0"/>
        <v>17521.900000000001</v>
      </c>
      <c r="G19" s="12">
        <v>0</v>
      </c>
      <c r="H19" s="11">
        <v>17521.900000000001</v>
      </c>
      <c r="I19" s="12">
        <v>0</v>
      </c>
      <c r="J19" s="12">
        <v>0</v>
      </c>
      <c r="K19" s="8">
        <f t="shared" si="1"/>
        <v>0</v>
      </c>
      <c r="L19" s="12">
        <v>0</v>
      </c>
      <c r="M19" s="8">
        <f t="shared" si="2"/>
        <v>0</v>
      </c>
      <c r="N19" s="1" t="s">
        <v>24</v>
      </c>
    </row>
    <row r="20" spans="1:14" ht="37.5" x14ac:dyDescent="0.3">
      <c r="A20" s="5" t="s">
        <v>25</v>
      </c>
      <c r="B20" s="10" t="s">
        <v>26</v>
      </c>
      <c r="C20" s="10" t="s">
        <v>20</v>
      </c>
      <c r="D20" s="13">
        <v>90000</v>
      </c>
      <c r="E20" s="13">
        <v>0</v>
      </c>
      <c r="F20" s="8">
        <f t="shared" si="0"/>
        <v>90000</v>
      </c>
      <c r="G20" s="13">
        <v>0</v>
      </c>
      <c r="H20" s="8">
        <v>90000</v>
      </c>
      <c r="I20" s="13">
        <v>250000</v>
      </c>
      <c r="J20" s="13">
        <v>0</v>
      </c>
      <c r="K20" s="8">
        <f t="shared" si="1"/>
        <v>250000</v>
      </c>
      <c r="L20" s="13">
        <v>0</v>
      </c>
      <c r="M20" s="8">
        <f t="shared" si="2"/>
        <v>250000</v>
      </c>
      <c r="N20" s="1" t="s">
        <v>27</v>
      </c>
    </row>
    <row r="21" spans="1:14" ht="37.5" x14ac:dyDescent="0.3">
      <c r="A21" s="5" t="s">
        <v>28</v>
      </c>
      <c r="B21" s="10" t="s">
        <v>29</v>
      </c>
      <c r="C21" s="10" t="s">
        <v>20</v>
      </c>
      <c r="D21" s="13">
        <v>75000</v>
      </c>
      <c r="E21" s="13">
        <v>0</v>
      </c>
      <c r="F21" s="8">
        <f t="shared" si="0"/>
        <v>75000</v>
      </c>
      <c r="G21" s="13">
        <v>0</v>
      </c>
      <c r="H21" s="8">
        <v>75000</v>
      </c>
      <c r="I21" s="13">
        <v>157000</v>
      </c>
      <c r="J21" s="13">
        <v>0</v>
      </c>
      <c r="K21" s="8">
        <f t="shared" si="1"/>
        <v>157000</v>
      </c>
      <c r="L21" s="13">
        <v>0</v>
      </c>
      <c r="M21" s="8">
        <f t="shared" si="2"/>
        <v>157000</v>
      </c>
      <c r="N21" s="1" t="s">
        <v>30</v>
      </c>
    </row>
    <row r="22" spans="1:14" ht="37.5" x14ac:dyDescent="0.3">
      <c r="A22" s="5" t="s">
        <v>31</v>
      </c>
      <c r="B22" s="10" t="s">
        <v>32</v>
      </c>
      <c r="C22" s="10" t="s">
        <v>20</v>
      </c>
      <c r="D22" s="13">
        <v>72000</v>
      </c>
      <c r="E22" s="13">
        <v>0</v>
      </c>
      <c r="F22" s="8">
        <f t="shared" si="0"/>
        <v>72000</v>
      </c>
      <c r="G22" s="13">
        <v>0</v>
      </c>
      <c r="H22" s="8">
        <v>72000</v>
      </c>
      <c r="I22" s="13">
        <v>160000</v>
      </c>
      <c r="J22" s="13">
        <v>0</v>
      </c>
      <c r="K22" s="8">
        <f t="shared" si="1"/>
        <v>160000</v>
      </c>
      <c r="L22" s="13">
        <v>0</v>
      </c>
      <c r="M22" s="8">
        <f t="shared" si="2"/>
        <v>160000</v>
      </c>
      <c r="N22" s="1" t="s">
        <v>33</v>
      </c>
    </row>
    <row r="23" spans="1:14" ht="37.5" x14ac:dyDescent="0.3">
      <c r="A23" s="5" t="s">
        <v>34</v>
      </c>
      <c r="B23" s="10" t="s">
        <v>35</v>
      </c>
      <c r="C23" s="10" t="s">
        <v>20</v>
      </c>
      <c r="D23" s="13">
        <v>100000</v>
      </c>
      <c r="E23" s="13">
        <v>0</v>
      </c>
      <c r="F23" s="8">
        <f t="shared" si="0"/>
        <v>100000</v>
      </c>
      <c r="G23" s="13">
        <v>0</v>
      </c>
      <c r="H23" s="8">
        <v>100000</v>
      </c>
      <c r="I23" s="13">
        <v>200000</v>
      </c>
      <c r="J23" s="13">
        <v>0</v>
      </c>
      <c r="K23" s="8">
        <f t="shared" si="1"/>
        <v>200000</v>
      </c>
      <c r="L23" s="13">
        <v>0</v>
      </c>
      <c r="M23" s="8">
        <f t="shared" si="2"/>
        <v>200000</v>
      </c>
      <c r="N23" s="1" t="s">
        <v>36</v>
      </c>
    </row>
    <row r="24" spans="1:14" ht="56.25" x14ac:dyDescent="0.3">
      <c r="A24" s="5" t="s">
        <v>37</v>
      </c>
      <c r="B24" s="10" t="s">
        <v>38</v>
      </c>
      <c r="C24" s="10" t="s">
        <v>20</v>
      </c>
      <c r="D24" s="12">
        <v>0</v>
      </c>
      <c r="E24" s="12">
        <v>50000</v>
      </c>
      <c r="F24" s="8">
        <f t="shared" si="0"/>
        <v>50000</v>
      </c>
      <c r="G24" s="12">
        <v>0</v>
      </c>
      <c r="H24" s="8">
        <f t="shared" ref="H24:H25" si="3">F24+G24</f>
        <v>50000</v>
      </c>
      <c r="I24" s="12">
        <v>0</v>
      </c>
      <c r="J24" s="12">
        <v>0</v>
      </c>
      <c r="K24" s="8">
        <f t="shared" si="1"/>
        <v>0</v>
      </c>
      <c r="L24" s="12">
        <v>0</v>
      </c>
      <c r="M24" s="8">
        <f t="shared" si="2"/>
        <v>0</v>
      </c>
      <c r="N24" s="1" t="s">
        <v>39</v>
      </c>
    </row>
    <row r="25" spans="1:14" ht="37.5" x14ac:dyDescent="0.3">
      <c r="A25" s="5" t="s">
        <v>40</v>
      </c>
      <c r="B25" s="10" t="s">
        <v>41</v>
      </c>
      <c r="C25" s="10" t="s">
        <v>20</v>
      </c>
      <c r="D25" s="12">
        <v>0</v>
      </c>
      <c r="E25" s="12">
        <v>50000</v>
      </c>
      <c r="F25" s="8">
        <f t="shared" si="0"/>
        <v>50000</v>
      </c>
      <c r="G25" s="12">
        <v>0</v>
      </c>
      <c r="H25" s="8">
        <f t="shared" si="3"/>
        <v>50000</v>
      </c>
      <c r="I25" s="12">
        <v>0</v>
      </c>
      <c r="J25" s="12">
        <v>0</v>
      </c>
      <c r="K25" s="8">
        <f t="shared" si="1"/>
        <v>0</v>
      </c>
      <c r="L25" s="12">
        <v>0</v>
      </c>
      <c r="M25" s="8">
        <f t="shared" si="2"/>
        <v>0</v>
      </c>
      <c r="N25" s="1" t="s">
        <v>42</v>
      </c>
    </row>
    <row r="26" spans="1:14" x14ac:dyDescent="0.3">
      <c r="A26" s="5"/>
      <c r="B26" s="10" t="s">
        <v>43</v>
      </c>
      <c r="C26" s="10"/>
      <c r="D26" s="7">
        <f>D27+D28+D29+D30+D31+D32+D33+D34+D35</f>
        <v>185557.79999999996</v>
      </c>
      <c r="E26" s="7">
        <f>E27+E28+E29+E30+E31+E32+E33+E34+E35</f>
        <v>0</v>
      </c>
      <c r="F26" s="8">
        <f t="shared" si="0"/>
        <v>185557.79999999996</v>
      </c>
      <c r="G26" s="8">
        <f>G27+G28+G29+G30+G31+G32+G33+G34+G35</f>
        <v>0</v>
      </c>
      <c r="H26" s="8">
        <f>F26+G26</f>
        <v>185557.79999999996</v>
      </c>
      <c r="I26" s="8">
        <f>I27+I28+I29+I30+I31+I32+I33+I34+I35</f>
        <v>233620.6</v>
      </c>
      <c r="J26" s="8">
        <f>J27+J28+J29+J30+J31+J32+J33+J34+J35</f>
        <v>0</v>
      </c>
      <c r="K26" s="11">
        <f t="shared" si="1"/>
        <v>233620.6</v>
      </c>
      <c r="L26" s="8">
        <f>L27+L28+L29+L30+L31+L32+L33+L34+L35</f>
        <v>0</v>
      </c>
      <c r="M26" s="11">
        <f>K26+L26</f>
        <v>233620.6</v>
      </c>
    </row>
    <row r="27" spans="1:14" ht="75" x14ac:dyDescent="0.3">
      <c r="A27" s="5" t="s">
        <v>44</v>
      </c>
      <c r="B27" s="14" t="s">
        <v>45</v>
      </c>
      <c r="C27" s="10" t="s">
        <v>46</v>
      </c>
      <c r="D27" s="8">
        <v>7859.7</v>
      </c>
      <c r="E27" s="8">
        <v>0</v>
      </c>
      <c r="F27" s="8">
        <f t="shared" si="0"/>
        <v>7859.7</v>
      </c>
      <c r="G27" s="8">
        <v>0</v>
      </c>
      <c r="H27" s="8">
        <f t="shared" ref="H27:H40" si="4">F27+G27</f>
        <v>7859.7</v>
      </c>
      <c r="I27" s="8">
        <v>7880.5</v>
      </c>
      <c r="J27" s="8">
        <v>0</v>
      </c>
      <c r="K27" s="11">
        <f t="shared" si="1"/>
        <v>7880.5</v>
      </c>
      <c r="L27" s="8">
        <v>0</v>
      </c>
      <c r="M27" s="11">
        <f t="shared" ref="M27:M40" si="5">K27+L27</f>
        <v>7880.5</v>
      </c>
      <c r="N27" s="1" t="s">
        <v>47</v>
      </c>
    </row>
    <row r="28" spans="1:14" ht="56.25" x14ac:dyDescent="0.3">
      <c r="A28" s="5" t="s">
        <v>48</v>
      </c>
      <c r="B28" s="10" t="s">
        <v>49</v>
      </c>
      <c r="C28" s="10" t="s">
        <v>50</v>
      </c>
      <c r="D28" s="12">
        <v>9780.6</v>
      </c>
      <c r="E28" s="12">
        <v>0</v>
      </c>
      <c r="F28" s="8">
        <f t="shared" si="0"/>
        <v>9780.6</v>
      </c>
      <c r="G28" s="12">
        <v>0</v>
      </c>
      <c r="H28" s="8">
        <f t="shared" si="4"/>
        <v>9780.6</v>
      </c>
      <c r="I28" s="12">
        <v>0</v>
      </c>
      <c r="J28" s="12">
        <v>0</v>
      </c>
      <c r="K28" s="11">
        <f t="shared" si="1"/>
        <v>0</v>
      </c>
      <c r="L28" s="12">
        <v>0</v>
      </c>
      <c r="M28" s="11">
        <f t="shared" si="5"/>
        <v>0</v>
      </c>
      <c r="N28" s="1" t="s">
        <v>51</v>
      </c>
    </row>
    <row r="29" spans="1:14" ht="75" x14ac:dyDescent="0.3">
      <c r="A29" s="5" t="s">
        <v>52</v>
      </c>
      <c r="B29" s="14" t="s">
        <v>53</v>
      </c>
      <c r="C29" s="10" t="s">
        <v>46</v>
      </c>
      <c r="D29" s="11">
        <v>22739.599999999999</v>
      </c>
      <c r="E29" s="11">
        <v>0</v>
      </c>
      <c r="F29" s="8">
        <f t="shared" si="0"/>
        <v>22739.599999999999</v>
      </c>
      <c r="G29" s="11">
        <v>0</v>
      </c>
      <c r="H29" s="8">
        <f t="shared" si="4"/>
        <v>22739.599999999999</v>
      </c>
      <c r="I29" s="11">
        <v>0</v>
      </c>
      <c r="J29" s="11">
        <v>0</v>
      </c>
      <c r="K29" s="11">
        <f t="shared" si="1"/>
        <v>0</v>
      </c>
      <c r="L29" s="11">
        <v>0</v>
      </c>
      <c r="M29" s="11">
        <f t="shared" si="5"/>
        <v>0</v>
      </c>
      <c r="N29" s="1" t="s">
        <v>54</v>
      </c>
    </row>
    <row r="30" spans="1:14" ht="75" x14ac:dyDescent="0.3">
      <c r="A30" s="5" t="s">
        <v>55</v>
      </c>
      <c r="B30" s="10" t="s">
        <v>56</v>
      </c>
      <c r="C30" s="10" t="s">
        <v>46</v>
      </c>
      <c r="D30" s="8">
        <v>115505.9</v>
      </c>
      <c r="E30" s="8">
        <v>0</v>
      </c>
      <c r="F30" s="8">
        <f t="shared" si="0"/>
        <v>115505.9</v>
      </c>
      <c r="G30" s="8">
        <v>0</v>
      </c>
      <c r="H30" s="8">
        <f t="shared" si="4"/>
        <v>115505.9</v>
      </c>
      <c r="I30" s="8">
        <v>120294.8</v>
      </c>
      <c r="J30" s="8">
        <v>0</v>
      </c>
      <c r="K30" s="11">
        <f t="shared" si="1"/>
        <v>120294.8</v>
      </c>
      <c r="L30" s="8">
        <v>0</v>
      </c>
      <c r="M30" s="11">
        <f t="shared" si="5"/>
        <v>120294.8</v>
      </c>
      <c r="N30" s="1" t="s">
        <v>57</v>
      </c>
    </row>
    <row r="31" spans="1:14" ht="75" x14ac:dyDescent="0.3">
      <c r="A31" s="5" t="s">
        <v>58</v>
      </c>
      <c r="B31" s="14" t="s">
        <v>59</v>
      </c>
      <c r="C31" s="10" t="s">
        <v>46</v>
      </c>
      <c r="D31" s="11">
        <v>7311.9</v>
      </c>
      <c r="E31" s="11">
        <v>0</v>
      </c>
      <c r="F31" s="8">
        <f t="shared" si="0"/>
        <v>7311.9</v>
      </c>
      <c r="G31" s="11">
        <v>0</v>
      </c>
      <c r="H31" s="8">
        <f t="shared" si="4"/>
        <v>7311.9</v>
      </c>
      <c r="I31" s="11">
        <v>0</v>
      </c>
      <c r="J31" s="11">
        <v>0</v>
      </c>
      <c r="K31" s="11">
        <f t="shared" si="1"/>
        <v>0</v>
      </c>
      <c r="L31" s="11">
        <v>0</v>
      </c>
      <c r="M31" s="11">
        <f t="shared" si="5"/>
        <v>0</v>
      </c>
      <c r="N31" s="1" t="s">
        <v>60</v>
      </c>
    </row>
    <row r="32" spans="1:14" ht="75" x14ac:dyDescent="0.3">
      <c r="A32" s="5" t="s">
        <v>61</v>
      </c>
      <c r="B32" s="10" t="s">
        <v>62</v>
      </c>
      <c r="C32" s="10" t="s">
        <v>46</v>
      </c>
      <c r="D32" s="11">
        <v>11699.9</v>
      </c>
      <c r="E32" s="11">
        <v>0</v>
      </c>
      <c r="F32" s="8">
        <f t="shared" si="0"/>
        <v>11699.9</v>
      </c>
      <c r="G32" s="11">
        <v>0</v>
      </c>
      <c r="H32" s="8">
        <f t="shared" si="4"/>
        <v>11699.9</v>
      </c>
      <c r="I32" s="11">
        <v>0</v>
      </c>
      <c r="J32" s="11">
        <v>0</v>
      </c>
      <c r="K32" s="11">
        <f t="shared" si="1"/>
        <v>0</v>
      </c>
      <c r="L32" s="11">
        <v>0</v>
      </c>
      <c r="M32" s="11">
        <f t="shared" si="5"/>
        <v>0</v>
      </c>
      <c r="N32" s="1" t="s">
        <v>63</v>
      </c>
    </row>
    <row r="33" spans="1:15" ht="75" x14ac:dyDescent="0.3">
      <c r="A33" s="5" t="s">
        <v>64</v>
      </c>
      <c r="B33" s="10" t="s">
        <v>65</v>
      </c>
      <c r="C33" s="10" t="s">
        <v>46</v>
      </c>
      <c r="D33" s="12">
        <v>0</v>
      </c>
      <c r="E33" s="12">
        <v>0</v>
      </c>
      <c r="F33" s="8">
        <f t="shared" si="0"/>
        <v>0</v>
      </c>
      <c r="G33" s="12">
        <v>0</v>
      </c>
      <c r="H33" s="8">
        <f t="shared" si="4"/>
        <v>0</v>
      </c>
      <c r="I33" s="12">
        <v>50434.9</v>
      </c>
      <c r="J33" s="12">
        <v>0</v>
      </c>
      <c r="K33" s="11">
        <f t="shared" si="1"/>
        <v>50434.9</v>
      </c>
      <c r="L33" s="12">
        <v>0</v>
      </c>
      <c r="M33" s="11">
        <f t="shared" si="5"/>
        <v>50434.9</v>
      </c>
      <c r="N33" s="1" t="s">
        <v>66</v>
      </c>
    </row>
    <row r="34" spans="1:15" ht="75" x14ac:dyDescent="0.3">
      <c r="A34" s="5" t="s">
        <v>67</v>
      </c>
      <c r="B34" s="15" t="s">
        <v>68</v>
      </c>
      <c r="C34" s="10" t="s">
        <v>46</v>
      </c>
      <c r="D34" s="13">
        <v>1638.9</v>
      </c>
      <c r="E34" s="13">
        <v>0</v>
      </c>
      <c r="F34" s="8">
        <f t="shared" si="0"/>
        <v>1638.9</v>
      </c>
      <c r="G34" s="13">
        <v>0</v>
      </c>
      <c r="H34" s="8">
        <f t="shared" si="4"/>
        <v>1638.9</v>
      </c>
      <c r="I34" s="13">
        <v>38298.5</v>
      </c>
      <c r="J34" s="13">
        <v>0</v>
      </c>
      <c r="K34" s="11">
        <f t="shared" si="1"/>
        <v>38298.5</v>
      </c>
      <c r="L34" s="13">
        <v>0</v>
      </c>
      <c r="M34" s="11">
        <f t="shared" si="5"/>
        <v>38298.5</v>
      </c>
      <c r="N34" s="16" t="s">
        <v>69</v>
      </c>
    </row>
    <row r="35" spans="1:15" ht="75" x14ac:dyDescent="0.3">
      <c r="A35" s="5" t="s">
        <v>70</v>
      </c>
      <c r="B35" s="15" t="s">
        <v>71</v>
      </c>
      <c r="C35" s="10" t="s">
        <v>46</v>
      </c>
      <c r="D35" s="13">
        <v>9021.2999999999993</v>
      </c>
      <c r="E35" s="13">
        <v>0</v>
      </c>
      <c r="F35" s="8">
        <f t="shared" si="0"/>
        <v>9021.2999999999993</v>
      </c>
      <c r="G35" s="13">
        <v>0</v>
      </c>
      <c r="H35" s="8">
        <f t="shared" si="4"/>
        <v>9021.2999999999993</v>
      </c>
      <c r="I35" s="13">
        <v>16711.900000000001</v>
      </c>
      <c r="J35" s="13">
        <v>0</v>
      </c>
      <c r="K35" s="11">
        <f t="shared" si="1"/>
        <v>16711.900000000001</v>
      </c>
      <c r="L35" s="13">
        <v>0</v>
      </c>
      <c r="M35" s="11">
        <f t="shared" si="5"/>
        <v>16711.900000000001</v>
      </c>
      <c r="N35" s="1" t="s">
        <v>72</v>
      </c>
    </row>
    <row r="36" spans="1:15" x14ac:dyDescent="0.3">
      <c r="A36" s="5"/>
      <c r="B36" s="10" t="s">
        <v>73</v>
      </c>
      <c r="C36" s="10"/>
      <c r="D36" s="8">
        <f>D37+D38+D39</f>
        <v>186430.4</v>
      </c>
      <c r="E36" s="8">
        <f>E37+E38+E39</f>
        <v>0</v>
      </c>
      <c r="F36" s="8">
        <f t="shared" si="0"/>
        <v>186430.4</v>
      </c>
      <c r="G36" s="8">
        <f>G37+G38+G39</f>
        <v>0</v>
      </c>
      <c r="H36" s="8">
        <f t="shared" si="4"/>
        <v>186430.4</v>
      </c>
      <c r="I36" s="8">
        <f>I37+I38+I39</f>
        <v>122500</v>
      </c>
      <c r="J36" s="8">
        <f>J37+J38+J39</f>
        <v>0</v>
      </c>
      <c r="K36" s="11">
        <f t="shared" si="1"/>
        <v>122500</v>
      </c>
      <c r="L36" s="8">
        <f>L37+L38+L39</f>
        <v>0</v>
      </c>
      <c r="M36" s="11">
        <f t="shared" si="5"/>
        <v>122500</v>
      </c>
    </row>
    <row r="37" spans="1:15" ht="60" customHeight="1" x14ac:dyDescent="0.3">
      <c r="A37" s="5" t="s">
        <v>74</v>
      </c>
      <c r="B37" s="14" t="s">
        <v>75</v>
      </c>
      <c r="C37" s="14" t="s">
        <v>76</v>
      </c>
      <c r="D37" s="13">
        <v>83385</v>
      </c>
      <c r="E37" s="13">
        <v>0</v>
      </c>
      <c r="F37" s="8">
        <f t="shared" si="0"/>
        <v>83385</v>
      </c>
      <c r="G37" s="13">
        <v>0</v>
      </c>
      <c r="H37" s="8">
        <f t="shared" si="4"/>
        <v>83385</v>
      </c>
      <c r="I37" s="13">
        <v>47500</v>
      </c>
      <c r="J37" s="13">
        <v>0</v>
      </c>
      <c r="K37" s="11">
        <f t="shared" si="1"/>
        <v>47500</v>
      </c>
      <c r="L37" s="13">
        <v>0</v>
      </c>
      <c r="M37" s="11">
        <f t="shared" si="5"/>
        <v>47500</v>
      </c>
      <c r="N37" s="1" t="s">
        <v>77</v>
      </c>
    </row>
    <row r="38" spans="1:15" ht="75" x14ac:dyDescent="0.3">
      <c r="A38" s="5" t="s">
        <v>78</v>
      </c>
      <c r="B38" s="14" t="s">
        <v>79</v>
      </c>
      <c r="C38" s="14" t="s">
        <v>76</v>
      </c>
      <c r="D38" s="17">
        <v>98045.4</v>
      </c>
      <c r="E38" s="17">
        <v>0</v>
      </c>
      <c r="F38" s="8">
        <f t="shared" si="0"/>
        <v>98045.4</v>
      </c>
      <c r="G38" s="17">
        <v>0</v>
      </c>
      <c r="H38" s="8">
        <f t="shared" si="4"/>
        <v>98045.4</v>
      </c>
      <c r="I38" s="12">
        <v>0</v>
      </c>
      <c r="J38" s="12">
        <v>0</v>
      </c>
      <c r="K38" s="11">
        <f t="shared" si="1"/>
        <v>0</v>
      </c>
      <c r="L38" s="12">
        <v>0</v>
      </c>
      <c r="M38" s="11">
        <f t="shared" si="5"/>
        <v>0</v>
      </c>
      <c r="N38" s="1" t="s">
        <v>80</v>
      </c>
    </row>
    <row r="39" spans="1:15" ht="60" customHeight="1" x14ac:dyDescent="0.3">
      <c r="A39" s="5" t="s">
        <v>81</v>
      </c>
      <c r="B39" s="14" t="s">
        <v>82</v>
      </c>
      <c r="C39" s="14" t="s">
        <v>76</v>
      </c>
      <c r="D39" s="18">
        <v>5000</v>
      </c>
      <c r="E39" s="18">
        <v>0</v>
      </c>
      <c r="F39" s="8">
        <f t="shared" si="0"/>
        <v>5000</v>
      </c>
      <c r="G39" s="18">
        <v>0</v>
      </c>
      <c r="H39" s="8">
        <f t="shared" si="4"/>
        <v>5000</v>
      </c>
      <c r="I39" s="13">
        <v>75000</v>
      </c>
      <c r="J39" s="13">
        <v>0</v>
      </c>
      <c r="K39" s="11">
        <f t="shared" si="1"/>
        <v>75000</v>
      </c>
      <c r="L39" s="13">
        <v>0</v>
      </c>
      <c r="M39" s="11">
        <f t="shared" si="5"/>
        <v>75000</v>
      </c>
      <c r="N39" s="1" t="s">
        <v>83</v>
      </c>
    </row>
    <row r="40" spans="1:15" x14ac:dyDescent="0.3">
      <c r="A40" s="5"/>
      <c r="B40" s="10" t="s">
        <v>84</v>
      </c>
      <c r="C40" s="10"/>
      <c r="D40" s="18">
        <f>D43+D44+D45+D49+D53+D54</f>
        <v>375095.5</v>
      </c>
      <c r="E40" s="18">
        <f>E43+E44+E45+E49+E53+E54</f>
        <v>0</v>
      </c>
      <c r="F40" s="8">
        <f t="shared" si="0"/>
        <v>375095.5</v>
      </c>
      <c r="G40" s="18">
        <f>G43+G44+G45+G49+G53+G54</f>
        <v>0</v>
      </c>
      <c r="H40" s="8">
        <f t="shared" si="4"/>
        <v>375095.5</v>
      </c>
      <c r="I40" s="18">
        <f>I43+I44+I45+I49+I53+I54</f>
        <v>375375</v>
      </c>
      <c r="J40" s="18">
        <f>J43+J44+J45+J49+J53+J54</f>
        <v>0</v>
      </c>
      <c r="K40" s="11">
        <f t="shared" si="1"/>
        <v>375375</v>
      </c>
      <c r="L40" s="18">
        <f>L43+L44+L45+L49+L53+L54</f>
        <v>1790.1</v>
      </c>
      <c r="M40" s="11">
        <f t="shared" si="5"/>
        <v>377165.1</v>
      </c>
    </row>
    <row r="41" spans="1:15" x14ac:dyDescent="0.3">
      <c r="A41" s="5"/>
      <c r="B41" s="6" t="s">
        <v>85</v>
      </c>
      <c r="C41" s="14"/>
      <c r="D41" s="13"/>
      <c r="E41" s="13"/>
      <c r="F41" s="13"/>
      <c r="G41" s="13"/>
      <c r="H41" s="13"/>
      <c r="I41" s="13"/>
      <c r="J41" s="13"/>
      <c r="K41" s="18"/>
      <c r="L41" s="13"/>
      <c r="M41" s="18"/>
    </row>
    <row r="42" spans="1:15" x14ac:dyDescent="0.3">
      <c r="A42" s="5"/>
      <c r="B42" s="10" t="s">
        <v>86</v>
      </c>
      <c r="C42" s="14"/>
      <c r="D42" s="13">
        <f>D48+D52+D57</f>
        <v>247815.6</v>
      </c>
      <c r="E42" s="13">
        <f>E48+E52+E57</f>
        <v>0</v>
      </c>
      <c r="F42" s="8">
        <f t="shared" ref="F42:F45" si="6">D42+E42</f>
        <v>247815.6</v>
      </c>
      <c r="G42" s="13">
        <f>G48+G52+G57</f>
        <v>0</v>
      </c>
      <c r="H42" s="8">
        <f t="shared" ref="H42:H45" si="7">F42+G42</f>
        <v>247815.6</v>
      </c>
      <c r="I42" s="13">
        <f>I48+I52+I57</f>
        <v>282275</v>
      </c>
      <c r="J42" s="13">
        <f>J48+J52+J57</f>
        <v>0</v>
      </c>
      <c r="K42" s="11">
        <f t="shared" ref="K42:K45" si="8">I42+J42</f>
        <v>282275</v>
      </c>
      <c r="L42" s="13">
        <f>L48+L52+L57</f>
        <v>1790.1</v>
      </c>
      <c r="M42" s="11">
        <f t="shared" ref="M42:M45" si="9">K42+L42</f>
        <v>284065.09999999998</v>
      </c>
    </row>
    <row r="43" spans="1:15" ht="56.25" x14ac:dyDescent="0.3">
      <c r="A43" s="5" t="s">
        <v>87</v>
      </c>
      <c r="B43" s="10" t="s">
        <v>88</v>
      </c>
      <c r="C43" s="14" t="s">
        <v>89</v>
      </c>
      <c r="D43" s="8">
        <v>6217.7</v>
      </c>
      <c r="E43" s="8">
        <v>0</v>
      </c>
      <c r="F43" s="8">
        <f t="shared" si="6"/>
        <v>6217.7</v>
      </c>
      <c r="G43" s="8">
        <v>0</v>
      </c>
      <c r="H43" s="8">
        <f t="shared" si="7"/>
        <v>6217.7</v>
      </c>
      <c r="I43" s="8">
        <v>3000</v>
      </c>
      <c r="J43" s="8">
        <v>0</v>
      </c>
      <c r="K43" s="11">
        <f t="shared" si="8"/>
        <v>3000</v>
      </c>
      <c r="L43" s="8">
        <v>0</v>
      </c>
      <c r="M43" s="11">
        <f t="shared" si="9"/>
        <v>3000</v>
      </c>
      <c r="N43" s="1" t="s">
        <v>90</v>
      </c>
    </row>
    <row r="44" spans="1:15" ht="56.25" x14ac:dyDescent="0.3">
      <c r="A44" s="5" t="s">
        <v>91</v>
      </c>
      <c r="B44" s="10" t="s">
        <v>92</v>
      </c>
      <c r="C44" s="14" t="s">
        <v>89</v>
      </c>
      <c r="D44" s="11">
        <v>2000</v>
      </c>
      <c r="E44" s="11">
        <v>0</v>
      </c>
      <c r="F44" s="8">
        <f t="shared" si="6"/>
        <v>2000</v>
      </c>
      <c r="G44" s="11">
        <v>0</v>
      </c>
      <c r="H44" s="8">
        <f t="shared" si="7"/>
        <v>2000</v>
      </c>
      <c r="I44" s="11">
        <v>0</v>
      </c>
      <c r="J44" s="11">
        <v>0</v>
      </c>
      <c r="K44" s="11">
        <f t="shared" si="8"/>
        <v>0</v>
      </c>
      <c r="L44" s="11">
        <v>0</v>
      </c>
      <c r="M44" s="11">
        <f t="shared" si="9"/>
        <v>0</v>
      </c>
      <c r="N44" s="1" t="s">
        <v>93</v>
      </c>
    </row>
    <row r="45" spans="1:15" ht="60" customHeight="1" x14ac:dyDescent="0.3">
      <c r="A45" s="5" t="s">
        <v>94</v>
      </c>
      <c r="B45" s="14" t="s">
        <v>95</v>
      </c>
      <c r="C45" s="14" t="s">
        <v>76</v>
      </c>
      <c r="D45" s="12">
        <f>D47+D48</f>
        <v>170285.3</v>
      </c>
      <c r="E45" s="12">
        <f>E47+E48</f>
        <v>0</v>
      </c>
      <c r="F45" s="8">
        <f t="shared" si="6"/>
        <v>170285.3</v>
      </c>
      <c r="G45" s="12">
        <f>G47+G48</f>
        <v>0</v>
      </c>
      <c r="H45" s="8">
        <f t="shared" si="7"/>
        <v>170285.3</v>
      </c>
      <c r="I45" s="12">
        <f>I47</f>
        <v>0</v>
      </c>
      <c r="J45" s="12">
        <f>J47</f>
        <v>0</v>
      </c>
      <c r="K45" s="11">
        <f t="shared" si="8"/>
        <v>0</v>
      </c>
      <c r="L45" s="12">
        <f>L47</f>
        <v>0</v>
      </c>
      <c r="M45" s="11">
        <f t="shared" si="9"/>
        <v>0</v>
      </c>
      <c r="N45" s="1" t="s">
        <v>96</v>
      </c>
    </row>
    <row r="46" spans="1:15" x14ac:dyDescent="0.3">
      <c r="A46" s="5"/>
      <c r="B46" s="6" t="s">
        <v>85</v>
      </c>
      <c r="C46" s="14"/>
      <c r="D46" s="13"/>
      <c r="E46" s="13"/>
      <c r="F46" s="13"/>
      <c r="G46" s="13"/>
      <c r="H46" s="13"/>
      <c r="I46" s="13"/>
      <c r="J46" s="13"/>
      <c r="K46" s="18"/>
      <c r="L46" s="13"/>
      <c r="M46" s="18"/>
    </row>
    <row r="47" spans="1:15" hidden="1" x14ac:dyDescent="0.3">
      <c r="A47" s="5"/>
      <c r="B47" s="10" t="s">
        <v>97</v>
      </c>
      <c r="C47" s="14"/>
      <c r="D47" s="12">
        <v>42914</v>
      </c>
      <c r="E47" s="12"/>
      <c r="F47" s="8">
        <f t="shared" ref="F47:F49" si="10">D47+E47</f>
        <v>42914</v>
      </c>
      <c r="G47" s="12"/>
      <c r="H47" s="8">
        <f t="shared" ref="H47:H49" si="11">F47+G47</f>
        <v>42914</v>
      </c>
      <c r="I47" s="12">
        <v>0</v>
      </c>
      <c r="J47" s="12">
        <v>0</v>
      </c>
      <c r="K47" s="11">
        <f t="shared" ref="K47:K49" si="12">I47+J47</f>
        <v>0</v>
      </c>
      <c r="L47" s="12">
        <v>0</v>
      </c>
      <c r="M47" s="11">
        <f t="shared" ref="M47:M49" si="13">K47+L47</f>
        <v>0</v>
      </c>
      <c r="O47" s="1">
        <v>0</v>
      </c>
    </row>
    <row r="48" spans="1:15" x14ac:dyDescent="0.3">
      <c r="A48" s="5"/>
      <c r="B48" s="10" t="s">
        <v>86</v>
      </c>
      <c r="C48" s="14"/>
      <c r="D48" s="12">
        <v>127371.3</v>
      </c>
      <c r="E48" s="12"/>
      <c r="F48" s="11">
        <f t="shared" si="10"/>
        <v>127371.3</v>
      </c>
      <c r="G48" s="12"/>
      <c r="H48" s="11">
        <f t="shared" si="11"/>
        <v>127371.3</v>
      </c>
      <c r="I48" s="12">
        <v>0</v>
      </c>
      <c r="J48" s="12">
        <v>0</v>
      </c>
      <c r="K48" s="11">
        <f t="shared" si="12"/>
        <v>0</v>
      </c>
      <c r="L48" s="12">
        <v>0</v>
      </c>
      <c r="M48" s="11">
        <f t="shared" si="13"/>
        <v>0</v>
      </c>
      <c r="N48" s="1" t="s">
        <v>98</v>
      </c>
    </row>
    <row r="49" spans="1:15" ht="59.25" customHeight="1" x14ac:dyDescent="0.3">
      <c r="A49" s="5" t="s">
        <v>99</v>
      </c>
      <c r="B49" s="14" t="s">
        <v>100</v>
      </c>
      <c r="C49" s="14" t="s">
        <v>76</v>
      </c>
      <c r="D49" s="12">
        <f>D51+D52</f>
        <v>160592.5</v>
      </c>
      <c r="E49" s="12">
        <f>E51+E52</f>
        <v>0</v>
      </c>
      <c r="F49" s="11">
        <f t="shared" si="10"/>
        <v>160592.5</v>
      </c>
      <c r="G49" s="12">
        <f>G51+G52</f>
        <v>0</v>
      </c>
      <c r="H49" s="11">
        <f t="shared" si="11"/>
        <v>160592.5</v>
      </c>
      <c r="I49" s="12">
        <f>I51</f>
        <v>0</v>
      </c>
      <c r="J49" s="12">
        <f>J51</f>
        <v>0</v>
      </c>
      <c r="K49" s="11">
        <f t="shared" si="12"/>
        <v>0</v>
      </c>
      <c r="L49" s="12">
        <f>L51</f>
        <v>0</v>
      </c>
      <c r="M49" s="11">
        <f t="shared" si="13"/>
        <v>0</v>
      </c>
      <c r="N49" s="1" t="s">
        <v>101</v>
      </c>
    </row>
    <row r="50" spans="1:15" x14ac:dyDescent="0.3">
      <c r="A50" s="5"/>
      <c r="B50" s="6" t="s">
        <v>85</v>
      </c>
      <c r="C50" s="14"/>
      <c r="D50" s="13"/>
      <c r="E50" s="13"/>
      <c r="F50" s="13"/>
      <c r="G50" s="13"/>
      <c r="H50" s="13"/>
      <c r="I50" s="13"/>
      <c r="J50" s="13"/>
      <c r="K50" s="18"/>
      <c r="L50" s="13"/>
      <c r="M50" s="18"/>
    </row>
    <row r="51" spans="1:15" hidden="1" x14ac:dyDescent="0.3">
      <c r="A51" s="5"/>
      <c r="B51" s="9" t="s">
        <v>97</v>
      </c>
      <c r="C51" s="19"/>
      <c r="D51" s="12">
        <v>40148.199999999997</v>
      </c>
      <c r="E51" s="12"/>
      <c r="F51" s="8">
        <f t="shared" ref="F51:F54" si="14">D51+E51</f>
        <v>40148.199999999997</v>
      </c>
      <c r="G51" s="12"/>
      <c r="H51" s="8">
        <f t="shared" ref="H51:H54" si="15">F51+G51</f>
        <v>40148.199999999997</v>
      </c>
      <c r="I51" s="12">
        <v>0</v>
      </c>
      <c r="J51" s="12">
        <v>0</v>
      </c>
      <c r="K51" s="11">
        <f t="shared" ref="K51:K54" si="16">I51+J51</f>
        <v>0</v>
      </c>
      <c r="L51" s="12">
        <v>0</v>
      </c>
      <c r="M51" s="11">
        <f t="shared" ref="M51:M54" si="17">K51+L51</f>
        <v>0</v>
      </c>
      <c r="O51" s="1">
        <v>0</v>
      </c>
    </row>
    <row r="52" spans="1:15" x14ac:dyDescent="0.3">
      <c r="A52" s="5"/>
      <c r="B52" s="10" t="s">
        <v>86</v>
      </c>
      <c r="C52" s="19"/>
      <c r="D52" s="12">
        <v>120444.3</v>
      </c>
      <c r="E52" s="12"/>
      <c r="F52" s="11">
        <f t="shared" si="14"/>
        <v>120444.3</v>
      </c>
      <c r="G52" s="12"/>
      <c r="H52" s="11">
        <f t="shared" si="15"/>
        <v>120444.3</v>
      </c>
      <c r="I52" s="12">
        <v>0</v>
      </c>
      <c r="J52" s="12">
        <v>0</v>
      </c>
      <c r="K52" s="11">
        <f t="shared" si="16"/>
        <v>0</v>
      </c>
      <c r="L52" s="12">
        <v>0</v>
      </c>
      <c r="M52" s="11">
        <f t="shared" si="17"/>
        <v>0</v>
      </c>
      <c r="N52" s="1" t="s">
        <v>98</v>
      </c>
    </row>
    <row r="53" spans="1:15" ht="60" customHeight="1" x14ac:dyDescent="0.3">
      <c r="A53" s="5" t="s">
        <v>102</v>
      </c>
      <c r="B53" s="14" t="s">
        <v>103</v>
      </c>
      <c r="C53" s="14" t="s">
        <v>76</v>
      </c>
      <c r="D53" s="17">
        <v>36000</v>
      </c>
      <c r="E53" s="17">
        <v>0</v>
      </c>
      <c r="F53" s="11">
        <f t="shared" si="14"/>
        <v>36000</v>
      </c>
      <c r="G53" s="17">
        <v>0</v>
      </c>
      <c r="H53" s="11">
        <f t="shared" si="15"/>
        <v>36000</v>
      </c>
      <c r="I53" s="12">
        <v>0</v>
      </c>
      <c r="J53" s="12">
        <v>0</v>
      </c>
      <c r="K53" s="11">
        <f t="shared" si="16"/>
        <v>0</v>
      </c>
      <c r="L53" s="12">
        <v>0</v>
      </c>
      <c r="M53" s="11">
        <f t="shared" si="17"/>
        <v>0</v>
      </c>
      <c r="N53" s="1" t="s">
        <v>104</v>
      </c>
    </row>
    <row r="54" spans="1:15" ht="57.75" customHeight="1" x14ac:dyDescent="0.3">
      <c r="A54" s="5" t="s">
        <v>105</v>
      </c>
      <c r="B54" s="14" t="s">
        <v>106</v>
      </c>
      <c r="C54" s="14" t="s">
        <v>76</v>
      </c>
      <c r="D54" s="17">
        <f>D56</f>
        <v>0</v>
      </c>
      <c r="E54" s="17">
        <f>E56</f>
        <v>0</v>
      </c>
      <c r="F54" s="11">
        <f t="shared" si="14"/>
        <v>0</v>
      </c>
      <c r="G54" s="17">
        <f>G56</f>
        <v>0</v>
      </c>
      <c r="H54" s="11">
        <f t="shared" si="15"/>
        <v>0</v>
      </c>
      <c r="I54" s="12">
        <f>I56+I57</f>
        <v>372375</v>
      </c>
      <c r="J54" s="12">
        <f>J56+J57</f>
        <v>0</v>
      </c>
      <c r="K54" s="11">
        <f t="shared" si="16"/>
        <v>372375</v>
      </c>
      <c r="L54" s="12">
        <f>L56+L57</f>
        <v>1790.1</v>
      </c>
      <c r="M54" s="11">
        <f t="shared" si="17"/>
        <v>374165.1</v>
      </c>
      <c r="N54" s="1" t="s">
        <v>107</v>
      </c>
    </row>
    <row r="55" spans="1:15" x14ac:dyDescent="0.3">
      <c r="A55" s="5"/>
      <c r="B55" s="6" t="s">
        <v>85</v>
      </c>
      <c r="C55" s="14"/>
      <c r="D55" s="18"/>
      <c r="E55" s="18"/>
      <c r="F55" s="13"/>
      <c r="G55" s="18"/>
      <c r="H55" s="13"/>
      <c r="I55" s="13"/>
      <c r="J55" s="13"/>
      <c r="K55" s="18"/>
      <c r="L55" s="13"/>
      <c r="M55" s="18"/>
    </row>
    <row r="56" spans="1:15" hidden="1" x14ac:dyDescent="0.3">
      <c r="A56" s="5"/>
      <c r="B56" s="10" t="s">
        <v>97</v>
      </c>
      <c r="C56" s="14"/>
      <c r="D56" s="17">
        <v>0</v>
      </c>
      <c r="E56" s="17">
        <v>0</v>
      </c>
      <c r="F56" s="11">
        <f t="shared" ref="F56:F58" si="18">D56+E56</f>
        <v>0</v>
      </c>
      <c r="G56" s="17">
        <v>0</v>
      </c>
      <c r="H56" s="11">
        <f t="shared" ref="H56:H58" si="19">F56+G56</f>
        <v>0</v>
      </c>
      <c r="I56" s="12">
        <v>90100</v>
      </c>
      <c r="J56" s="12"/>
      <c r="K56" s="11">
        <f t="shared" ref="K56:K58" si="20">I56+J56</f>
        <v>90100</v>
      </c>
      <c r="L56" s="12"/>
      <c r="M56" s="11">
        <f t="shared" ref="M56:M58" si="21">K56+L56</f>
        <v>90100</v>
      </c>
      <c r="O56" s="1">
        <v>0</v>
      </c>
    </row>
    <row r="57" spans="1:15" x14ac:dyDescent="0.3">
      <c r="A57" s="5"/>
      <c r="B57" s="10" t="s">
        <v>86</v>
      </c>
      <c r="C57" s="14"/>
      <c r="D57" s="17">
        <v>0</v>
      </c>
      <c r="E57" s="17">
        <v>0</v>
      </c>
      <c r="F57" s="11">
        <f t="shared" si="18"/>
        <v>0</v>
      </c>
      <c r="G57" s="17">
        <v>0</v>
      </c>
      <c r="H57" s="11">
        <f t="shared" si="19"/>
        <v>0</v>
      </c>
      <c r="I57" s="12">
        <v>282275</v>
      </c>
      <c r="J57" s="12"/>
      <c r="K57" s="11">
        <f t="shared" si="20"/>
        <v>282275</v>
      </c>
      <c r="L57" s="12">
        <v>1790.1</v>
      </c>
      <c r="M57" s="11">
        <f t="shared" si="21"/>
        <v>284065.09999999998</v>
      </c>
      <c r="N57" s="1" t="s">
        <v>108</v>
      </c>
    </row>
    <row r="58" spans="1:15" x14ac:dyDescent="0.3">
      <c r="A58" s="5"/>
      <c r="B58" s="20" t="s">
        <v>109</v>
      </c>
      <c r="C58" s="21"/>
      <c r="D58" s="8">
        <f>D59</f>
        <v>0</v>
      </c>
      <c r="E58" s="8">
        <f>E59</f>
        <v>100000</v>
      </c>
      <c r="F58" s="8">
        <f t="shared" si="18"/>
        <v>100000</v>
      </c>
      <c r="G58" s="8">
        <f>G59</f>
        <v>0</v>
      </c>
      <c r="H58" s="8">
        <f t="shared" si="19"/>
        <v>100000</v>
      </c>
      <c r="I58" s="8">
        <f>I59</f>
        <v>0</v>
      </c>
      <c r="J58" s="8">
        <f>J59</f>
        <v>125000</v>
      </c>
      <c r="K58" s="11">
        <f t="shared" si="20"/>
        <v>125000</v>
      </c>
      <c r="L58" s="8">
        <f>L59</f>
        <v>0</v>
      </c>
      <c r="M58" s="11">
        <f t="shared" si="21"/>
        <v>125000</v>
      </c>
    </row>
    <row r="59" spans="1:15" ht="75" x14ac:dyDescent="0.3">
      <c r="A59" s="5" t="s">
        <v>110</v>
      </c>
      <c r="B59" s="10" t="s">
        <v>111</v>
      </c>
      <c r="C59" s="14" t="s">
        <v>112</v>
      </c>
      <c r="D59" s="11">
        <v>0</v>
      </c>
      <c r="E59" s="11">
        <v>100000</v>
      </c>
      <c r="F59" s="11">
        <f>D59+E59</f>
        <v>100000</v>
      </c>
      <c r="G59" s="11"/>
      <c r="H59" s="11">
        <f>F59+G59</f>
        <v>100000</v>
      </c>
      <c r="I59" s="11">
        <v>0</v>
      </c>
      <c r="J59" s="11">
        <v>125000</v>
      </c>
      <c r="K59" s="11">
        <f>I59+J59</f>
        <v>125000</v>
      </c>
      <c r="L59" s="11"/>
      <c r="M59" s="11">
        <f>K59+L59</f>
        <v>125000</v>
      </c>
      <c r="N59" s="1" t="s">
        <v>113</v>
      </c>
    </row>
    <row r="60" spans="1:15" x14ac:dyDescent="0.3">
      <c r="A60" s="5"/>
      <c r="B60" s="29" t="s">
        <v>114</v>
      </c>
      <c r="C60" s="29"/>
      <c r="D60" s="8">
        <f>D16+D26+D36+D40+D58</f>
        <v>1622243.4999999998</v>
      </c>
      <c r="E60" s="8">
        <f>E16+E26+E36+E40+E58</f>
        <v>212515.3</v>
      </c>
      <c r="F60" s="8">
        <f>D60+E60</f>
        <v>1834758.7999999998</v>
      </c>
      <c r="G60" s="8">
        <f>G16+G26+G36+G40+G58</f>
        <v>0</v>
      </c>
      <c r="H60" s="8">
        <f>F60+G60</f>
        <v>1834758.7999999998</v>
      </c>
      <c r="I60" s="8">
        <f>I16+I26+I36+I40+I58</f>
        <v>2408495.6</v>
      </c>
      <c r="J60" s="8">
        <f>J16+J26+J36+J40+J58</f>
        <v>125000</v>
      </c>
      <c r="K60" s="11">
        <f>I60+J60</f>
        <v>2533495.6</v>
      </c>
      <c r="L60" s="8">
        <f>L16+L26+L36+L40+L58</f>
        <v>1790.1</v>
      </c>
      <c r="M60" s="11">
        <f>K60+L60</f>
        <v>2535285.7000000002</v>
      </c>
    </row>
    <row r="61" spans="1:15" x14ac:dyDescent="0.3">
      <c r="A61" s="5"/>
      <c r="B61" s="32" t="s">
        <v>115</v>
      </c>
      <c r="C61" s="33"/>
      <c r="D61" s="8"/>
      <c r="E61" s="8"/>
      <c r="F61" s="8"/>
      <c r="G61" s="8"/>
      <c r="H61" s="8"/>
      <c r="I61" s="8"/>
      <c r="J61" s="8"/>
      <c r="K61" s="11"/>
      <c r="L61" s="8"/>
      <c r="M61" s="11"/>
    </row>
    <row r="62" spans="1:15" x14ac:dyDescent="0.3">
      <c r="A62" s="5"/>
      <c r="B62" s="34" t="s">
        <v>86</v>
      </c>
      <c r="C62" s="35"/>
      <c r="D62" s="8">
        <f>D42</f>
        <v>247815.6</v>
      </c>
      <c r="E62" s="8">
        <f>E42</f>
        <v>0</v>
      </c>
      <c r="F62" s="8">
        <f t="shared" ref="F62:F70" si="22">D62+E62</f>
        <v>247815.6</v>
      </c>
      <c r="G62" s="8">
        <f>G42</f>
        <v>0</v>
      </c>
      <c r="H62" s="8">
        <f t="shared" ref="H62:H70" si="23">F62+G62</f>
        <v>247815.6</v>
      </c>
      <c r="I62" s="8">
        <f>I42</f>
        <v>282275</v>
      </c>
      <c r="J62" s="8">
        <f>J42</f>
        <v>0</v>
      </c>
      <c r="K62" s="11">
        <f t="shared" ref="K62:K70" si="24">I62+J62</f>
        <v>282275</v>
      </c>
      <c r="L62" s="8">
        <f>L42</f>
        <v>1790.1</v>
      </c>
      <c r="M62" s="11">
        <f t="shared" ref="M62:M70" si="25">K62+L62</f>
        <v>284065.09999999998</v>
      </c>
    </row>
    <row r="63" spans="1:15" x14ac:dyDescent="0.3">
      <c r="A63" s="5"/>
      <c r="B63" s="29" t="s">
        <v>116</v>
      </c>
      <c r="C63" s="29"/>
      <c r="D63" s="8"/>
      <c r="E63" s="8"/>
      <c r="F63" s="8"/>
      <c r="G63" s="8"/>
      <c r="H63" s="8"/>
      <c r="I63" s="8"/>
      <c r="J63" s="8"/>
      <c r="K63" s="11"/>
      <c r="L63" s="8"/>
      <c r="M63" s="11"/>
    </row>
    <row r="64" spans="1:15" x14ac:dyDescent="0.3">
      <c r="A64" s="5"/>
      <c r="B64" s="29" t="s">
        <v>46</v>
      </c>
      <c r="C64" s="26"/>
      <c r="D64" s="8">
        <f>D27+D29+D30+D31+D32+D33+D34+D35</f>
        <v>175777.19999999995</v>
      </c>
      <c r="E64" s="8">
        <f>E27+E29+E30+E31+E32+E33+E34+E35</f>
        <v>0</v>
      </c>
      <c r="F64" s="8">
        <f t="shared" si="22"/>
        <v>175777.19999999995</v>
      </c>
      <c r="G64" s="8">
        <f>G27+G29+G30+G31+G32+G33+G34+G35</f>
        <v>0</v>
      </c>
      <c r="H64" s="8">
        <f t="shared" si="23"/>
        <v>175777.19999999995</v>
      </c>
      <c r="I64" s="8">
        <f>I27+I29+I30+I31+I32+I33+I34+I35</f>
        <v>233620.6</v>
      </c>
      <c r="J64" s="8">
        <f>J27+J29+J30+J31+J32+J33+J34+J35</f>
        <v>0</v>
      </c>
      <c r="K64" s="11">
        <f t="shared" si="24"/>
        <v>233620.6</v>
      </c>
      <c r="L64" s="8">
        <f>L27+L29+L30+L31+L32+L33+L34+L35</f>
        <v>0</v>
      </c>
      <c r="M64" s="11">
        <f t="shared" si="25"/>
        <v>233620.6</v>
      </c>
    </row>
    <row r="65" spans="1:13" x14ac:dyDescent="0.3">
      <c r="A65" s="5"/>
      <c r="B65" s="29" t="s">
        <v>76</v>
      </c>
      <c r="C65" s="26"/>
      <c r="D65" s="8">
        <f>D37+D38+D39+D45+D49+D53+D54</f>
        <v>553308.19999999995</v>
      </c>
      <c r="E65" s="8">
        <f>E37+E38+E39+E45+E49+E53+E54</f>
        <v>0</v>
      </c>
      <c r="F65" s="8">
        <f t="shared" si="22"/>
        <v>553308.19999999995</v>
      </c>
      <c r="G65" s="8">
        <f>G37+G38+G39+G45+G49+G53+G54</f>
        <v>0</v>
      </c>
      <c r="H65" s="8">
        <f t="shared" si="23"/>
        <v>553308.19999999995</v>
      </c>
      <c r="I65" s="8">
        <f>I37+I38+I39+I45+I49+I53+I54</f>
        <v>494875</v>
      </c>
      <c r="J65" s="8">
        <f>J37+J38+J39+J45+J49+J53+J54</f>
        <v>0</v>
      </c>
      <c r="K65" s="11">
        <f t="shared" si="24"/>
        <v>494875</v>
      </c>
      <c r="L65" s="8">
        <f>L37+L38+L39+L45+L49+L53+L54</f>
        <v>1790.1</v>
      </c>
      <c r="M65" s="11">
        <f t="shared" si="25"/>
        <v>496665.1</v>
      </c>
    </row>
    <row r="66" spans="1:13" x14ac:dyDescent="0.3">
      <c r="A66" s="5"/>
      <c r="B66" s="29" t="s">
        <v>117</v>
      </c>
      <c r="C66" s="26"/>
      <c r="D66" s="8">
        <f>D18+D19+D20+D21+D22+D23</f>
        <v>375159.8</v>
      </c>
      <c r="E66" s="8">
        <f>E18+E19+E20+E21+E22+E23+E24+E25</f>
        <v>112515.3</v>
      </c>
      <c r="F66" s="8">
        <f t="shared" si="22"/>
        <v>487675.1</v>
      </c>
      <c r="G66" s="8">
        <f>G18+G19+G20+G21+G22+G23+G24+G25</f>
        <v>0</v>
      </c>
      <c r="H66" s="8">
        <f t="shared" si="23"/>
        <v>487675.1</v>
      </c>
      <c r="I66" s="8">
        <f>I18+I19+I20+I21+I22+I23+I24+I25</f>
        <v>767000</v>
      </c>
      <c r="J66" s="8">
        <f>J18+J19+J20+J21+J22+J23+J24+J25</f>
        <v>0</v>
      </c>
      <c r="K66" s="11">
        <f t="shared" si="24"/>
        <v>767000</v>
      </c>
      <c r="L66" s="8">
        <f>L18+L19+L20+L21+L22+L23</f>
        <v>0</v>
      </c>
      <c r="M66" s="11">
        <f t="shared" si="25"/>
        <v>767000</v>
      </c>
    </row>
    <row r="67" spans="1:13" x14ac:dyDescent="0.3">
      <c r="A67" s="5"/>
      <c r="B67" s="36" t="s">
        <v>112</v>
      </c>
      <c r="C67" s="26"/>
      <c r="D67" s="8">
        <f>D59</f>
        <v>0</v>
      </c>
      <c r="E67" s="8">
        <f>E59</f>
        <v>100000</v>
      </c>
      <c r="F67" s="8">
        <f t="shared" si="22"/>
        <v>100000</v>
      </c>
      <c r="G67" s="8">
        <f>G59</f>
        <v>0</v>
      </c>
      <c r="H67" s="8">
        <f t="shared" si="23"/>
        <v>100000</v>
      </c>
      <c r="I67" s="8">
        <f>I59</f>
        <v>0</v>
      </c>
      <c r="J67" s="8">
        <f>J59</f>
        <v>125000</v>
      </c>
      <c r="K67" s="11">
        <f t="shared" si="24"/>
        <v>125000</v>
      </c>
      <c r="L67" s="8">
        <f>L59</f>
        <v>0</v>
      </c>
      <c r="M67" s="11">
        <f t="shared" si="25"/>
        <v>125000</v>
      </c>
    </row>
    <row r="68" spans="1:13" x14ac:dyDescent="0.3">
      <c r="A68" s="5"/>
      <c r="B68" s="37" t="s">
        <v>89</v>
      </c>
      <c r="C68" s="38"/>
      <c r="D68" s="8">
        <f>D43+D44</f>
        <v>8217.7000000000007</v>
      </c>
      <c r="E68" s="8">
        <f>E43+E44</f>
        <v>0</v>
      </c>
      <c r="F68" s="8">
        <f t="shared" si="22"/>
        <v>8217.7000000000007</v>
      </c>
      <c r="G68" s="8">
        <f>G43+G44</f>
        <v>0</v>
      </c>
      <c r="H68" s="8">
        <f t="shared" si="23"/>
        <v>8217.7000000000007</v>
      </c>
      <c r="I68" s="8">
        <f>I43+I44</f>
        <v>3000</v>
      </c>
      <c r="J68" s="8">
        <f>J43+J44</f>
        <v>0</v>
      </c>
      <c r="K68" s="11">
        <f t="shared" si="24"/>
        <v>3000</v>
      </c>
      <c r="L68" s="8">
        <f>L43+L44</f>
        <v>0</v>
      </c>
      <c r="M68" s="11">
        <f t="shared" si="25"/>
        <v>3000</v>
      </c>
    </row>
    <row r="69" spans="1:13" x14ac:dyDescent="0.3">
      <c r="A69" s="5"/>
      <c r="B69" s="36" t="s">
        <v>50</v>
      </c>
      <c r="C69" s="26"/>
      <c r="D69" s="11">
        <f>D28</f>
        <v>9780.6</v>
      </c>
      <c r="E69" s="11">
        <f>E28</f>
        <v>0</v>
      </c>
      <c r="F69" s="8">
        <f t="shared" si="22"/>
        <v>9780.6</v>
      </c>
      <c r="G69" s="11">
        <f>G28</f>
        <v>0</v>
      </c>
      <c r="H69" s="8">
        <f t="shared" si="23"/>
        <v>9780.6</v>
      </c>
      <c r="I69" s="11">
        <f>I28</f>
        <v>0</v>
      </c>
      <c r="J69" s="11">
        <f>J28</f>
        <v>0</v>
      </c>
      <c r="K69" s="11">
        <f t="shared" si="24"/>
        <v>0</v>
      </c>
      <c r="L69" s="11">
        <f>L28</f>
        <v>0</v>
      </c>
      <c r="M69" s="11">
        <f t="shared" si="25"/>
        <v>0</v>
      </c>
    </row>
    <row r="70" spans="1:13" x14ac:dyDescent="0.3">
      <c r="A70" s="22"/>
      <c r="B70" s="36" t="s">
        <v>16</v>
      </c>
      <c r="C70" s="26"/>
      <c r="D70" s="8">
        <f>D17</f>
        <v>500000</v>
      </c>
      <c r="E70" s="8">
        <f>E17</f>
        <v>0</v>
      </c>
      <c r="F70" s="8">
        <f t="shared" si="22"/>
        <v>500000</v>
      </c>
      <c r="G70" s="8">
        <f>G17</f>
        <v>0</v>
      </c>
      <c r="H70" s="8">
        <f t="shared" si="23"/>
        <v>500000</v>
      </c>
      <c r="I70" s="8">
        <f>I17</f>
        <v>910000</v>
      </c>
      <c r="J70" s="8">
        <f>J17</f>
        <v>0</v>
      </c>
      <c r="K70" s="11">
        <f t="shared" si="24"/>
        <v>910000</v>
      </c>
      <c r="L70" s="8">
        <f>L17</f>
        <v>0</v>
      </c>
      <c r="M70" s="11">
        <f t="shared" si="25"/>
        <v>910000</v>
      </c>
    </row>
  </sheetData>
  <autoFilter ref="A15:O70">
    <filterColumn colId="14">
      <filters blank="1"/>
    </filterColumn>
  </autoFilter>
  <mergeCells count="25">
    <mergeCell ref="B70:C70"/>
    <mergeCell ref="B64:C64"/>
    <mergeCell ref="B65:C65"/>
    <mergeCell ref="B66:C66"/>
    <mergeCell ref="B67:C67"/>
    <mergeCell ref="B68:C68"/>
    <mergeCell ref="B69:C69"/>
    <mergeCell ref="L14:L15"/>
    <mergeCell ref="M14:M15"/>
    <mergeCell ref="B60:C60"/>
    <mergeCell ref="B61:C61"/>
    <mergeCell ref="B62:C62"/>
    <mergeCell ref="J14:J15"/>
    <mergeCell ref="K14:K15"/>
    <mergeCell ref="B63:C63"/>
    <mergeCell ref="F14:F15"/>
    <mergeCell ref="G14:G15"/>
    <mergeCell ref="H14:H15"/>
    <mergeCell ref="I14:I15"/>
    <mergeCell ref="E14:E15"/>
    <mergeCell ref="A14:A15"/>
    <mergeCell ref="B14:B15"/>
    <mergeCell ref="C14:C15"/>
    <mergeCell ref="D14:D15"/>
    <mergeCell ref="A10:M12"/>
  </mergeCells>
  <pageMargins left="0.98425196850393704" right="0.39370078740157483" top="0.78740157480314965" bottom="0.78740157480314965" header="0.51181102362204722" footer="0.51181102362204722"/>
  <pageSetup paperSize="9" scale="59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2014-02-04T10:50:55Z</cp:lastPrinted>
  <dcterms:created xsi:type="dcterms:W3CDTF">2014-02-04T08:37:28Z</dcterms:created>
  <dcterms:modified xsi:type="dcterms:W3CDTF">2014-02-04T10:50:57Z</dcterms:modified>
</cp:coreProperties>
</file>