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июнь 2014\Пакет на Думу\Проект бюджета\"/>
    </mc:Choice>
  </mc:AlternateContent>
  <bookViews>
    <workbookView xWindow="0" yWindow="0" windowWidth="28800" windowHeight="11832"/>
  </bookViews>
  <sheets>
    <sheet name="2015-2016 год" sheetId="1" r:id="rId1"/>
  </sheets>
  <definedNames>
    <definedName name="_xlnm._FilterDatabase" localSheetId="0" hidden="1">'2015-2016 год'!$A$15:$W$74</definedName>
    <definedName name="_xlnm.Print_Titles" localSheetId="0">'2015-2016 год'!$14:$15</definedName>
    <definedName name="_xlnm.Print_Area" localSheetId="0">'2015-2016 год'!$A$1:$Q$74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R68" i="1"/>
  <c r="R26" i="1"/>
  <c r="S37" i="1"/>
  <c r="R73" i="1" l="1"/>
  <c r="S60" i="1"/>
  <c r="U43" i="1" l="1"/>
  <c r="U48" i="1"/>
  <c r="U52" i="1"/>
  <c r="U57" i="1"/>
  <c r="U65" i="1"/>
  <c r="U67" i="1"/>
  <c r="T74" i="1"/>
  <c r="T73" i="1"/>
  <c r="T72" i="1"/>
  <c r="T71" i="1"/>
  <c r="T70" i="1"/>
  <c r="T62" i="1"/>
  <c r="T56" i="1"/>
  <c r="T51" i="1"/>
  <c r="T47" i="1"/>
  <c r="T44" i="1"/>
  <c r="T38" i="1"/>
  <c r="T26" i="1"/>
  <c r="T16" i="1"/>
  <c r="S43" i="1"/>
  <c r="S48" i="1"/>
  <c r="S52" i="1"/>
  <c r="S57" i="1"/>
  <c r="S65" i="1"/>
  <c r="S67" i="1"/>
  <c r="R74" i="1"/>
  <c r="R72" i="1"/>
  <c r="R71" i="1"/>
  <c r="R70" i="1"/>
  <c r="R62" i="1"/>
  <c r="R56" i="1"/>
  <c r="R51" i="1"/>
  <c r="R47" i="1"/>
  <c r="R44" i="1"/>
  <c r="R66" i="1" s="1"/>
  <c r="R38" i="1"/>
  <c r="R16" i="1"/>
  <c r="T42" i="1" l="1"/>
  <c r="R69" i="1"/>
  <c r="R42" i="1"/>
  <c r="R64" i="1" s="1"/>
  <c r="T64" i="1"/>
  <c r="T66" i="1"/>
  <c r="T69" i="1"/>
  <c r="P73" i="1"/>
  <c r="N73" i="1"/>
  <c r="P26" i="1"/>
  <c r="N26" i="1"/>
  <c r="Q36" i="1"/>
  <c r="U36" i="1" s="1"/>
  <c r="O36" i="1"/>
  <c r="S36" i="1" s="1"/>
  <c r="O17" i="1" l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P16" i="1"/>
  <c r="N16" i="1"/>
  <c r="P74" i="1"/>
  <c r="P72" i="1"/>
  <c r="P71" i="1"/>
  <c r="P70" i="1"/>
  <c r="P68" i="1"/>
  <c r="P62" i="1"/>
  <c r="P56" i="1"/>
  <c r="P51" i="1"/>
  <c r="P47" i="1"/>
  <c r="P44" i="1"/>
  <c r="P66" i="1" s="1"/>
  <c r="P38" i="1"/>
  <c r="N74" i="1"/>
  <c r="N72" i="1"/>
  <c r="N71" i="1"/>
  <c r="N70" i="1"/>
  <c r="N68" i="1"/>
  <c r="N62" i="1"/>
  <c r="N56" i="1"/>
  <c r="N51" i="1"/>
  <c r="N47" i="1"/>
  <c r="N44" i="1"/>
  <c r="N66" i="1" s="1"/>
  <c r="N38" i="1"/>
  <c r="P69" i="1" l="1"/>
  <c r="N42" i="1"/>
  <c r="N69" i="1"/>
  <c r="P42" i="1"/>
  <c r="L74" i="1"/>
  <c r="J74" i="1"/>
  <c r="I74" i="1"/>
  <c r="G74" i="1"/>
  <c r="E74" i="1"/>
  <c r="D74" i="1"/>
  <c r="L73" i="1"/>
  <c r="J73" i="1"/>
  <c r="I73" i="1"/>
  <c r="G73" i="1"/>
  <c r="E73" i="1"/>
  <c r="D73" i="1"/>
  <c r="L72" i="1"/>
  <c r="J72" i="1"/>
  <c r="I72" i="1"/>
  <c r="G72" i="1"/>
  <c r="E72" i="1"/>
  <c r="D72" i="1"/>
  <c r="L71" i="1"/>
  <c r="J71" i="1"/>
  <c r="I71" i="1"/>
  <c r="G71" i="1"/>
  <c r="E71" i="1"/>
  <c r="D71" i="1"/>
  <c r="L70" i="1"/>
  <c r="J70" i="1"/>
  <c r="I70" i="1"/>
  <c r="G70" i="1"/>
  <c r="E70" i="1"/>
  <c r="D70" i="1"/>
  <c r="L68" i="1"/>
  <c r="J68" i="1"/>
  <c r="I68" i="1"/>
  <c r="G68" i="1"/>
  <c r="E68" i="1"/>
  <c r="D68" i="1"/>
  <c r="K63" i="1"/>
  <c r="M63" i="1" s="1"/>
  <c r="Q63" i="1" s="1"/>
  <c r="U63" i="1" s="1"/>
  <c r="F63" i="1"/>
  <c r="H63" i="1" s="1"/>
  <c r="O63" i="1" s="1"/>
  <c r="S63" i="1" s="1"/>
  <c r="L62" i="1"/>
  <c r="J62" i="1"/>
  <c r="I62" i="1"/>
  <c r="G62" i="1"/>
  <c r="E62" i="1"/>
  <c r="D62" i="1"/>
  <c r="K59" i="1"/>
  <c r="M59" i="1" s="1"/>
  <c r="Q59" i="1" s="1"/>
  <c r="U59" i="1" s="1"/>
  <c r="F59" i="1"/>
  <c r="H59" i="1" s="1"/>
  <c r="O59" i="1" s="1"/>
  <c r="S59" i="1" s="1"/>
  <c r="K58" i="1"/>
  <c r="M58" i="1" s="1"/>
  <c r="Q58" i="1" s="1"/>
  <c r="U58" i="1" s="1"/>
  <c r="F58" i="1"/>
  <c r="H58" i="1" s="1"/>
  <c r="O58" i="1" s="1"/>
  <c r="S58" i="1" s="1"/>
  <c r="L56" i="1"/>
  <c r="J56" i="1"/>
  <c r="I56" i="1"/>
  <c r="G56" i="1"/>
  <c r="E56" i="1"/>
  <c r="D56" i="1"/>
  <c r="K55" i="1"/>
  <c r="M55" i="1" s="1"/>
  <c r="Q55" i="1" s="1"/>
  <c r="U55" i="1" s="1"/>
  <c r="F55" i="1"/>
  <c r="H55" i="1" s="1"/>
  <c r="O55" i="1" s="1"/>
  <c r="S55" i="1" s="1"/>
  <c r="K54" i="1"/>
  <c r="M54" i="1" s="1"/>
  <c r="Q54" i="1" s="1"/>
  <c r="U54" i="1" s="1"/>
  <c r="F54" i="1"/>
  <c r="H54" i="1" s="1"/>
  <c r="O54" i="1" s="1"/>
  <c r="S54" i="1" s="1"/>
  <c r="K53" i="1"/>
  <c r="M53" i="1" s="1"/>
  <c r="Q53" i="1" s="1"/>
  <c r="U53" i="1" s="1"/>
  <c r="F53" i="1"/>
  <c r="H53" i="1" s="1"/>
  <c r="O53" i="1" s="1"/>
  <c r="S53" i="1" s="1"/>
  <c r="L51" i="1"/>
  <c r="J51" i="1"/>
  <c r="I51" i="1"/>
  <c r="G51" i="1"/>
  <c r="E51" i="1"/>
  <c r="D51" i="1"/>
  <c r="K50" i="1"/>
  <c r="M50" i="1" s="1"/>
  <c r="Q50" i="1" s="1"/>
  <c r="U50" i="1" s="1"/>
  <c r="F50" i="1"/>
  <c r="H50" i="1" s="1"/>
  <c r="O50" i="1" s="1"/>
  <c r="S50" i="1" s="1"/>
  <c r="K49" i="1"/>
  <c r="M49" i="1" s="1"/>
  <c r="Q49" i="1" s="1"/>
  <c r="U49" i="1" s="1"/>
  <c r="F49" i="1"/>
  <c r="H49" i="1" s="1"/>
  <c r="O49" i="1" s="1"/>
  <c r="S49" i="1" s="1"/>
  <c r="L47" i="1"/>
  <c r="L69" i="1" s="1"/>
  <c r="J47" i="1"/>
  <c r="I47" i="1"/>
  <c r="G47" i="1"/>
  <c r="E47" i="1"/>
  <c r="D47" i="1"/>
  <c r="K46" i="1"/>
  <c r="M46" i="1" s="1"/>
  <c r="Q46" i="1" s="1"/>
  <c r="U46" i="1" s="1"/>
  <c r="F46" i="1"/>
  <c r="H46" i="1" s="1"/>
  <c r="O46" i="1" s="1"/>
  <c r="S46" i="1" s="1"/>
  <c r="K45" i="1"/>
  <c r="M45" i="1" s="1"/>
  <c r="Q45" i="1" s="1"/>
  <c r="U45" i="1" s="1"/>
  <c r="F45" i="1"/>
  <c r="H45" i="1" s="1"/>
  <c r="O45" i="1" s="1"/>
  <c r="S45" i="1" s="1"/>
  <c r="L44" i="1"/>
  <c r="L66" i="1" s="1"/>
  <c r="J44" i="1"/>
  <c r="J66" i="1" s="1"/>
  <c r="I44" i="1"/>
  <c r="G44" i="1"/>
  <c r="G66" i="1" s="1"/>
  <c r="E44" i="1"/>
  <c r="D44" i="1"/>
  <c r="D66" i="1" s="1"/>
  <c r="K41" i="1"/>
  <c r="M41" i="1" s="1"/>
  <c r="Q41" i="1" s="1"/>
  <c r="U41" i="1" s="1"/>
  <c r="F41" i="1"/>
  <c r="H41" i="1" s="1"/>
  <c r="O41" i="1" s="1"/>
  <c r="S41" i="1" s="1"/>
  <c r="K40" i="1"/>
  <c r="M40" i="1" s="1"/>
  <c r="Q40" i="1" s="1"/>
  <c r="U40" i="1" s="1"/>
  <c r="F40" i="1"/>
  <c r="H40" i="1" s="1"/>
  <c r="O40" i="1" s="1"/>
  <c r="S40" i="1" s="1"/>
  <c r="K39" i="1"/>
  <c r="M39" i="1" s="1"/>
  <c r="Q39" i="1" s="1"/>
  <c r="U39" i="1" s="1"/>
  <c r="F39" i="1"/>
  <c r="H39" i="1" s="1"/>
  <c r="O39" i="1" s="1"/>
  <c r="S39" i="1" s="1"/>
  <c r="L38" i="1"/>
  <c r="J38" i="1"/>
  <c r="I38" i="1"/>
  <c r="G38" i="1"/>
  <c r="E38" i="1"/>
  <c r="D38" i="1"/>
  <c r="K35" i="1"/>
  <c r="M35" i="1" s="1"/>
  <c r="Q35" i="1" s="1"/>
  <c r="U35" i="1" s="1"/>
  <c r="F35" i="1"/>
  <c r="H35" i="1" s="1"/>
  <c r="O35" i="1" s="1"/>
  <c r="S35" i="1" s="1"/>
  <c r="K34" i="1"/>
  <c r="M34" i="1" s="1"/>
  <c r="Q34" i="1" s="1"/>
  <c r="U34" i="1" s="1"/>
  <c r="F34" i="1"/>
  <c r="H34" i="1" s="1"/>
  <c r="O34" i="1" s="1"/>
  <c r="S34" i="1" s="1"/>
  <c r="K33" i="1"/>
  <c r="M33" i="1" s="1"/>
  <c r="Q33" i="1" s="1"/>
  <c r="U33" i="1" s="1"/>
  <c r="F33" i="1"/>
  <c r="H33" i="1" s="1"/>
  <c r="O33" i="1" s="1"/>
  <c r="S33" i="1" s="1"/>
  <c r="K32" i="1"/>
  <c r="M32" i="1" s="1"/>
  <c r="Q32" i="1" s="1"/>
  <c r="U32" i="1" s="1"/>
  <c r="F32" i="1"/>
  <c r="H32" i="1" s="1"/>
  <c r="O32" i="1" s="1"/>
  <c r="S32" i="1" s="1"/>
  <c r="K31" i="1"/>
  <c r="M31" i="1" s="1"/>
  <c r="Q31" i="1" s="1"/>
  <c r="U31" i="1" s="1"/>
  <c r="F31" i="1"/>
  <c r="H31" i="1" s="1"/>
  <c r="O31" i="1" s="1"/>
  <c r="S31" i="1" s="1"/>
  <c r="K30" i="1"/>
  <c r="M30" i="1" s="1"/>
  <c r="Q30" i="1" s="1"/>
  <c r="U30" i="1" s="1"/>
  <c r="F30" i="1"/>
  <c r="H30" i="1" s="1"/>
  <c r="O30" i="1" s="1"/>
  <c r="S30" i="1" s="1"/>
  <c r="K29" i="1"/>
  <c r="M29" i="1" s="1"/>
  <c r="Q29" i="1" s="1"/>
  <c r="U29" i="1" s="1"/>
  <c r="F29" i="1"/>
  <c r="H29" i="1" s="1"/>
  <c r="O29" i="1" s="1"/>
  <c r="S29" i="1" s="1"/>
  <c r="K28" i="1"/>
  <c r="M28" i="1" s="1"/>
  <c r="Q28" i="1" s="1"/>
  <c r="U28" i="1" s="1"/>
  <c r="F28" i="1"/>
  <c r="H28" i="1" s="1"/>
  <c r="O28" i="1" s="1"/>
  <c r="S28" i="1" s="1"/>
  <c r="K27" i="1"/>
  <c r="M27" i="1" s="1"/>
  <c r="Q27" i="1" s="1"/>
  <c r="U27" i="1" s="1"/>
  <c r="F27" i="1"/>
  <c r="H27" i="1" s="1"/>
  <c r="O27" i="1" s="1"/>
  <c r="S27" i="1" s="1"/>
  <c r="L26" i="1"/>
  <c r="J26" i="1"/>
  <c r="I26" i="1"/>
  <c r="G26" i="1"/>
  <c r="E26" i="1"/>
  <c r="D26" i="1"/>
  <c r="K25" i="1"/>
  <c r="M25" i="1" s="1"/>
  <c r="Q25" i="1" s="1"/>
  <c r="U25" i="1" s="1"/>
  <c r="F25" i="1"/>
  <c r="H25" i="1" s="1"/>
  <c r="O25" i="1" s="1"/>
  <c r="S25" i="1" s="1"/>
  <c r="K24" i="1"/>
  <c r="M24" i="1" s="1"/>
  <c r="Q24" i="1" s="1"/>
  <c r="U24" i="1" s="1"/>
  <c r="F24" i="1"/>
  <c r="H24" i="1" s="1"/>
  <c r="O24" i="1" s="1"/>
  <c r="S24" i="1" s="1"/>
  <c r="K23" i="1"/>
  <c r="M23" i="1" s="1"/>
  <c r="Q23" i="1" s="1"/>
  <c r="U23" i="1" s="1"/>
  <c r="F23" i="1"/>
  <c r="K22" i="1"/>
  <c r="M22" i="1" s="1"/>
  <c r="Q22" i="1" s="1"/>
  <c r="U22" i="1" s="1"/>
  <c r="F22" i="1"/>
  <c r="K21" i="1"/>
  <c r="M21" i="1" s="1"/>
  <c r="Q21" i="1" s="1"/>
  <c r="U21" i="1" s="1"/>
  <c r="F21" i="1"/>
  <c r="K20" i="1"/>
  <c r="M20" i="1" s="1"/>
  <c r="Q20" i="1" s="1"/>
  <c r="U20" i="1" s="1"/>
  <c r="F20" i="1"/>
  <c r="K19" i="1"/>
  <c r="M19" i="1" s="1"/>
  <c r="Q19" i="1" s="1"/>
  <c r="U19" i="1" s="1"/>
  <c r="F19" i="1"/>
  <c r="K18" i="1"/>
  <c r="M18" i="1" s="1"/>
  <c r="Q18" i="1" s="1"/>
  <c r="U18" i="1" s="1"/>
  <c r="F18" i="1"/>
  <c r="K17" i="1"/>
  <c r="M17" i="1" s="1"/>
  <c r="Q17" i="1" s="1"/>
  <c r="U17" i="1" s="1"/>
  <c r="F17" i="1"/>
  <c r="L16" i="1"/>
  <c r="J16" i="1"/>
  <c r="I16" i="1"/>
  <c r="G16" i="1"/>
  <c r="E16" i="1"/>
  <c r="D16" i="1"/>
  <c r="D69" i="1" l="1"/>
  <c r="J42" i="1"/>
  <c r="K44" i="1"/>
  <c r="M44" i="1" s="1"/>
  <c r="Q44" i="1" s="1"/>
  <c r="U44" i="1" s="1"/>
  <c r="K51" i="1"/>
  <c r="M51" i="1" s="1"/>
  <c r="Q51" i="1" s="1"/>
  <c r="U51" i="1" s="1"/>
  <c r="K56" i="1"/>
  <c r="M56" i="1" s="1"/>
  <c r="Q56" i="1" s="1"/>
  <c r="U56" i="1" s="1"/>
  <c r="D42" i="1"/>
  <c r="F16" i="1"/>
  <c r="H16" i="1" s="1"/>
  <c r="O16" i="1" s="1"/>
  <c r="S16" i="1" s="1"/>
  <c r="F68" i="1"/>
  <c r="H68" i="1" s="1"/>
  <c r="O68" i="1" s="1"/>
  <c r="S68" i="1" s="1"/>
  <c r="F73" i="1"/>
  <c r="H73" i="1" s="1"/>
  <c r="O73" i="1" s="1"/>
  <c r="S73" i="1" s="1"/>
  <c r="F38" i="1"/>
  <c r="H38" i="1" s="1"/>
  <c r="O38" i="1" s="1"/>
  <c r="S38" i="1" s="1"/>
  <c r="P64" i="1"/>
  <c r="K38" i="1"/>
  <c r="M38" i="1" s="1"/>
  <c r="Q38" i="1" s="1"/>
  <c r="U38" i="1" s="1"/>
  <c r="K73" i="1"/>
  <c r="M73" i="1" s="1"/>
  <c r="Q73" i="1" s="1"/>
  <c r="U73" i="1" s="1"/>
  <c r="F56" i="1"/>
  <c r="H56" i="1" s="1"/>
  <c r="O56" i="1" s="1"/>
  <c r="S56" i="1" s="1"/>
  <c r="F70" i="1"/>
  <c r="H70" i="1" s="1"/>
  <c r="O70" i="1" s="1"/>
  <c r="S70" i="1" s="1"/>
  <c r="F72" i="1"/>
  <c r="H72" i="1" s="1"/>
  <c r="O72" i="1" s="1"/>
  <c r="S72" i="1" s="1"/>
  <c r="K74" i="1"/>
  <c r="M74" i="1" s="1"/>
  <c r="Q74" i="1" s="1"/>
  <c r="U74" i="1" s="1"/>
  <c r="N64" i="1"/>
  <c r="I69" i="1"/>
  <c r="E42" i="1"/>
  <c r="E64" i="1" s="1"/>
  <c r="F26" i="1"/>
  <c r="H26" i="1" s="1"/>
  <c r="O26" i="1" s="1"/>
  <c r="S26" i="1" s="1"/>
  <c r="K26" i="1"/>
  <c r="M26" i="1" s="1"/>
  <c r="Q26" i="1" s="1"/>
  <c r="U26" i="1" s="1"/>
  <c r="J69" i="1"/>
  <c r="K72" i="1"/>
  <c r="M72" i="1" s="1"/>
  <c r="Q72" i="1" s="1"/>
  <c r="U72" i="1" s="1"/>
  <c r="G69" i="1"/>
  <c r="F62" i="1"/>
  <c r="H62" i="1" s="1"/>
  <c r="O62" i="1" s="1"/>
  <c r="S62" i="1" s="1"/>
  <c r="K71" i="1"/>
  <c r="M71" i="1" s="1"/>
  <c r="Q71" i="1" s="1"/>
  <c r="U71" i="1" s="1"/>
  <c r="F74" i="1"/>
  <c r="H74" i="1" s="1"/>
  <c r="O74" i="1" s="1"/>
  <c r="S74" i="1" s="1"/>
  <c r="J64" i="1"/>
  <c r="G42" i="1"/>
  <c r="G64" i="1" s="1"/>
  <c r="F44" i="1"/>
  <c r="H44" i="1" s="1"/>
  <c r="O44" i="1" s="1"/>
  <c r="S44" i="1" s="1"/>
  <c r="E69" i="1"/>
  <c r="F69" i="1" s="1"/>
  <c r="K47" i="1"/>
  <c r="M47" i="1" s="1"/>
  <c r="Q47" i="1" s="1"/>
  <c r="U47" i="1" s="1"/>
  <c r="K62" i="1"/>
  <c r="M62" i="1" s="1"/>
  <c r="Q62" i="1" s="1"/>
  <c r="U62" i="1" s="1"/>
  <c r="F71" i="1"/>
  <c r="H71" i="1" s="1"/>
  <c r="O71" i="1" s="1"/>
  <c r="S71" i="1" s="1"/>
  <c r="L42" i="1"/>
  <c r="L64" i="1" s="1"/>
  <c r="K70" i="1"/>
  <c r="M70" i="1" s="1"/>
  <c r="Q70" i="1" s="1"/>
  <c r="U70" i="1" s="1"/>
  <c r="D64" i="1"/>
  <c r="K68" i="1"/>
  <c r="M68" i="1" s="1"/>
  <c r="Q68" i="1" s="1"/>
  <c r="U68" i="1" s="1"/>
  <c r="K16" i="1"/>
  <c r="M16" i="1" s="1"/>
  <c r="Q16" i="1" s="1"/>
  <c r="U16" i="1" s="1"/>
  <c r="F47" i="1"/>
  <c r="H47" i="1" s="1"/>
  <c r="O47" i="1" s="1"/>
  <c r="S47" i="1" s="1"/>
  <c r="E66" i="1"/>
  <c r="F66" i="1" s="1"/>
  <c r="H66" i="1" s="1"/>
  <c r="O66" i="1" s="1"/>
  <c r="S66" i="1" s="1"/>
  <c r="I66" i="1"/>
  <c r="K66" i="1" s="1"/>
  <c r="M66" i="1" s="1"/>
  <c r="Q66" i="1" s="1"/>
  <c r="U66" i="1" s="1"/>
  <c r="F51" i="1"/>
  <c r="H51" i="1" s="1"/>
  <c r="O51" i="1" s="1"/>
  <c r="S51" i="1" s="1"/>
  <c r="I42" i="1"/>
  <c r="K42" i="1" s="1"/>
  <c r="H69" i="1" l="1"/>
  <c r="O69" i="1" s="1"/>
  <c r="S69" i="1" s="1"/>
  <c r="F42" i="1"/>
  <c r="H42" i="1" s="1"/>
  <c r="O42" i="1" s="1"/>
  <c r="S42" i="1" s="1"/>
  <c r="F64" i="1"/>
  <c r="H64" i="1" s="1"/>
  <c r="O64" i="1" s="1"/>
  <c r="S64" i="1" s="1"/>
  <c r="K69" i="1"/>
  <c r="M69" i="1" s="1"/>
  <c r="Q69" i="1" s="1"/>
  <c r="U69" i="1" s="1"/>
  <c r="M42" i="1"/>
  <c r="Q42" i="1" s="1"/>
  <c r="U42" i="1" s="1"/>
  <c r="I64" i="1"/>
  <c r="K64" i="1" s="1"/>
  <c r="M64" i="1" s="1"/>
  <c r="Q64" i="1" s="1"/>
  <c r="U64" i="1" s="1"/>
</calcChain>
</file>

<file path=xl/sharedStrings.xml><?xml version="1.0" encoding="utf-8"?>
<sst xmlns="http://schemas.openxmlformats.org/spreadsheetml/2006/main" count="182" uniqueCount="124">
  <si>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</si>
  <si>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</si>
  <si>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</si>
  <si>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</si>
  <si>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</si>
  <si>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</si>
  <si>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Объект инвестиции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</si>
  <si>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</si>
  <si>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</si>
  <si>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</si>
  <si>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</si>
  <si>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</si>
  <si>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</si>
  <si>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</si>
  <si>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</si>
  <si>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01 1 4101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</si>
  <si>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</si>
  <si>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</si>
  <si>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</si>
  <si>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</si>
  <si>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 xml:space="preserve">3. </t>
  </si>
  <si>
    <t>01 2 4201</t>
  </si>
  <si>
    <t>4.</t>
  </si>
  <si>
    <t>Строительство общеобразовательной школы в микрорайоне Пролетарский</t>
  </si>
  <si>
    <t>01 2 4116</t>
  </si>
  <si>
    <t>5.</t>
  </si>
  <si>
    <t>Строительство нового корпуса МАОУ "СОШ № 59"</t>
  </si>
  <si>
    <t>01 2 4117</t>
  </si>
  <si>
    <t>6.</t>
  </si>
  <si>
    <t>Строительство общеобразовательной школы в микрорайоне Красных казарм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</si>
  <si>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</si>
  <si>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</si>
  <si>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</si>
  <si>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</si>
  <si>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</si>
  <si>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</si>
  <si>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</si>
  <si>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</si>
  <si>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</si>
  <si>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</si>
  <si>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</si>
  <si>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</si>
  <si>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</si>
  <si>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</si>
  <si>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</si>
  <si>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</si>
  <si>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</si>
  <si>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</si>
  <si>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</si>
  <si>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</si>
  <si>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</si>
  <si>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</si>
  <si>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</si>
  <si>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</si>
  <si>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</si>
  <si>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</si>
  <si>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</si>
  <si>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</si>
  <si>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</si>
  <si>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</si>
  <si>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</si>
  <si>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</si>
  <si>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</si>
  <si>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</si>
  <si>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</si>
  <si>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</si>
  <si>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</si>
  <si>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</si>
  <si>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</si>
  <si>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</si>
  <si>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</si>
  <si>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</si>
  <si>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</si>
  <si>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</si>
  <si>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</si>
  <si>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</si>
  <si>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</si>
  <si>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</si>
  <si>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</si>
  <si>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</si>
  <si>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</si>
  <si>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</si>
  <si>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</si>
  <si>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</si>
  <si>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</si>
  <si>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</si>
  <si>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</si>
  <si>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</si>
  <si>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</si>
  <si>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</si>
  <si>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</si>
  <si>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</si>
  <si>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</si>
  <si>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</si>
  <si>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</si>
  <si>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</si>
  <si>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</si>
  <si>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</si>
  <si>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</si>
  <si>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</si>
  <si>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</si>
  <si>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</si>
  <si>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</si>
  <si>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</si>
  <si>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</si>
  <si>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</si>
  <si>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</si>
  <si>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</si>
  <si>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</si>
  <si>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</si>
  <si>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</si>
  <si>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</si>
  <si>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</si>
  <si>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</si>
  <si>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</si>
  <si>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</si>
  <si>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</si>
  <si>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плановый период 2015 и 2016 годов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</si>
  <si>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</si>
  <si>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</si>
  <si>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</si>
  <si>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</si>
  <si>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Приобретение в собственность муниципального образования здания для размещения дошкольных образовательных учреждений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</si>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</sst>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/>
    <xf numFmtId="165" fontId="1" fillId="0" borderId="5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tabSelected="1" zoomScale="70" zoomScaleNormal="70" workbookViewId="0">
      <pane ySplit="15" topLeftCell="A16" activePane="bottomLeft" state="frozen"/>
      <selection pane="bottomLeft" activeCell="AC17" sqref="AC17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19.88671875" style="1" customWidth="1"/>
    <col min="4" max="18" width="17.5546875" style="1" hidden="1" customWidth="1"/>
    <col min="19" max="19" width="17.5546875" style="1" customWidth="1"/>
    <col min="20" max="20" width="17.5546875" style="1" hidden="1" customWidth="1"/>
    <col min="21" max="21" width="17.5546875" style="1" customWidth="1"/>
    <col min="22" max="22" width="17.5546875" style="1" hidden="1" customWidth="1"/>
    <col min="23" max="23" width="19.88671875" style="1" hidden="1" customWidth="1"/>
    <col min="24" max="24" width="9.109375" style="1" customWidth="1"/>
    <col min="25" max="16384" width="9.109375" style="1"/>
  </cols>
  <sheetData>
    <row r="1" spans="1:21" x14ac:dyDescent="0.35">
      <c r="J1" s="2"/>
      <c r="L1" s="2"/>
      <c r="M1" s="2"/>
      <c r="N1" s="2"/>
      <c r="O1" s="2"/>
      <c r="P1" s="2"/>
      <c r="Q1" s="2"/>
      <c r="R1" s="2"/>
      <c r="S1" s="2"/>
      <c r="T1" s="2"/>
      <c r="U1" s="2" t="s">
        <v>123</v>
      </c>
    </row>
    <row r="2" spans="1:21" x14ac:dyDescent="0.35">
      <c r="J2" s="2"/>
      <c r="L2" s="2"/>
      <c r="M2" s="2"/>
      <c r="N2" s="2"/>
      <c r="O2" s="2"/>
      <c r="P2" s="2"/>
      <c r="Q2" s="2"/>
      <c r="R2" s="2"/>
      <c r="S2" s="2"/>
      <c r="T2" s="2"/>
      <c r="U2" s="2" t="s">
        <v>0</v>
      </c>
    </row>
    <row r="3" spans="1:21" x14ac:dyDescent="0.35">
      <c r="J3" s="2"/>
      <c r="L3" s="2"/>
      <c r="M3" s="2"/>
      <c r="N3" s="2"/>
      <c r="O3" s="2"/>
      <c r="P3" s="2"/>
      <c r="Q3" s="2"/>
      <c r="R3" s="2"/>
      <c r="S3" s="2"/>
      <c r="T3" s="2"/>
      <c r="U3" s="2" t="s">
        <v>1</v>
      </c>
    </row>
    <row r="5" spans="1:21" x14ac:dyDescent="0.35">
      <c r="M5" s="2"/>
      <c r="N5" s="2"/>
      <c r="O5" s="2"/>
      <c r="Q5" s="2"/>
      <c r="R5" s="2"/>
      <c r="S5" s="2"/>
      <c r="U5" s="2" t="s">
        <v>2</v>
      </c>
    </row>
    <row r="6" spans="1:21" x14ac:dyDescent="0.35">
      <c r="M6" s="2"/>
      <c r="N6" s="2"/>
      <c r="O6" s="2"/>
      <c r="Q6" s="2"/>
      <c r="R6" s="2"/>
      <c r="S6" s="2"/>
      <c r="U6" s="2" t="s">
        <v>0</v>
      </c>
    </row>
    <row r="7" spans="1:21" x14ac:dyDescent="0.35">
      <c r="M7" s="2"/>
      <c r="N7" s="2"/>
      <c r="O7" s="2"/>
      <c r="Q7" s="2"/>
      <c r="R7" s="2"/>
      <c r="S7" s="2"/>
      <c r="U7" s="2" t="s">
        <v>1</v>
      </c>
    </row>
    <row r="8" spans="1:21" x14ac:dyDescent="0.35">
      <c r="M8" s="2"/>
      <c r="N8" s="2"/>
      <c r="O8" s="2"/>
      <c r="Q8" s="2"/>
      <c r="R8" s="2"/>
      <c r="S8" s="2"/>
      <c r="U8" s="2" t="s">
        <v>3</v>
      </c>
    </row>
    <row r="9" spans="1:21" x14ac:dyDescent="0.35">
      <c r="M9" s="2"/>
      <c r="N9" s="2"/>
      <c r="O9" s="2"/>
      <c r="P9" s="2"/>
      <c r="Q9" s="2"/>
      <c r="R9" s="2"/>
      <c r="S9" s="2"/>
      <c r="T9" s="2"/>
      <c r="U9" s="2"/>
    </row>
    <row r="10" spans="1:21" ht="15.75" customHeight="1" x14ac:dyDescent="0.35">
      <c r="A10" s="33" t="s">
        <v>117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3"/>
      <c r="O10" s="24"/>
      <c r="P10" s="24"/>
      <c r="Q10" s="24"/>
      <c r="R10" s="27"/>
      <c r="S10" s="27"/>
      <c r="T10" s="27"/>
      <c r="U10" s="27"/>
    </row>
    <row r="11" spans="1:21" ht="19.5" customHeight="1" x14ac:dyDescent="0.3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3"/>
      <c r="O11" s="24"/>
      <c r="P11" s="24"/>
      <c r="Q11" s="24"/>
      <c r="R11" s="32"/>
      <c r="S11" s="32"/>
      <c r="T11" s="32"/>
      <c r="U11" s="32"/>
    </row>
    <row r="12" spans="1:21" x14ac:dyDescent="0.3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3"/>
      <c r="O12" s="24"/>
      <c r="P12" s="24"/>
      <c r="Q12" s="24"/>
      <c r="R12" s="32"/>
      <c r="S12" s="32"/>
      <c r="T12" s="32"/>
      <c r="U12" s="32"/>
    </row>
    <row r="13" spans="1:21" x14ac:dyDescent="0.35">
      <c r="A13" s="3"/>
      <c r="B13" s="4"/>
      <c r="C13" s="4"/>
      <c r="J13" s="2"/>
      <c r="L13" s="2"/>
      <c r="M13" s="2"/>
      <c r="N13" s="2"/>
      <c r="O13" s="2"/>
      <c r="P13" s="2"/>
      <c r="Q13" s="2"/>
      <c r="R13" s="2"/>
      <c r="S13" s="2"/>
      <c r="T13" s="2"/>
      <c r="U13" s="2" t="s">
        <v>4</v>
      </c>
    </row>
    <row r="14" spans="1:21" ht="18.75" customHeight="1" x14ac:dyDescent="0.35">
      <c r="A14" s="43" t="s">
        <v>5</v>
      </c>
      <c r="B14" s="43" t="s">
        <v>6</v>
      </c>
      <c r="C14" s="43" t="s">
        <v>7</v>
      </c>
      <c r="D14" s="35" t="s">
        <v>8</v>
      </c>
      <c r="E14" s="35" t="s">
        <v>9</v>
      </c>
      <c r="F14" s="35" t="s">
        <v>8</v>
      </c>
      <c r="G14" s="35" t="s">
        <v>10</v>
      </c>
      <c r="H14" s="35" t="s">
        <v>8</v>
      </c>
      <c r="I14" s="37" t="s">
        <v>11</v>
      </c>
      <c r="J14" s="35" t="s">
        <v>9</v>
      </c>
      <c r="K14" s="37" t="s">
        <v>11</v>
      </c>
      <c r="L14" s="35" t="s">
        <v>10</v>
      </c>
      <c r="M14" s="37" t="s">
        <v>11</v>
      </c>
      <c r="N14" s="35" t="s">
        <v>10</v>
      </c>
      <c r="O14" s="35" t="s">
        <v>8</v>
      </c>
      <c r="P14" s="35" t="s">
        <v>10</v>
      </c>
      <c r="Q14" s="37" t="s">
        <v>11</v>
      </c>
      <c r="R14" s="35" t="s">
        <v>10</v>
      </c>
      <c r="S14" s="35" t="s">
        <v>8</v>
      </c>
      <c r="T14" s="35" t="s">
        <v>10</v>
      </c>
      <c r="U14" s="37" t="s">
        <v>11</v>
      </c>
    </row>
    <row r="15" spans="1:21" x14ac:dyDescent="0.35">
      <c r="A15" s="44"/>
      <c r="B15" s="45"/>
      <c r="C15" s="45"/>
      <c r="D15" s="36"/>
      <c r="E15" s="36"/>
      <c r="F15" s="36"/>
      <c r="G15" s="36"/>
      <c r="H15" s="36"/>
      <c r="I15" s="38"/>
      <c r="J15" s="36"/>
      <c r="K15" s="38"/>
      <c r="L15" s="36"/>
      <c r="M15" s="38"/>
      <c r="N15" s="36"/>
      <c r="O15" s="36"/>
      <c r="P15" s="36"/>
      <c r="Q15" s="38"/>
      <c r="R15" s="36"/>
      <c r="S15" s="36"/>
      <c r="T15" s="36"/>
      <c r="U15" s="38"/>
    </row>
    <row r="16" spans="1:21" ht="20.25" customHeight="1" x14ac:dyDescent="0.35">
      <c r="A16" s="5"/>
      <c r="B16" s="6" t="s">
        <v>12</v>
      </c>
      <c r="C16" s="6"/>
      <c r="D16" s="7">
        <f>D17+D18+D19+D20+D21+D22+D23+D24+D25</f>
        <v>875159.79999999993</v>
      </c>
      <c r="E16" s="7">
        <f>E17+E18+E19+E20+E21+E22+E23+E24+E25</f>
        <v>112515.3</v>
      </c>
      <c r="F16" s="8">
        <f>D16+E16</f>
        <v>987675.1</v>
      </c>
      <c r="G16" s="8">
        <f>G17+G18+G19+G20+G21+G22+G23+G24+G25</f>
        <v>0</v>
      </c>
      <c r="H16" s="8">
        <f>F16+G16</f>
        <v>987675.1</v>
      </c>
      <c r="I16" s="8">
        <f>I17+I18+I19+I20+I21+I22+I23+I24+I25</f>
        <v>1677000</v>
      </c>
      <c r="J16" s="8">
        <f>J17+J18+J19+J20+J21+J22+J23+J24+J25</f>
        <v>0</v>
      </c>
      <c r="K16" s="8">
        <f>I16+J16</f>
        <v>1677000</v>
      </c>
      <c r="L16" s="8">
        <f>L17+L18+L19+L20+L21+L22+L23+L24+L25</f>
        <v>0</v>
      </c>
      <c r="M16" s="8">
        <f>K16+L16</f>
        <v>1677000</v>
      </c>
      <c r="N16" s="8">
        <f>N17+N18+N19+N20+N21+N22+N23+N24+N25</f>
        <v>0</v>
      </c>
      <c r="O16" s="8">
        <f>N16+H16</f>
        <v>987675.1</v>
      </c>
      <c r="P16" s="8">
        <f>P17+P18+P19+P20+P21+P22+P23+P24+P25</f>
        <v>0</v>
      </c>
      <c r="Q16" s="8">
        <f>P16+M16</f>
        <v>1677000</v>
      </c>
      <c r="R16" s="8">
        <f>R17+R18+R19+R20+R21+R22+R23+R24+R25</f>
        <v>-14260.331999999995</v>
      </c>
      <c r="S16" s="8">
        <f>R16+O16</f>
        <v>973414.76799999992</v>
      </c>
      <c r="T16" s="29">
        <f>T17+T18+T19+T20+T21+T22+T23+T24+T25</f>
        <v>0</v>
      </c>
      <c r="U16" s="11">
        <f>T16+Q16</f>
        <v>1677000</v>
      </c>
    </row>
    <row r="17" spans="1:22" ht="54" x14ac:dyDescent="0.35">
      <c r="A17" s="5" t="s">
        <v>13</v>
      </c>
      <c r="B17" s="9" t="s">
        <v>122</v>
      </c>
      <c r="C17" s="10" t="s">
        <v>14</v>
      </c>
      <c r="D17" s="8">
        <v>500000</v>
      </c>
      <c r="E17" s="8"/>
      <c r="F17" s="8">
        <f t="shared" ref="F17:F42" si="0">D17+E17</f>
        <v>500000</v>
      </c>
      <c r="G17" s="8">
        <v>0</v>
      </c>
      <c r="H17" s="8">
        <v>500000</v>
      </c>
      <c r="I17" s="8">
        <v>910000</v>
      </c>
      <c r="J17" s="8"/>
      <c r="K17" s="8">
        <f t="shared" ref="K17:K42" si="1">I17+J17</f>
        <v>910000</v>
      </c>
      <c r="L17" s="8"/>
      <c r="M17" s="8">
        <f t="shared" ref="M17:M25" si="2">K17+L17</f>
        <v>910000</v>
      </c>
      <c r="N17" s="8"/>
      <c r="O17" s="8">
        <f t="shared" ref="O17:O74" si="3">N17+H17</f>
        <v>500000</v>
      </c>
      <c r="P17" s="8"/>
      <c r="Q17" s="8">
        <f t="shared" ref="Q17:Q74" si="4">P17+M17</f>
        <v>910000</v>
      </c>
      <c r="R17" s="12">
        <v>-80000</v>
      </c>
      <c r="S17" s="11">
        <f t="shared" ref="S17:S74" si="5">R17+O17</f>
        <v>420000</v>
      </c>
      <c r="T17" s="29"/>
      <c r="U17" s="11">
        <f t="shared" ref="U17:U74" si="6">T17+Q17</f>
        <v>910000</v>
      </c>
      <c r="V17" s="1" t="s">
        <v>15</v>
      </c>
    </row>
    <row r="18" spans="1:22" ht="36" x14ac:dyDescent="0.35">
      <c r="A18" s="5" t="s">
        <v>16</v>
      </c>
      <c r="B18" s="9" t="s">
        <v>17</v>
      </c>
      <c r="C18" s="10" t="s">
        <v>18</v>
      </c>
      <c r="D18" s="11">
        <v>33153.199999999997</v>
      </c>
      <c r="E18" s="11">
        <v>0</v>
      </c>
      <c r="F18" s="8">
        <f t="shared" si="0"/>
        <v>33153.199999999997</v>
      </c>
      <c r="G18" s="11">
        <v>0</v>
      </c>
      <c r="H18" s="11">
        <v>33153.199999999997</v>
      </c>
      <c r="I18" s="11">
        <v>0</v>
      </c>
      <c r="J18" s="11">
        <v>0</v>
      </c>
      <c r="K18" s="8">
        <f t="shared" si="1"/>
        <v>0</v>
      </c>
      <c r="L18" s="11">
        <v>0</v>
      </c>
      <c r="M18" s="8">
        <f t="shared" si="2"/>
        <v>0</v>
      </c>
      <c r="N18" s="11">
        <v>0</v>
      </c>
      <c r="O18" s="8">
        <f t="shared" si="3"/>
        <v>33153.199999999997</v>
      </c>
      <c r="P18" s="11">
        <v>0</v>
      </c>
      <c r="Q18" s="8">
        <f t="shared" si="4"/>
        <v>0</v>
      </c>
      <c r="R18" s="11">
        <v>0</v>
      </c>
      <c r="S18" s="11">
        <f t="shared" si="5"/>
        <v>33153.199999999997</v>
      </c>
      <c r="T18" s="29">
        <v>0</v>
      </c>
      <c r="U18" s="11">
        <f t="shared" si="6"/>
        <v>0</v>
      </c>
      <c r="V18" s="1" t="s">
        <v>19</v>
      </c>
    </row>
    <row r="19" spans="1:22" ht="36" x14ac:dyDescent="0.35">
      <c r="A19" s="5" t="s">
        <v>20</v>
      </c>
      <c r="B19" s="10" t="s">
        <v>120</v>
      </c>
      <c r="C19" s="10" t="s">
        <v>18</v>
      </c>
      <c r="D19" s="12">
        <v>5006.6000000000004</v>
      </c>
      <c r="E19" s="12">
        <v>12515.3</v>
      </c>
      <c r="F19" s="8">
        <f t="shared" si="0"/>
        <v>17521.900000000001</v>
      </c>
      <c r="G19" s="12">
        <v>0</v>
      </c>
      <c r="H19" s="11">
        <v>17521.900000000001</v>
      </c>
      <c r="I19" s="12">
        <v>0</v>
      </c>
      <c r="J19" s="12">
        <v>0</v>
      </c>
      <c r="K19" s="8">
        <f t="shared" si="1"/>
        <v>0</v>
      </c>
      <c r="L19" s="12">
        <v>0</v>
      </c>
      <c r="M19" s="8">
        <f t="shared" si="2"/>
        <v>0</v>
      </c>
      <c r="N19" s="12">
        <v>0</v>
      </c>
      <c r="O19" s="8">
        <f t="shared" si="3"/>
        <v>17521.900000000001</v>
      </c>
      <c r="P19" s="12">
        <v>0</v>
      </c>
      <c r="Q19" s="8">
        <f t="shared" si="4"/>
        <v>0</v>
      </c>
      <c r="R19" s="12">
        <v>65739.668000000005</v>
      </c>
      <c r="S19" s="11">
        <f t="shared" si="5"/>
        <v>83261.567999999999</v>
      </c>
      <c r="T19" s="30">
        <v>0</v>
      </c>
      <c r="U19" s="11">
        <f t="shared" si="6"/>
        <v>0</v>
      </c>
      <c r="V19" s="1" t="s">
        <v>21</v>
      </c>
    </row>
    <row r="20" spans="1:22" ht="36" x14ac:dyDescent="0.35">
      <c r="A20" s="5" t="s">
        <v>22</v>
      </c>
      <c r="B20" s="10" t="s">
        <v>23</v>
      </c>
      <c r="C20" s="10" t="s">
        <v>18</v>
      </c>
      <c r="D20" s="13">
        <v>90000</v>
      </c>
      <c r="E20" s="13">
        <v>0</v>
      </c>
      <c r="F20" s="8">
        <f t="shared" si="0"/>
        <v>90000</v>
      </c>
      <c r="G20" s="13">
        <v>0</v>
      </c>
      <c r="H20" s="8">
        <v>90000</v>
      </c>
      <c r="I20" s="13">
        <v>250000</v>
      </c>
      <c r="J20" s="13">
        <v>0</v>
      </c>
      <c r="K20" s="8">
        <f t="shared" si="1"/>
        <v>250000</v>
      </c>
      <c r="L20" s="13">
        <v>0</v>
      </c>
      <c r="M20" s="8">
        <f t="shared" si="2"/>
        <v>250000</v>
      </c>
      <c r="N20" s="13">
        <v>0</v>
      </c>
      <c r="O20" s="8">
        <f t="shared" si="3"/>
        <v>90000</v>
      </c>
      <c r="P20" s="13">
        <v>0</v>
      </c>
      <c r="Q20" s="8">
        <f t="shared" si="4"/>
        <v>250000</v>
      </c>
      <c r="R20" s="13">
        <v>0</v>
      </c>
      <c r="S20" s="11">
        <f t="shared" si="5"/>
        <v>90000</v>
      </c>
      <c r="T20" s="30">
        <v>0</v>
      </c>
      <c r="U20" s="11">
        <f t="shared" si="6"/>
        <v>250000</v>
      </c>
      <c r="V20" s="1" t="s">
        <v>24</v>
      </c>
    </row>
    <row r="21" spans="1:22" ht="36" x14ac:dyDescent="0.35">
      <c r="A21" s="5" t="s">
        <v>25</v>
      </c>
      <c r="B21" s="10" t="s">
        <v>26</v>
      </c>
      <c r="C21" s="10" t="s">
        <v>18</v>
      </c>
      <c r="D21" s="13">
        <v>75000</v>
      </c>
      <c r="E21" s="13">
        <v>0</v>
      </c>
      <c r="F21" s="8">
        <f t="shared" si="0"/>
        <v>75000</v>
      </c>
      <c r="G21" s="13">
        <v>0</v>
      </c>
      <c r="H21" s="8">
        <v>75000</v>
      </c>
      <c r="I21" s="13">
        <v>157000</v>
      </c>
      <c r="J21" s="13">
        <v>0</v>
      </c>
      <c r="K21" s="8">
        <f t="shared" si="1"/>
        <v>157000</v>
      </c>
      <c r="L21" s="13">
        <v>0</v>
      </c>
      <c r="M21" s="8">
        <f t="shared" si="2"/>
        <v>157000</v>
      </c>
      <c r="N21" s="13">
        <v>0</v>
      </c>
      <c r="O21" s="8">
        <f t="shared" si="3"/>
        <v>75000</v>
      </c>
      <c r="P21" s="13">
        <v>0</v>
      </c>
      <c r="Q21" s="8">
        <f t="shared" si="4"/>
        <v>157000</v>
      </c>
      <c r="R21" s="13">
        <v>0</v>
      </c>
      <c r="S21" s="11">
        <f t="shared" si="5"/>
        <v>75000</v>
      </c>
      <c r="T21" s="30">
        <v>0</v>
      </c>
      <c r="U21" s="11">
        <f t="shared" si="6"/>
        <v>157000</v>
      </c>
      <c r="V21" s="1" t="s">
        <v>27</v>
      </c>
    </row>
    <row r="22" spans="1:22" ht="36" x14ac:dyDescent="0.35">
      <c r="A22" s="5" t="s">
        <v>28</v>
      </c>
      <c r="B22" s="10" t="s">
        <v>29</v>
      </c>
      <c r="C22" s="10" t="s">
        <v>18</v>
      </c>
      <c r="D22" s="13">
        <v>72000</v>
      </c>
      <c r="E22" s="13">
        <v>0</v>
      </c>
      <c r="F22" s="8">
        <f t="shared" si="0"/>
        <v>72000</v>
      </c>
      <c r="G22" s="13">
        <v>0</v>
      </c>
      <c r="H22" s="8">
        <v>72000</v>
      </c>
      <c r="I22" s="13">
        <v>160000</v>
      </c>
      <c r="J22" s="13">
        <v>0</v>
      </c>
      <c r="K22" s="8">
        <f t="shared" si="1"/>
        <v>160000</v>
      </c>
      <c r="L22" s="13">
        <v>0</v>
      </c>
      <c r="M22" s="8">
        <f t="shared" si="2"/>
        <v>160000</v>
      </c>
      <c r="N22" s="13">
        <v>0</v>
      </c>
      <c r="O22" s="8">
        <f t="shared" si="3"/>
        <v>72000</v>
      </c>
      <c r="P22" s="13">
        <v>0</v>
      </c>
      <c r="Q22" s="8">
        <f t="shared" si="4"/>
        <v>160000</v>
      </c>
      <c r="R22" s="13">
        <v>0</v>
      </c>
      <c r="S22" s="11">
        <f t="shared" si="5"/>
        <v>72000</v>
      </c>
      <c r="T22" s="30">
        <v>0</v>
      </c>
      <c r="U22" s="11">
        <f t="shared" si="6"/>
        <v>160000</v>
      </c>
      <c r="V22" s="1" t="s">
        <v>30</v>
      </c>
    </row>
    <row r="23" spans="1:22" ht="36" x14ac:dyDescent="0.35">
      <c r="A23" s="5" t="s">
        <v>31</v>
      </c>
      <c r="B23" s="10" t="s">
        <v>32</v>
      </c>
      <c r="C23" s="10" t="s">
        <v>18</v>
      </c>
      <c r="D23" s="13">
        <v>100000</v>
      </c>
      <c r="E23" s="13">
        <v>0</v>
      </c>
      <c r="F23" s="8">
        <f t="shared" si="0"/>
        <v>100000</v>
      </c>
      <c r="G23" s="13">
        <v>0</v>
      </c>
      <c r="H23" s="8">
        <v>100000</v>
      </c>
      <c r="I23" s="13">
        <v>200000</v>
      </c>
      <c r="J23" s="13">
        <v>0</v>
      </c>
      <c r="K23" s="8">
        <f t="shared" si="1"/>
        <v>200000</v>
      </c>
      <c r="L23" s="13">
        <v>0</v>
      </c>
      <c r="M23" s="8">
        <f t="shared" si="2"/>
        <v>200000</v>
      </c>
      <c r="N23" s="13">
        <v>0</v>
      </c>
      <c r="O23" s="8">
        <f t="shared" si="3"/>
        <v>100000</v>
      </c>
      <c r="P23" s="13">
        <v>0</v>
      </c>
      <c r="Q23" s="8">
        <f t="shared" si="4"/>
        <v>200000</v>
      </c>
      <c r="R23" s="13">
        <v>0</v>
      </c>
      <c r="S23" s="11">
        <f t="shared" si="5"/>
        <v>100000</v>
      </c>
      <c r="T23" s="30">
        <v>0</v>
      </c>
      <c r="U23" s="11">
        <f t="shared" si="6"/>
        <v>200000</v>
      </c>
      <c r="V23" s="1" t="s">
        <v>33</v>
      </c>
    </row>
    <row r="24" spans="1:22" ht="54" x14ac:dyDescent="0.35">
      <c r="A24" s="5" t="s">
        <v>34</v>
      </c>
      <c r="B24" s="10" t="s">
        <v>35</v>
      </c>
      <c r="C24" s="10" t="s">
        <v>18</v>
      </c>
      <c r="D24" s="12">
        <v>0</v>
      </c>
      <c r="E24" s="12">
        <v>50000</v>
      </c>
      <c r="F24" s="8">
        <f t="shared" si="0"/>
        <v>50000</v>
      </c>
      <c r="G24" s="12">
        <v>0</v>
      </c>
      <c r="H24" s="8">
        <f t="shared" ref="H24:H25" si="7">F24+G24</f>
        <v>50000</v>
      </c>
      <c r="I24" s="12">
        <v>0</v>
      </c>
      <c r="J24" s="12">
        <v>0</v>
      </c>
      <c r="K24" s="8">
        <f t="shared" si="1"/>
        <v>0</v>
      </c>
      <c r="L24" s="12">
        <v>0</v>
      </c>
      <c r="M24" s="8">
        <f t="shared" si="2"/>
        <v>0</v>
      </c>
      <c r="N24" s="12">
        <v>0</v>
      </c>
      <c r="O24" s="8">
        <f t="shared" si="3"/>
        <v>50000</v>
      </c>
      <c r="P24" s="12">
        <v>0</v>
      </c>
      <c r="Q24" s="8">
        <f t="shared" si="4"/>
        <v>0</v>
      </c>
      <c r="R24" s="12">
        <v>0</v>
      </c>
      <c r="S24" s="11">
        <f t="shared" si="5"/>
        <v>50000</v>
      </c>
      <c r="T24" s="30">
        <v>0</v>
      </c>
      <c r="U24" s="11">
        <f t="shared" si="6"/>
        <v>0</v>
      </c>
      <c r="V24" s="1" t="s">
        <v>36</v>
      </c>
    </row>
    <row r="25" spans="1:22" ht="36" x14ac:dyDescent="0.35">
      <c r="A25" s="5" t="s">
        <v>37</v>
      </c>
      <c r="B25" s="10" t="s">
        <v>38</v>
      </c>
      <c r="C25" s="10" t="s">
        <v>18</v>
      </c>
      <c r="D25" s="12">
        <v>0</v>
      </c>
      <c r="E25" s="12">
        <v>50000</v>
      </c>
      <c r="F25" s="8">
        <f t="shared" si="0"/>
        <v>50000</v>
      </c>
      <c r="G25" s="12">
        <v>0</v>
      </c>
      <c r="H25" s="8">
        <f t="shared" si="7"/>
        <v>50000</v>
      </c>
      <c r="I25" s="12">
        <v>0</v>
      </c>
      <c r="J25" s="12">
        <v>0</v>
      </c>
      <c r="K25" s="8">
        <f t="shared" si="1"/>
        <v>0</v>
      </c>
      <c r="L25" s="12">
        <v>0</v>
      </c>
      <c r="M25" s="8">
        <f t="shared" si="2"/>
        <v>0</v>
      </c>
      <c r="N25" s="12">
        <v>0</v>
      </c>
      <c r="O25" s="8">
        <f t="shared" si="3"/>
        <v>50000</v>
      </c>
      <c r="P25" s="12">
        <v>0</v>
      </c>
      <c r="Q25" s="8">
        <f t="shared" si="4"/>
        <v>0</v>
      </c>
      <c r="R25" s="12">
        <v>0</v>
      </c>
      <c r="S25" s="11">
        <f t="shared" si="5"/>
        <v>50000</v>
      </c>
      <c r="T25" s="30">
        <v>0</v>
      </c>
      <c r="U25" s="11">
        <f t="shared" si="6"/>
        <v>0</v>
      </c>
      <c r="V25" s="1" t="s">
        <v>39</v>
      </c>
    </row>
    <row r="26" spans="1:22" x14ac:dyDescent="0.35">
      <c r="A26" s="5"/>
      <c r="B26" s="10" t="s">
        <v>40</v>
      </c>
      <c r="C26" s="10"/>
      <c r="D26" s="7">
        <f>D27+D28+D29+D30+D31+D32+D33+D34+D35</f>
        <v>185557.79999999996</v>
      </c>
      <c r="E26" s="7">
        <f>E27+E28+E29+E30+E31+E32+E33+E34+E35</f>
        <v>0</v>
      </c>
      <c r="F26" s="8">
        <f t="shared" si="0"/>
        <v>185557.79999999996</v>
      </c>
      <c r="G26" s="8">
        <f>G27+G28+G29+G30+G31+G32+G33+G34+G35</f>
        <v>0</v>
      </c>
      <c r="H26" s="8">
        <f>F26+G26</f>
        <v>185557.79999999996</v>
      </c>
      <c r="I26" s="8">
        <f>I27+I28+I29+I30+I31+I32+I33+I34+I35</f>
        <v>233620.6</v>
      </c>
      <c r="J26" s="8">
        <f>J27+J28+J29+J30+J31+J32+J33+J34+J35</f>
        <v>0</v>
      </c>
      <c r="K26" s="11">
        <f t="shared" si="1"/>
        <v>233620.6</v>
      </c>
      <c r="L26" s="8">
        <f>L27+L28+L29+L30+L31+L32+L33+L34+L35</f>
        <v>0</v>
      </c>
      <c r="M26" s="11">
        <f>K26+L26</f>
        <v>233620.6</v>
      </c>
      <c r="N26" s="8">
        <f>N27+N28+N29+N30+N31+N32+N33+N34+N35+N36</f>
        <v>739857.4</v>
      </c>
      <c r="O26" s="8">
        <f t="shared" si="3"/>
        <v>925415.2</v>
      </c>
      <c r="P26" s="8">
        <f>P27+P28+P29+P30+P31+P32+P33+P34+P35+P36</f>
        <v>915348.9</v>
      </c>
      <c r="Q26" s="8">
        <f t="shared" si="4"/>
        <v>1148969.5</v>
      </c>
      <c r="R26" s="8">
        <f>R27+R28+R29+R30+R31+R32+R33+R34+R35+R36+R37</f>
        <v>163815.55900000001</v>
      </c>
      <c r="S26" s="11">
        <f t="shared" si="5"/>
        <v>1089230.7590000001</v>
      </c>
      <c r="T26" s="29">
        <f>T27+T28+T29+T30+T31+T32+T33+T34+T35+T36</f>
        <v>0</v>
      </c>
      <c r="U26" s="11">
        <f t="shared" si="6"/>
        <v>1148969.5</v>
      </c>
    </row>
    <row r="27" spans="1:22" ht="72" x14ac:dyDescent="0.35">
      <c r="A27" s="5" t="s">
        <v>41</v>
      </c>
      <c r="B27" s="14" t="s">
        <v>42</v>
      </c>
      <c r="C27" s="10" t="s">
        <v>43</v>
      </c>
      <c r="D27" s="8">
        <v>7859.7</v>
      </c>
      <c r="E27" s="8">
        <v>0</v>
      </c>
      <c r="F27" s="8">
        <f t="shared" si="0"/>
        <v>7859.7</v>
      </c>
      <c r="G27" s="8">
        <v>0</v>
      </c>
      <c r="H27" s="8">
        <f t="shared" ref="H27:H42" si="8">F27+G27</f>
        <v>7859.7</v>
      </c>
      <c r="I27" s="8">
        <v>7880.5</v>
      </c>
      <c r="J27" s="8">
        <v>0</v>
      </c>
      <c r="K27" s="11">
        <f t="shared" si="1"/>
        <v>7880.5</v>
      </c>
      <c r="L27" s="8">
        <v>0</v>
      </c>
      <c r="M27" s="11">
        <f t="shared" ref="M27:M42" si="9">K27+L27</f>
        <v>7880.5</v>
      </c>
      <c r="N27" s="8">
        <v>0</v>
      </c>
      <c r="O27" s="8">
        <f t="shared" si="3"/>
        <v>7859.7</v>
      </c>
      <c r="P27" s="8">
        <v>0</v>
      </c>
      <c r="Q27" s="8">
        <f t="shared" si="4"/>
        <v>7880.5</v>
      </c>
      <c r="R27" s="8">
        <v>0</v>
      </c>
      <c r="S27" s="11">
        <f t="shared" si="5"/>
        <v>7859.7</v>
      </c>
      <c r="T27" s="29">
        <v>0</v>
      </c>
      <c r="U27" s="11">
        <f t="shared" si="6"/>
        <v>7880.5</v>
      </c>
      <c r="V27" s="1" t="s">
        <v>44</v>
      </c>
    </row>
    <row r="28" spans="1:22" ht="54" x14ac:dyDescent="0.35">
      <c r="A28" s="5" t="s">
        <v>45</v>
      </c>
      <c r="B28" s="10" t="s">
        <v>46</v>
      </c>
      <c r="C28" s="10" t="s">
        <v>47</v>
      </c>
      <c r="D28" s="12">
        <v>9780.6</v>
      </c>
      <c r="E28" s="12">
        <v>0</v>
      </c>
      <c r="F28" s="8">
        <f t="shared" si="0"/>
        <v>9780.6</v>
      </c>
      <c r="G28" s="12">
        <v>0</v>
      </c>
      <c r="H28" s="8">
        <f t="shared" si="8"/>
        <v>9780.6</v>
      </c>
      <c r="I28" s="12">
        <v>0</v>
      </c>
      <c r="J28" s="12">
        <v>0</v>
      </c>
      <c r="K28" s="11">
        <f t="shared" si="1"/>
        <v>0</v>
      </c>
      <c r="L28" s="12">
        <v>0</v>
      </c>
      <c r="M28" s="11">
        <f t="shared" si="9"/>
        <v>0</v>
      </c>
      <c r="N28" s="12">
        <v>0</v>
      </c>
      <c r="O28" s="8">
        <f t="shared" si="3"/>
        <v>9780.6</v>
      </c>
      <c r="P28" s="12">
        <v>0</v>
      </c>
      <c r="Q28" s="8">
        <f t="shared" si="4"/>
        <v>0</v>
      </c>
      <c r="R28" s="12">
        <v>0</v>
      </c>
      <c r="S28" s="11">
        <f t="shared" si="5"/>
        <v>9780.6</v>
      </c>
      <c r="T28" s="30">
        <v>0</v>
      </c>
      <c r="U28" s="11">
        <f t="shared" si="6"/>
        <v>0</v>
      </c>
      <c r="V28" s="1" t="s">
        <v>48</v>
      </c>
    </row>
    <row r="29" spans="1:22" ht="72" x14ac:dyDescent="0.35">
      <c r="A29" s="5" t="s">
        <v>49</v>
      </c>
      <c r="B29" s="14" t="s">
        <v>50</v>
      </c>
      <c r="C29" s="10" t="s">
        <v>43</v>
      </c>
      <c r="D29" s="11">
        <v>22739.599999999999</v>
      </c>
      <c r="E29" s="11">
        <v>0</v>
      </c>
      <c r="F29" s="8">
        <f t="shared" si="0"/>
        <v>22739.599999999999</v>
      </c>
      <c r="G29" s="11">
        <v>0</v>
      </c>
      <c r="H29" s="8">
        <f t="shared" si="8"/>
        <v>22739.599999999999</v>
      </c>
      <c r="I29" s="11">
        <v>0</v>
      </c>
      <c r="J29" s="11">
        <v>0</v>
      </c>
      <c r="K29" s="11">
        <f t="shared" si="1"/>
        <v>0</v>
      </c>
      <c r="L29" s="11">
        <v>0</v>
      </c>
      <c r="M29" s="11">
        <f t="shared" si="9"/>
        <v>0</v>
      </c>
      <c r="N29" s="11">
        <v>0</v>
      </c>
      <c r="O29" s="8">
        <f t="shared" si="3"/>
        <v>22739.599999999999</v>
      </c>
      <c r="P29" s="11">
        <v>0</v>
      </c>
      <c r="Q29" s="8">
        <f t="shared" si="4"/>
        <v>0</v>
      </c>
      <c r="R29" s="11">
        <v>0</v>
      </c>
      <c r="S29" s="11">
        <f t="shared" si="5"/>
        <v>22739.599999999999</v>
      </c>
      <c r="T29" s="29">
        <v>0</v>
      </c>
      <c r="U29" s="11">
        <f t="shared" si="6"/>
        <v>0</v>
      </c>
      <c r="V29" s="1" t="s">
        <v>51</v>
      </c>
    </row>
    <row r="30" spans="1:22" ht="72" x14ac:dyDescent="0.35">
      <c r="A30" s="5" t="s">
        <v>52</v>
      </c>
      <c r="B30" s="10" t="s">
        <v>53</v>
      </c>
      <c r="C30" s="10" t="s">
        <v>43</v>
      </c>
      <c r="D30" s="8">
        <v>115505.9</v>
      </c>
      <c r="E30" s="8">
        <v>0</v>
      </c>
      <c r="F30" s="8">
        <f t="shared" si="0"/>
        <v>115505.9</v>
      </c>
      <c r="G30" s="8">
        <v>0</v>
      </c>
      <c r="H30" s="8">
        <f t="shared" si="8"/>
        <v>115505.9</v>
      </c>
      <c r="I30" s="8">
        <v>120294.8</v>
      </c>
      <c r="J30" s="8">
        <v>0</v>
      </c>
      <c r="K30" s="11">
        <f t="shared" si="1"/>
        <v>120294.8</v>
      </c>
      <c r="L30" s="8">
        <v>0</v>
      </c>
      <c r="M30" s="11">
        <f t="shared" si="9"/>
        <v>120294.8</v>
      </c>
      <c r="N30" s="8">
        <v>0</v>
      </c>
      <c r="O30" s="8">
        <f t="shared" si="3"/>
        <v>115505.9</v>
      </c>
      <c r="P30" s="8">
        <v>0</v>
      </c>
      <c r="Q30" s="8">
        <f t="shared" si="4"/>
        <v>120294.8</v>
      </c>
      <c r="R30" s="8">
        <v>0</v>
      </c>
      <c r="S30" s="11">
        <f t="shared" si="5"/>
        <v>115505.9</v>
      </c>
      <c r="T30" s="29">
        <v>0</v>
      </c>
      <c r="U30" s="11">
        <f t="shared" si="6"/>
        <v>120294.8</v>
      </c>
      <c r="V30" s="1" t="s">
        <v>54</v>
      </c>
    </row>
    <row r="31" spans="1:22" ht="72" x14ac:dyDescent="0.35">
      <c r="A31" s="5" t="s">
        <v>55</v>
      </c>
      <c r="B31" s="14" t="s">
        <v>56</v>
      </c>
      <c r="C31" s="10" t="s">
        <v>43</v>
      </c>
      <c r="D31" s="11">
        <v>7311.9</v>
      </c>
      <c r="E31" s="11">
        <v>0</v>
      </c>
      <c r="F31" s="8">
        <f t="shared" si="0"/>
        <v>7311.9</v>
      </c>
      <c r="G31" s="11">
        <v>0</v>
      </c>
      <c r="H31" s="8">
        <f t="shared" si="8"/>
        <v>7311.9</v>
      </c>
      <c r="I31" s="11">
        <v>0</v>
      </c>
      <c r="J31" s="11">
        <v>0</v>
      </c>
      <c r="K31" s="11">
        <f t="shared" si="1"/>
        <v>0</v>
      </c>
      <c r="L31" s="11">
        <v>0</v>
      </c>
      <c r="M31" s="11">
        <f t="shared" si="9"/>
        <v>0</v>
      </c>
      <c r="N31" s="11">
        <v>0</v>
      </c>
      <c r="O31" s="8">
        <f t="shared" si="3"/>
        <v>7311.9</v>
      </c>
      <c r="P31" s="11">
        <v>0</v>
      </c>
      <c r="Q31" s="8">
        <f t="shared" si="4"/>
        <v>0</v>
      </c>
      <c r="R31" s="11">
        <v>0</v>
      </c>
      <c r="S31" s="11">
        <f t="shared" si="5"/>
        <v>7311.9</v>
      </c>
      <c r="T31" s="29">
        <v>0</v>
      </c>
      <c r="U31" s="11">
        <f t="shared" si="6"/>
        <v>0</v>
      </c>
      <c r="V31" s="1" t="s">
        <v>57</v>
      </c>
    </row>
    <row r="32" spans="1:22" ht="72" x14ac:dyDescent="0.35">
      <c r="A32" s="5" t="s">
        <v>58</v>
      </c>
      <c r="B32" s="10" t="s">
        <v>59</v>
      </c>
      <c r="C32" s="10" t="s">
        <v>43</v>
      </c>
      <c r="D32" s="11">
        <v>11699.9</v>
      </c>
      <c r="E32" s="11">
        <v>0</v>
      </c>
      <c r="F32" s="8">
        <f t="shared" si="0"/>
        <v>11699.9</v>
      </c>
      <c r="G32" s="11">
        <v>0</v>
      </c>
      <c r="H32" s="8">
        <f t="shared" si="8"/>
        <v>11699.9</v>
      </c>
      <c r="I32" s="11">
        <v>0</v>
      </c>
      <c r="J32" s="11">
        <v>0</v>
      </c>
      <c r="K32" s="11">
        <f t="shared" si="1"/>
        <v>0</v>
      </c>
      <c r="L32" s="11">
        <v>0</v>
      </c>
      <c r="M32" s="11">
        <f t="shared" si="9"/>
        <v>0</v>
      </c>
      <c r="N32" s="11">
        <v>0</v>
      </c>
      <c r="O32" s="8">
        <f t="shared" si="3"/>
        <v>11699.9</v>
      </c>
      <c r="P32" s="11">
        <v>0</v>
      </c>
      <c r="Q32" s="8">
        <f t="shared" si="4"/>
        <v>0</v>
      </c>
      <c r="R32" s="11">
        <v>0</v>
      </c>
      <c r="S32" s="11">
        <f t="shared" si="5"/>
        <v>11699.9</v>
      </c>
      <c r="T32" s="29">
        <v>0</v>
      </c>
      <c r="U32" s="11">
        <f t="shared" si="6"/>
        <v>0</v>
      </c>
      <c r="V32" s="1" t="s">
        <v>60</v>
      </c>
    </row>
    <row r="33" spans="1:22" ht="72" x14ac:dyDescent="0.35">
      <c r="A33" s="5" t="s">
        <v>61</v>
      </c>
      <c r="B33" s="10" t="s">
        <v>62</v>
      </c>
      <c r="C33" s="10" t="s">
        <v>43</v>
      </c>
      <c r="D33" s="12">
        <v>0</v>
      </c>
      <c r="E33" s="12">
        <v>0</v>
      </c>
      <c r="F33" s="8">
        <f t="shared" si="0"/>
        <v>0</v>
      </c>
      <c r="G33" s="12">
        <v>0</v>
      </c>
      <c r="H33" s="8">
        <f t="shared" si="8"/>
        <v>0</v>
      </c>
      <c r="I33" s="12">
        <v>50434.9</v>
      </c>
      <c r="J33" s="12">
        <v>0</v>
      </c>
      <c r="K33" s="11">
        <f t="shared" si="1"/>
        <v>50434.9</v>
      </c>
      <c r="L33" s="12">
        <v>0</v>
      </c>
      <c r="M33" s="11">
        <f t="shared" si="9"/>
        <v>50434.9</v>
      </c>
      <c r="N33" s="12">
        <v>0</v>
      </c>
      <c r="O33" s="8">
        <f t="shared" si="3"/>
        <v>0</v>
      </c>
      <c r="P33" s="12">
        <v>0</v>
      </c>
      <c r="Q33" s="8">
        <f t="shared" si="4"/>
        <v>50434.9</v>
      </c>
      <c r="R33" s="12">
        <v>0</v>
      </c>
      <c r="S33" s="11">
        <f t="shared" si="5"/>
        <v>0</v>
      </c>
      <c r="T33" s="30">
        <v>0</v>
      </c>
      <c r="U33" s="11">
        <f t="shared" si="6"/>
        <v>50434.9</v>
      </c>
      <c r="V33" s="1" t="s">
        <v>63</v>
      </c>
    </row>
    <row r="34" spans="1:22" ht="72" x14ac:dyDescent="0.35">
      <c r="A34" s="5" t="s">
        <v>64</v>
      </c>
      <c r="B34" s="15" t="s">
        <v>65</v>
      </c>
      <c r="C34" s="10" t="s">
        <v>43</v>
      </c>
      <c r="D34" s="13">
        <v>1638.9</v>
      </c>
      <c r="E34" s="13">
        <v>0</v>
      </c>
      <c r="F34" s="8">
        <f t="shared" si="0"/>
        <v>1638.9</v>
      </c>
      <c r="G34" s="13">
        <v>0</v>
      </c>
      <c r="H34" s="8">
        <f t="shared" si="8"/>
        <v>1638.9</v>
      </c>
      <c r="I34" s="13">
        <v>38298.5</v>
      </c>
      <c r="J34" s="13">
        <v>0</v>
      </c>
      <c r="K34" s="11">
        <f t="shared" si="1"/>
        <v>38298.5</v>
      </c>
      <c r="L34" s="13">
        <v>0</v>
      </c>
      <c r="M34" s="11">
        <f t="shared" si="9"/>
        <v>38298.5</v>
      </c>
      <c r="N34" s="13">
        <v>0</v>
      </c>
      <c r="O34" s="8">
        <f t="shared" si="3"/>
        <v>1638.9</v>
      </c>
      <c r="P34" s="13">
        <v>0</v>
      </c>
      <c r="Q34" s="8">
        <f t="shared" si="4"/>
        <v>38298.5</v>
      </c>
      <c r="R34" s="13">
        <v>0</v>
      </c>
      <c r="S34" s="11">
        <f t="shared" si="5"/>
        <v>1638.9</v>
      </c>
      <c r="T34" s="30">
        <v>0</v>
      </c>
      <c r="U34" s="11">
        <f t="shared" si="6"/>
        <v>38298.5</v>
      </c>
      <c r="V34" s="16" t="s">
        <v>66</v>
      </c>
    </row>
    <row r="35" spans="1:22" ht="72" x14ac:dyDescent="0.35">
      <c r="A35" s="5" t="s">
        <v>67</v>
      </c>
      <c r="B35" s="15" t="s">
        <v>68</v>
      </c>
      <c r="C35" s="10" t="s">
        <v>43</v>
      </c>
      <c r="D35" s="13">
        <v>9021.2999999999993</v>
      </c>
      <c r="E35" s="13">
        <v>0</v>
      </c>
      <c r="F35" s="8">
        <f t="shared" si="0"/>
        <v>9021.2999999999993</v>
      </c>
      <c r="G35" s="13">
        <v>0</v>
      </c>
      <c r="H35" s="8">
        <f t="shared" si="8"/>
        <v>9021.2999999999993</v>
      </c>
      <c r="I35" s="13">
        <v>16711.900000000001</v>
      </c>
      <c r="J35" s="13">
        <v>0</v>
      </c>
      <c r="K35" s="11">
        <f t="shared" si="1"/>
        <v>16711.900000000001</v>
      </c>
      <c r="L35" s="13">
        <v>0</v>
      </c>
      <c r="M35" s="11">
        <f t="shared" si="9"/>
        <v>16711.900000000001</v>
      </c>
      <c r="N35" s="13">
        <v>0</v>
      </c>
      <c r="O35" s="8">
        <f t="shared" si="3"/>
        <v>9021.2999999999993</v>
      </c>
      <c r="P35" s="13">
        <v>0</v>
      </c>
      <c r="Q35" s="8">
        <f t="shared" si="4"/>
        <v>16711.900000000001</v>
      </c>
      <c r="R35" s="13">
        <v>0</v>
      </c>
      <c r="S35" s="11">
        <f t="shared" si="5"/>
        <v>9021.2999999999993</v>
      </c>
      <c r="T35" s="30">
        <v>0</v>
      </c>
      <c r="U35" s="11">
        <f t="shared" si="6"/>
        <v>16711.900000000001</v>
      </c>
      <c r="V35" s="1" t="s">
        <v>69</v>
      </c>
    </row>
    <row r="36" spans="1:22" ht="54" x14ac:dyDescent="0.35">
      <c r="A36" s="5" t="s">
        <v>71</v>
      </c>
      <c r="B36" s="15" t="s">
        <v>116</v>
      </c>
      <c r="C36" s="25" t="s">
        <v>47</v>
      </c>
      <c r="D36" s="13"/>
      <c r="E36" s="13"/>
      <c r="F36" s="8"/>
      <c r="G36" s="13"/>
      <c r="H36" s="8"/>
      <c r="I36" s="13"/>
      <c r="J36" s="13"/>
      <c r="K36" s="11"/>
      <c r="L36" s="13"/>
      <c r="M36" s="11"/>
      <c r="N36" s="13">
        <v>739857.4</v>
      </c>
      <c r="O36" s="8">
        <f t="shared" si="3"/>
        <v>739857.4</v>
      </c>
      <c r="P36" s="13">
        <v>915348.9</v>
      </c>
      <c r="Q36" s="8">
        <f t="shared" si="4"/>
        <v>915348.9</v>
      </c>
      <c r="R36" s="13"/>
      <c r="S36" s="11">
        <f t="shared" si="5"/>
        <v>739857.4</v>
      </c>
      <c r="T36" s="30"/>
      <c r="U36" s="11">
        <f t="shared" si="6"/>
        <v>915348.9</v>
      </c>
    </row>
    <row r="37" spans="1:22" ht="72" x14ac:dyDescent="0.35">
      <c r="A37" s="5" t="s">
        <v>75</v>
      </c>
      <c r="B37" s="28" t="s">
        <v>119</v>
      </c>
      <c r="C37" s="28" t="s">
        <v>43</v>
      </c>
      <c r="D37" s="13"/>
      <c r="E37" s="13"/>
      <c r="F37" s="8"/>
      <c r="G37" s="13"/>
      <c r="H37" s="8"/>
      <c r="I37" s="13"/>
      <c r="J37" s="13"/>
      <c r="K37" s="11"/>
      <c r="L37" s="13"/>
      <c r="M37" s="11"/>
      <c r="N37" s="13"/>
      <c r="O37" s="8"/>
      <c r="P37" s="13"/>
      <c r="Q37" s="8"/>
      <c r="R37" s="11">
        <v>163815.55900000001</v>
      </c>
      <c r="S37" s="11">
        <f>R37+O37</f>
        <v>163815.55900000001</v>
      </c>
      <c r="T37" s="30"/>
      <c r="U37" s="11"/>
      <c r="V37" s="1" t="s">
        <v>118</v>
      </c>
    </row>
    <row r="38" spans="1:22" x14ac:dyDescent="0.35">
      <c r="A38" s="5"/>
      <c r="B38" s="10" t="s">
        <v>70</v>
      </c>
      <c r="C38" s="10"/>
      <c r="D38" s="8">
        <f>D39+D40+D41</f>
        <v>186430.4</v>
      </c>
      <c r="E38" s="8">
        <f>E39+E40+E41</f>
        <v>0</v>
      </c>
      <c r="F38" s="8">
        <f t="shared" si="0"/>
        <v>186430.4</v>
      </c>
      <c r="G38" s="8">
        <f>G39+G40+G41</f>
        <v>0</v>
      </c>
      <c r="H38" s="8">
        <f t="shared" si="8"/>
        <v>186430.4</v>
      </c>
      <c r="I38" s="8">
        <f>I39+I40+I41</f>
        <v>122500</v>
      </c>
      <c r="J38" s="8">
        <f>J39+J40+J41</f>
        <v>0</v>
      </c>
      <c r="K38" s="11">
        <f t="shared" si="1"/>
        <v>122500</v>
      </c>
      <c r="L38" s="8">
        <f>L39+L40+L41</f>
        <v>0</v>
      </c>
      <c r="M38" s="11">
        <f t="shared" si="9"/>
        <v>122500</v>
      </c>
      <c r="N38" s="8">
        <f>N39+N40+N41</f>
        <v>0</v>
      </c>
      <c r="O38" s="8">
        <f t="shared" si="3"/>
        <v>186430.4</v>
      </c>
      <c r="P38" s="8">
        <f>P39+P40+P41</f>
        <v>0</v>
      </c>
      <c r="Q38" s="8">
        <f t="shared" si="4"/>
        <v>122500</v>
      </c>
      <c r="R38" s="8">
        <f>R39+R40+R41</f>
        <v>0</v>
      </c>
      <c r="S38" s="11">
        <f t="shared" si="5"/>
        <v>186430.4</v>
      </c>
      <c r="T38" s="29">
        <f>T39+T40+T41</f>
        <v>0</v>
      </c>
      <c r="U38" s="11">
        <f t="shared" si="6"/>
        <v>122500</v>
      </c>
    </row>
    <row r="39" spans="1:22" ht="60" customHeight="1" x14ac:dyDescent="0.35">
      <c r="A39" s="5" t="s">
        <v>78</v>
      </c>
      <c r="B39" s="14" t="s">
        <v>72</v>
      </c>
      <c r="C39" s="14" t="s">
        <v>73</v>
      </c>
      <c r="D39" s="13">
        <v>83385</v>
      </c>
      <c r="E39" s="13">
        <v>0</v>
      </c>
      <c r="F39" s="8">
        <f t="shared" si="0"/>
        <v>83385</v>
      </c>
      <c r="G39" s="13">
        <v>0</v>
      </c>
      <c r="H39" s="8">
        <f t="shared" si="8"/>
        <v>83385</v>
      </c>
      <c r="I39" s="13">
        <v>47500</v>
      </c>
      <c r="J39" s="13">
        <v>0</v>
      </c>
      <c r="K39" s="11">
        <f t="shared" si="1"/>
        <v>47500</v>
      </c>
      <c r="L39" s="13">
        <v>0</v>
      </c>
      <c r="M39" s="11">
        <f t="shared" si="9"/>
        <v>47500</v>
      </c>
      <c r="N39" s="13">
        <v>0</v>
      </c>
      <c r="O39" s="8">
        <f t="shared" si="3"/>
        <v>83385</v>
      </c>
      <c r="P39" s="13">
        <v>0</v>
      </c>
      <c r="Q39" s="8">
        <f t="shared" si="4"/>
        <v>47500</v>
      </c>
      <c r="R39" s="13">
        <v>0</v>
      </c>
      <c r="S39" s="11">
        <f t="shared" si="5"/>
        <v>83385</v>
      </c>
      <c r="T39" s="30">
        <v>0</v>
      </c>
      <c r="U39" s="11">
        <f t="shared" si="6"/>
        <v>47500</v>
      </c>
      <c r="V39" s="1" t="s">
        <v>74</v>
      </c>
    </row>
    <row r="40" spans="1:22" ht="54" x14ac:dyDescent="0.35">
      <c r="A40" s="5" t="s">
        <v>84</v>
      </c>
      <c r="B40" s="14" t="s">
        <v>76</v>
      </c>
      <c r="C40" s="14" t="s">
        <v>73</v>
      </c>
      <c r="D40" s="17">
        <v>98045.4</v>
      </c>
      <c r="E40" s="17">
        <v>0</v>
      </c>
      <c r="F40" s="8">
        <f t="shared" si="0"/>
        <v>98045.4</v>
      </c>
      <c r="G40" s="17">
        <v>0</v>
      </c>
      <c r="H40" s="8">
        <f t="shared" si="8"/>
        <v>98045.4</v>
      </c>
      <c r="I40" s="12">
        <v>0</v>
      </c>
      <c r="J40" s="12">
        <v>0</v>
      </c>
      <c r="K40" s="11">
        <f t="shared" si="1"/>
        <v>0</v>
      </c>
      <c r="L40" s="12">
        <v>0</v>
      </c>
      <c r="M40" s="11">
        <f t="shared" si="9"/>
        <v>0</v>
      </c>
      <c r="N40" s="12">
        <v>0</v>
      </c>
      <c r="O40" s="8">
        <f t="shared" si="3"/>
        <v>98045.4</v>
      </c>
      <c r="P40" s="12">
        <v>0</v>
      </c>
      <c r="Q40" s="8">
        <f t="shared" si="4"/>
        <v>0</v>
      </c>
      <c r="R40" s="12">
        <v>0</v>
      </c>
      <c r="S40" s="11">
        <f t="shared" si="5"/>
        <v>98045.4</v>
      </c>
      <c r="T40" s="30">
        <v>0</v>
      </c>
      <c r="U40" s="11">
        <f t="shared" si="6"/>
        <v>0</v>
      </c>
      <c r="V40" s="1" t="s">
        <v>77</v>
      </c>
    </row>
    <row r="41" spans="1:22" ht="60" customHeight="1" x14ac:dyDescent="0.35">
      <c r="A41" s="5" t="s">
        <v>88</v>
      </c>
      <c r="B41" s="14" t="s">
        <v>79</v>
      </c>
      <c r="C41" s="14" t="s">
        <v>73</v>
      </c>
      <c r="D41" s="18">
        <v>5000</v>
      </c>
      <c r="E41" s="18">
        <v>0</v>
      </c>
      <c r="F41" s="8">
        <f t="shared" si="0"/>
        <v>5000</v>
      </c>
      <c r="G41" s="18">
        <v>0</v>
      </c>
      <c r="H41" s="8">
        <f t="shared" si="8"/>
        <v>5000</v>
      </c>
      <c r="I41" s="13">
        <v>75000</v>
      </c>
      <c r="J41" s="13">
        <v>0</v>
      </c>
      <c r="K41" s="11">
        <f t="shared" si="1"/>
        <v>75000</v>
      </c>
      <c r="L41" s="13">
        <v>0</v>
      </c>
      <c r="M41" s="11">
        <f t="shared" si="9"/>
        <v>75000</v>
      </c>
      <c r="N41" s="13">
        <v>0</v>
      </c>
      <c r="O41" s="8">
        <f t="shared" si="3"/>
        <v>5000</v>
      </c>
      <c r="P41" s="13">
        <v>0</v>
      </c>
      <c r="Q41" s="8">
        <f t="shared" si="4"/>
        <v>75000</v>
      </c>
      <c r="R41" s="13">
        <v>0</v>
      </c>
      <c r="S41" s="11">
        <f t="shared" si="5"/>
        <v>5000</v>
      </c>
      <c r="T41" s="30">
        <v>0</v>
      </c>
      <c r="U41" s="11">
        <f t="shared" si="6"/>
        <v>75000</v>
      </c>
      <c r="V41" s="1" t="s">
        <v>80</v>
      </c>
    </row>
    <row r="42" spans="1:22" x14ac:dyDescent="0.35">
      <c r="A42" s="5"/>
      <c r="B42" s="10" t="s">
        <v>81</v>
      </c>
      <c r="C42" s="10"/>
      <c r="D42" s="18">
        <f>D45+D46+D47+D51+D55+D56</f>
        <v>375095.5</v>
      </c>
      <c r="E42" s="18">
        <f>E45+E46+E47+E51+E55+E56</f>
        <v>0</v>
      </c>
      <c r="F42" s="8">
        <f t="shared" si="0"/>
        <v>375095.5</v>
      </c>
      <c r="G42" s="18">
        <f>G45+G46+G47+G51+G55+G56</f>
        <v>0</v>
      </c>
      <c r="H42" s="8">
        <f t="shared" si="8"/>
        <v>375095.5</v>
      </c>
      <c r="I42" s="18">
        <f>I45+I46+I47+I51+I55+I56</f>
        <v>375375</v>
      </c>
      <c r="J42" s="18">
        <f>J45+J46+J47+J51+J55+J56</f>
        <v>0</v>
      </c>
      <c r="K42" s="11">
        <f t="shared" si="1"/>
        <v>375375</v>
      </c>
      <c r="L42" s="18">
        <f>L45+L46+L47+L51+L55+L56</f>
        <v>1790.1</v>
      </c>
      <c r="M42" s="11">
        <f t="shared" si="9"/>
        <v>377165.1</v>
      </c>
      <c r="N42" s="18">
        <f>N45+N46+N47+N51+N55+N56</f>
        <v>0</v>
      </c>
      <c r="O42" s="8">
        <f t="shared" si="3"/>
        <v>375095.5</v>
      </c>
      <c r="P42" s="18">
        <f>P45+P46+P47+P51+P55+P56</f>
        <v>0</v>
      </c>
      <c r="Q42" s="8">
        <f t="shared" si="4"/>
        <v>377165.1</v>
      </c>
      <c r="R42" s="18">
        <f>R45+R46+R47+R51+R55+R56+R60</f>
        <v>0</v>
      </c>
      <c r="S42" s="11">
        <f t="shared" si="5"/>
        <v>375095.5</v>
      </c>
      <c r="T42" s="31">
        <f>T45+T46+T47+T51+T55+T56+T60</f>
        <v>0</v>
      </c>
      <c r="U42" s="11">
        <f t="shared" si="6"/>
        <v>377165.1</v>
      </c>
    </row>
    <row r="43" spans="1:22" x14ac:dyDescent="0.35">
      <c r="A43" s="5"/>
      <c r="B43" s="6" t="s">
        <v>82</v>
      </c>
      <c r="C43" s="14"/>
      <c r="D43" s="13"/>
      <c r="E43" s="13"/>
      <c r="F43" s="13"/>
      <c r="G43" s="13"/>
      <c r="H43" s="13"/>
      <c r="I43" s="13"/>
      <c r="J43" s="13"/>
      <c r="K43" s="18"/>
      <c r="L43" s="13"/>
      <c r="M43" s="18"/>
      <c r="N43" s="13"/>
      <c r="O43" s="8"/>
      <c r="P43" s="13"/>
      <c r="Q43" s="8"/>
      <c r="R43" s="13"/>
      <c r="S43" s="11">
        <f t="shared" si="5"/>
        <v>0</v>
      </c>
      <c r="T43" s="30"/>
      <c r="U43" s="11">
        <f t="shared" si="6"/>
        <v>0</v>
      </c>
    </row>
    <row r="44" spans="1:22" x14ac:dyDescent="0.35">
      <c r="A44" s="5"/>
      <c r="B44" s="10" t="s">
        <v>83</v>
      </c>
      <c r="C44" s="14"/>
      <c r="D44" s="13">
        <f>D50+D54+D59</f>
        <v>247815.6</v>
      </c>
      <c r="E44" s="13">
        <f>E50+E54+E59</f>
        <v>0</v>
      </c>
      <c r="F44" s="8">
        <f t="shared" ref="F44:F47" si="10">D44+E44</f>
        <v>247815.6</v>
      </c>
      <c r="G44" s="13">
        <f>G50+G54+G59</f>
        <v>0</v>
      </c>
      <c r="H44" s="8">
        <f t="shared" ref="H44:H47" si="11">F44+G44</f>
        <v>247815.6</v>
      </c>
      <c r="I44" s="13">
        <f>I50+I54+I59</f>
        <v>282275</v>
      </c>
      <c r="J44" s="13">
        <f>J50+J54+J59</f>
        <v>0</v>
      </c>
      <c r="K44" s="11">
        <f t="shared" ref="K44:K47" si="12">I44+J44</f>
        <v>282275</v>
      </c>
      <c r="L44" s="13">
        <f>L50+L54+L59</f>
        <v>1790.1</v>
      </c>
      <c r="M44" s="11">
        <f t="shared" ref="M44:M47" si="13">K44+L44</f>
        <v>284065.09999999998</v>
      </c>
      <c r="N44" s="13">
        <f>N50+N54+N59</f>
        <v>0</v>
      </c>
      <c r="O44" s="8">
        <f t="shared" si="3"/>
        <v>247815.6</v>
      </c>
      <c r="P44" s="13">
        <f>P50+P54+P59</f>
        <v>0</v>
      </c>
      <c r="Q44" s="8">
        <f t="shared" si="4"/>
        <v>284065.09999999998</v>
      </c>
      <c r="R44" s="13">
        <f>R50+R54+R59</f>
        <v>0</v>
      </c>
      <c r="S44" s="11">
        <f t="shared" si="5"/>
        <v>247815.6</v>
      </c>
      <c r="T44" s="30">
        <f>T50+T54+T59</f>
        <v>0</v>
      </c>
      <c r="U44" s="11">
        <f t="shared" si="6"/>
        <v>284065.09999999998</v>
      </c>
    </row>
    <row r="45" spans="1:22" ht="54" x14ac:dyDescent="0.35">
      <c r="A45" s="5" t="s">
        <v>91</v>
      </c>
      <c r="B45" s="10" t="s">
        <v>85</v>
      </c>
      <c r="C45" s="14" t="s">
        <v>86</v>
      </c>
      <c r="D45" s="8">
        <v>6217.7</v>
      </c>
      <c r="E45" s="8">
        <v>0</v>
      </c>
      <c r="F45" s="8">
        <f t="shared" si="10"/>
        <v>6217.7</v>
      </c>
      <c r="G45" s="8">
        <v>0</v>
      </c>
      <c r="H45" s="8">
        <f t="shared" si="11"/>
        <v>6217.7</v>
      </c>
      <c r="I45" s="8">
        <v>3000</v>
      </c>
      <c r="J45" s="8">
        <v>0</v>
      </c>
      <c r="K45" s="11">
        <f t="shared" si="12"/>
        <v>3000</v>
      </c>
      <c r="L45" s="8">
        <v>0</v>
      </c>
      <c r="M45" s="11">
        <f t="shared" si="13"/>
        <v>3000</v>
      </c>
      <c r="N45" s="8">
        <v>0</v>
      </c>
      <c r="O45" s="8">
        <f t="shared" si="3"/>
        <v>6217.7</v>
      </c>
      <c r="P45" s="8">
        <v>0</v>
      </c>
      <c r="Q45" s="8">
        <f t="shared" si="4"/>
        <v>3000</v>
      </c>
      <c r="R45" s="8">
        <v>0</v>
      </c>
      <c r="S45" s="11">
        <f t="shared" si="5"/>
        <v>6217.7</v>
      </c>
      <c r="T45" s="29">
        <v>0</v>
      </c>
      <c r="U45" s="11">
        <f t="shared" si="6"/>
        <v>3000</v>
      </c>
      <c r="V45" s="1" t="s">
        <v>87</v>
      </c>
    </row>
    <row r="46" spans="1:22" ht="54" x14ac:dyDescent="0.35">
      <c r="A46" s="5" t="s">
        <v>96</v>
      </c>
      <c r="B46" s="10" t="s">
        <v>89</v>
      </c>
      <c r="C46" s="14" t="s">
        <v>86</v>
      </c>
      <c r="D46" s="11">
        <v>2000</v>
      </c>
      <c r="E46" s="11">
        <v>0</v>
      </c>
      <c r="F46" s="8">
        <f t="shared" si="10"/>
        <v>2000</v>
      </c>
      <c r="G46" s="11">
        <v>0</v>
      </c>
      <c r="H46" s="8">
        <f t="shared" si="11"/>
        <v>2000</v>
      </c>
      <c r="I46" s="11">
        <v>0</v>
      </c>
      <c r="J46" s="11">
        <v>0</v>
      </c>
      <c r="K46" s="11">
        <f t="shared" si="12"/>
        <v>0</v>
      </c>
      <c r="L46" s="11">
        <v>0</v>
      </c>
      <c r="M46" s="11">
        <f t="shared" si="13"/>
        <v>0</v>
      </c>
      <c r="N46" s="11">
        <v>0</v>
      </c>
      <c r="O46" s="8">
        <f t="shared" si="3"/>
        <v>2000</v>
      </c>
      <c r="P46" s="11">
        <v>0</v>
      </c>
      <c r="Q46" s="8">
        <f t="shared" si="4"/>
        <v>0</v>
      </c>
      <c r="R46" s="11">
        <v>0</v>
      </c>
      <c r="S46" s="11">
        <f t="shared" si="5"/>
        <v>2000</v>
      </c>
      <c r="T46" s="29">
        <v>0</v>
      </c>
      <c r="U46" s="11">
        <f t="shared" si="6"/>
        <v>0</v>
      </c>
      <c r="V46" s="1" t="s">
        <v>90</v>
      </c>
    </row>
    <row r="47" spans="1:22" ht="60" customHeight="1" x14ac:dyDescent="0.35">
      <c r="A47" s="5" t="s">
        <v>99</v>
      </c>
      <c r="B47" s="14" t="s">
        <v>92</v>
      </c>
      <c r="C47" s="14" t="s">
        <v>73</v>
      </c>
      <c r="D47" s="12">
        <f>D49+D50</f>
        <v>170285.3</v>
      </c>
      <c r="E47" s="12">
        <f>E49+E50</f>
        <v>0</v>
      </c>
      <c r="F47" s="8">
        <f t="shared" si="10"/>
        <v>170285.3</v>
      </c>
      <c r="G47" s="12">
        <f>G49+G50</f>
        <v>0</v>
      </c>
      <c r="H47" s="8">
        <f t="shared" si="11"/>
        <v>170285.3</v>
      </c>
      <c r="I47" s="12">
        <f>I49</f>
        <v>0</v>
      </c>
      <c r="J47" s="12">
        <f>J49</f>
        <v>0</v>
      </c>
      <c r="K47" s="11">
        <f t="shared" si="12"/>
        <v>0</v>
      </c>
      <c r="L47" s="12">
        <f>L49</f>
        <v>0</v>
      </c>
      <c r="M47" s="11">
        <f t="shared" si="13"/>
        <v>0</v>
      </c>
      <c r="N47" s="12">
        <f>N49</f>
        <v>0</v>
      </c>
      <c r="O47" s="8">
        <f t="shared" si="3"/>
        <v>170285.3</v>
      </c>
      <c r="P47" s="12">
        <f>P49</f>
        <v>0</v>
      </c>
      <c r="Q47" s="8">
        <f t="shared" si="4"/>
        <v>0</v>
      </c>
      <c r="R47" s="12">
        <f>R49</f>
        <v>0</v>
      </c>
      <c r="S47" s="11">
        <f t="shared" si="5"/>
        <v>170285.3</v>
      </c>
      <c r="T47" s="30">
        <f>T49</f>
        <v>0</v>
      </c>
      <c r="U47" s="11">
        <f t="shared" si="6"/>
        <v>0</v>
      </c>
      <c r="V47" s="1" t="s">
        <v>93</v>
      </c>
    </row>
    <row r="48" spans="1:22" x14ac:dyDescent="0.35">
      <c r="A48" s="5"/>
      <c r="B48" s="6" t="s">
        <v>82</v>
      </c>
      <c r="C48" s="14"/>
      <c r="D48" s="13"/>
      <c r="E48" s="13"/>
      <c r="F48" s="13"/>
      <c r="G48" s="13"/>
      <c r="H48" s="13"/>
      <c r="I48" s="13"/>
      <c r="J48" s="13"/>
      <c r="K48" s="18"/>
      <c r="L48" s="13"/>
      <c r="M48" s="18"/>
      <c r="N48" s="13"/>
      <c r="O48" s="8"/>
      <c r="P48" s="13"/>
      <c r="Q48" s="8"/>
      <c r="R48" s="13"/>
      <c r="S48" s="11">
        <f t="shared" si="5"/>
        <v>0</v>
      </c>
      <c r="T48" s="30"/>
      <c r="U48" s="11">
        <f t="shared" si="6"/>
        <v>0</v>
      </c>
    </row>
    <row r="49" spans="1:23" x14ac:dyDescent="0.35">
      <c r="A49" s="5"/>
      <c r="B49" s="10" t="s">
        <v>94</v>
      </c>
      <c r="C49" s="14"/>
      <c r="D49" s="12">
        <v>42914</v>
      </c>
      <c r="E49" s="12"/>
      <c r="F49" s="8">
        <f t="shared" ref="F49:F51" si="14">D49+E49</f>
        <v>42914</v>
      </c>
      <c r="G49" s="12"/>
      <c r="H49" s="8">
        <f t="shared" ref="H49:H51" si="15">F49+G49</f>
        <v>42914</v>
      </c>
      <c r="I49" s="12">
        <v>0</v>
      </c>
      <c r="J49" s="12">
        <v>0</v>
      </c>
      <c r="K49" s="11">
        <f t="shared" ref="K49:K51" si="16">I49+J49</f>
        <v>0</v>
      </c>
      <c r="L49" s="12">
        <v>0</v>
      </c>
      <c r="M49" s="11">
        <f t="shared" ref="M49:M51" si="17">K49+L49</f>
        <v>0</v>
      </c>
      <c r="N49" s="12">
        <v>0</v>
      </c>
      <c r="O49" s="8">
        <f t="shared" si="3"/>
        <v>42914</v>
      </c>
      <c r="P49" s="12">
        <v>0</v>
      </c>
      <c r="Q49" s="8">
        <f t="shared" si="4"/>
        <v>0</v>
      </c>
      <c r="R49" s="12">
        <v>0</v>
      </c>
      <c r="S49" s="11">
        <f t="shared" si="5"/>
        <v>42914</v>
      </c>
      <c r="T49" s="30">
        <v>0</v>
      </c>
      <c r="U49" s="11">
        <f t="shared" si="6"/>
        <v>0</v>
      </c>
      <c r="W49" s="1">
        <v>0</v>
      </c>
    </row>
    <row r="50" spans="1:23" x14ac:dyDescent="0.35">
      <c r="A50" s="5"/>
      <c r="B50" s="10" t="s">
        <v>83</v>
      </c>
      <c r="C50" s="14"/>
      <c r="D50" s="12">
        <v>127371.3</v>
      </c>
      <c r="E50" s="12"/>
      <c r="F50" s="11">
        <f t="shared" si="14"/>
        <v>127371.3</v>
      </c>
      <c r="G50" s="12"/>
      <c r="H50" s="11">
        <f t="shared" si="15"/>
        <v>127371.3</v>
      </c>
      <c r="I50" s="12">
        <v>0</v>
      </c>
      <c r="J50" s="12">
        <v>0</v>
      </c>
      <c r="K50" s="11">
        <f t="shared" si="16"/>
        <v>0</v>
      </c>
      <c r="L50" s="12">
        <v>0</v>
      </c>
      <c r="M50" s="11">
        <f t="shared" si="17"/>
        <v>0</v>
      </c>
      <c r="N50" s="12">
        <v>0</v>
      </c>
      <c r="O50" s="8">
        <f t="shared" si="3"/>
        <v>127371.3</v>
      </c>
      <c r="P50" s="12">
        <v>0</v>
      </c>
      <c r="Q50" s="8">
        <f t="shared" si="4"/>
        <v>0</v>
      </c>
      <c r="R50" s="12">
        <v>0</v>
      </c>
      <c r="S50" s="11">
        <f t="shared" si="5"/>
        <v>127371.3</v>
      </c>
      <c r="T50" s="30">
        <v>0</v>
      </c>
      <c r="U50" s="11">
        <f t="shared" si="6"/>
        <v>0</v>
      </c>
      <c r="V50" s="1" t="s">
        <v>95</v>
      </c>
    </row>
    <row r="51" spans="1:23" ht="59.25" customHeight="1" x14ac:dyDescent="0.35">
      <c r="A51" s="5" t="s">
        <v>102</v>
      </c>
      <c r="B51" s="14" t="s">
        <v>97</v>
      </c>
      <c r="C51" s="14" t="s">
        <v>73</v>
      </c>
      <c r="D51" s="12">
        <f>D53+D54</f>
        <v>160592.5</v>
      </c>
      <c r="E51" s="12">
        <f>E53+E54</f>
        <v>0</v>
      </c>
      <c r="F51" s="11">
        <f t="shared" si="14"/>
        <v>160592.5</v>
      </c>
      <c r="G51" s="12">
        <f>G53+G54</f>
        <v>0</v>
      </c>
      <c r="H51" s="11">
        <f t="shared" si="15"/>
        <v>160592.5</v>
      </c>
      <c r="I51" s="12">
        <f>I53</f>
        <v>0</v>
      </c>
      <c r="J51" s="12">
        <f>J53</f>
        <v>0</v>
      </c>
      <c r="K51" s="11">
        <f t="shared" si="16"/>
        <v>0</v>
      </c>
      <c r="L51" s="12">
        <f>L53</f>
        <v>0</v>
      </c>
      <c r="M51" s="11">
        <f t="shared" si="17"/>
        <v>0</v>
      </c>
      <c r="N51" s="12">
        <f>N53</f>
        <v>0</v>
      </c>
      <c r="O51" s="8">
        <f t="shared" si="3"/>
        <v>160592.5</v>
      </c>
      <c r="P51" s="12">
        <f>P53</f>
        <v>0</v>
      </c>
      <c r="Q51" s="8">
        <f t="shared" si="4"/>
        <v>0</v>
      </c>
      <c r="R51" s="12">
        <f>R53</f>
        <v>-9499.9</v>
      </c>
      <c r="S51" s="11">
        <f t="shared" si="5"/>
        <v>151092.6</v>
      </c>
      <c r="T51" s="30">
        <f>T53</f>
        <v>0</v>
      </c>
      <c r="U51" s="11">
        <f t="shared" si="6"/>
        <v>0</v>
      </c>
      <c r="V51" s="1" t="s">
        <v>98</v>
      </c>
    </row>
    <row r="52" spans="1:23" x14ac:dyDescent="0.35">
      <c r="A52" s="5"/>
      <c r="B52" s="6" t="s">
        <v>82</v>
      </c>
      <c r="C52" s="14"/>
      <c r="D52" s="13"/>
      <c r="E52" s="13"/>
      <c r="F52" s="13"/>
      <c r="G52" s="13"/>
      <c r="H52" s="13"/>
      <c r="I52" s="13"/>
      <c r="J52" s="13"/>
      <c r="K52" s="18"/>
      <c r="L52" s="13"/>
      <c r="M52" s="18"/>
      <c r="N52" s="13"/>
      <c r="O52" s="8"/>
      <c r="P52" s="13"/>
      <c r="Q52" s="8"/>
      <c r="R52" s="13"/>
      <c r="S52" s="11">
        <f t="shared" si="5"/>
        <v>0</v>
      </c>
      <c r="T52" s="30"/>
      <c r="U52" s="11">
        <f t="shared" si="6"/>
        <v>0</v>
      </c>
    </row>
    <row r="53" spans="1:23" x14ac:dyDescent="0.35">
      <c r="A53" s="5"/>
      <c r="B53" s="9" t="s">
        <v>94</v>
      </c>
      <c r="C53" s="19"/>
      <c r="D53" s="12">
        <v>40148.199999999997</v>
      </c>
      <c r="E53" s="12"/>
      <c r="F53" s="8">
        <f t="shared" ref="F53:F56" si="18">D53+E53</f>
        <v>40148.199999999997</v>
      </c>
      <c r="G53" s="12"/>
      <c r="H53" s="8">
        <f t="shared" ref="H53:H56" si="19">F53+G53</f>
        <v>40148.199999999997</v>
      </c>
      <c r="I53" s="12">
        <v>0</v>
      </c>
      <c r="J53" s="12">
        <v>0</v>
      </c>
      <c r="K53" s="11">
        <f t="shared" ref="K53:K56" si="20">I53+J53</f>
        <v>0</v>
      </c>
      <c r="L53" s="12">
        <v>0</v>
      </c>
      <c r="M53" s="11">
        <f t="shared" ref="M53:M56" si="21">K53+L53</f>
        <v>0</v>
      </c>
      <c r="N53" s="12">
        <v>0</v>
      </c>
      <c r="O53" s="8">
        <f t="shared" si="3"/>
        <v>40148.199999999997</v>
      </c>
      <c r="P53" s="12">
        <v>0</v>
      </c>
      <c r="Q53" s="8">
        <f t="shared" si="4"/>
        <v>0</v>
      </c>
      <c r="R53" s="12">
        <v>-9499.9</v>
      </c>
      <c r="S53" s="11">
        <f t="shared" si="5"/>
        <v>30648.299999999996</v>
      </c>
      <c r="T53" s="30">
        <v>0</v>
      </c>
      <c r="U53" s="11">
        <f t="shared" si="6"/>
        <v>0</v>
      </c>
      <c r="W53" s="1">
        <v>0</v>
      </c>
    </row>
    <row r="54" spans="1:23" x14ac:dyDescent="0.35">
      <c r="A54" s="5"/>
      <c r="B54" s="10" t="s">
        <v>83</v>
      </c>
      <c r="C54" s="19"/>
      <c r="D54" s="12">
        <v>120444.3</v>
      </c>
      <c r="E54" s="12"/>
      <c r="F54" s="11">
        <f t="shared" si="18"/>
        <v>120444.3</v>
      </c>
      <c r="G54" s="12"/>
      <c r="H54" s="11">
        <f t="shared" si="19"/>
        <v>120444.3</v>
      </c>
      <c r="I54" s="12">
        <v>0</v>
      </c>
      <c r="J54" s="12">
        <v>0</v>
      </c>
      <c r="K54" s="11">
        <f t="shared" si="20"/>
        <v>0</v>
      </c>
      <c r="L54" s="12">
        <v>0</v>
      </c>
      <c r="M54" s="11">
        <f t="shared" si="21"/>
        <v>0</v>
      </c>
      <c r="N54" s="12">
        <v>0</v>
      </c>
      <c r="O54" s="8">
        <f t="shared" si="3"/>
        <v>120444.3</v>
      </c>
      <c r="P54" s="12">
        <v>0</v>
      </c>
      <c r="Q54" s="8">
        <f t="shared" si="4"/>
        <v>0</v>
      </c>
      <c r="R54" s="12">
        <v>0</v>
      </c>
      <c r="S54" s="11">
        <f t="shared" si="5"/>
        <v>120444.3</v>
      </c>
      <c r="T54" s="30">
        <v>0</v>
      </c>
      <c r="U54" s="11">
        <f t="shared" si="6"/>
        <v>0</v>
      </c>
      <c r="V54" s="1" t="s">
        <v>95</v>
      </c>
    </row>
    <row r="55" spans="1:23" ht="60" customHeight="1" x14ac:dyDescent="0.35">
      <c r="A55" s="5" t="s">
        <v>107</v>
      </c>
      <c r="B55" s="14" t="s">
        <v>100</v>
      </c>
      <c r="C55" s="14" t="s">
        <v>73</v>
      </c>
      <c r="D55" s="17">
        <v>36000</v>
      </c>
      <c r="E55" s="17">
        <v>0</v>
      </c>
      <c r="F55" s="11">
        <f t="shared" si="18"/>
        <v>36000</v>
      </c>
      <c r="G55" s="17">
        <v>0</v>
      </c>
      <c r="H55" s="11">
        <f t="shared" si="19"/>
        <v>36000</v>
      </c>
      <c r="I55" s="12">
        <v>0</v>
      </c>
      <c r="J55" s="12">
        <v>0</v>
      </c>
      <c r="K55" s="11">
        <f t="shared" si="20"/>
        <v>0</v>
      </c>
      <c r="L55" s="12">
        <v>0</v>
      </c>
      <c r="M55" s="11">
        <f t="shared" si="21"/>
        <v>0</v>
      </c>
      <c r="N55" s="12">
        <v>0</v>
      </c>
      <c r="O55" s="8">
        <f t="shared" si="3"/>
        <v>36000</v>
      </c>
      <c r="P55" s="12">
        <v>0</v>
      </c>
      <c r="Q55" s="8">
        <f t="shared" si="4"/>
        <v>0</v>
      </c>
      <c r="R55" s="12">
        <v>0</v>
      </c>
      <c r="S55" s="11">
        <f t="shared" si="5"/>
        <v>36000</v>
      </c>
      <c r="T55" s="30">
        <v>0</v>
      </c>
      <c r="U55" s="11">
        <f t="shared" si="6"/>
        <v>0</v>
      </c>
      <c r="V55" s="1" t="s">
        <v>101</v>
      </c>
    </row>
    <row r="56" spans="1:23" ht="57.75" customHeight="1" x14ac:dyDescent="0.35">
      <c r="A56" s="5" t="s">
        <v>115</v>
      </c>
      <c r="B56" s="14" t="s">
        <v>103</v>
      </c>
      <c r="C56" s="14" t="s">
        <v>73</v>
      </c>
      <c r="D56" s="17">
        <f>D58</f>
        <v>0</v>
      </c>
      <c r="E56" s="17">
        <f>E58</f>
        <v>0</v>
      </c>
      <c r="F56" s="11">
        <f t="shared" si="18"/>
        <v>0</v>
      </c>
      <c r="G56" s="17">
        <f>G58</f>
        <v>0</v>
      </c>
      <c r="H56" s="11">
        <f t="shared" si="19"/>
        <v>0</v>
      </c>
      <c r="I56" s="12">
        <f>I58+I59</f>
        <v>372375</v>
      </c>
      <c r="J56" s="12">
        <f>J58+J59</f>
        <v>0</v>
      </c>
      <c r="K56" s="11">
        <f t="shared" si="20"/>
        <v>372375</v>
      </c>
      <c r="L56" s="12">
        <f>L58+L59</f>
        <v>1790.1</v>
      </c>
      <c r="M56" s="11">
        <f t="shared" si="21"/>
        <v>374165.1</v>
      </c>
      <c r="N56" s="12">
        <f>N58+N59</f>
        <v>0</v>
      </c>
      <c r="O56" s="8">
        <f t="shared" si="3"/>
        <v>0</v>
      </c>
      <c r="P56" s="12">
        <f>P58+P59</f>
        <v>0</v>
      </c>
      <c r="Q56" s="8">
        <f t="shared" si="4"/>
        <v>374165.1</v>
      </c>
      <c r="R56" s="12">
        <f>R58+R59</f>
        <v>0</v>
      </c>
      <c r="S56" s="11">
        <f t="shared" si="5"/>
        <v>0</v>
      </c>
      <c r="T56" s="30">
        <f>T58+T59</f>
        <v>0</v>
      </c>
      <c r="U56" s="11">
        <f t="shared" si="6"/>
        <v>374165.1</v>
      </c>
      <c r="V56" s="1" t="s">
        <v>104</v>
      </c>
    </row>
    <row r="57" spans="1:23" x14ac:dyDescent="0.35">
      <c r="A57" s="5"/>
      <c r="B57" s="6" t="s">
        <v>82</v>
      </c>
      <c r="C57" s="14"/>
      <c r="D57" s="18"/>
      <c r="E57" s="18"/>
      <c r="F57" s="13"/>
      <c r="G57" s="18"/>
      <c r="H57" s="13"/>
      <c r="I57" s="13"/>
      <c r="J57" s="13"/>
      <c r="K57" s="18"/>
      <c r="L57" s="13"/>
      <c r="M57" s="18"/>
      <c r="N57" s="13"/>
      <c r="O57" s="8"/>
      <c r="P57" s="13"/>
      <c r="Q57" s="8"/>
      <c r="R57" s="13"/>
      <c r="S57" s="11">
        <f t="shared" si="5"/>
        <v>0</v>
      </c>
      <c r="T57" s="30"/>
      <c r="U57" s="11">
        <f t="shared" si="6"/>
        <v>0</v>
      </c>
    </row>
    <row r="58" spans="1:23" x14ac:dyDescent="0.35">
      <c r="A58" s="5"/>
      <c r="B58" s="10" t="s">
        <v>94</v>
      </c>
      <c r="C58" s="14"/>
      <c r="D58" s="17">
        <v>0</v>
      </c>
      <c r="E58" s="17">
        <v>0</v>
      </c>
      <c r="F58" s="11">
        <f t="shared" ref="F58:F62" si="22">D58+E58</f>
        <v>0</v>
      </c>
      <c r="G58" s="17">
        <v>0</v>
      </c>
      <c r="H58" s="11">
        <f t="shared" ref="H58:H62" si="23">F58+G58</f>
        <v>0</v>
      </c>
      <c r="I58" s="12">
        <v>90100</v>
      </c>
      <c r="J58" s="12"/>
      <c r="K58" s="11">
        <f t="shared" ref="K58:K62" si="24">I58+J58</f>
        <v>90100</v>
      </c>
      <c r="L58" s="12"/>
      <c r="M58" s="11">
        <f t="shared" ref="M58:M62" si="25">K58+L58</f>
        <v>90100</v>
      </c>
      <c r="N58" s="12"/>
      <c r="O58" s="8">
        <f t="shared" si="3"/>
        <v>0</v>
      </c>
      <c r="P58" s="12"/>
      <c r="Q58" s="8">
        <f t="shared" si="4"/>
        <v>90100</v>
      </c>
      <c r="R58" s="12"/>
      <c r="S58" s="11">
        <f t="shared" si="5"/>
        <v>0</v>
      </c>
      <c r="T58" s="30"/>
      <c r="U58" s="11">
        <f t="shared" si="6"/>
        <v>90100</v>
      </c>
      <c r="W58" s="1">
        <v>0</v>
      </c>
    </row>
    <row r="59" spans="1:23" x14ac:dyDescent="0.35">
      <c r="A59" s="5"/>
      <c r="B59" s="10" t="s">
        <v>83</v>
      </c>
      <c r="C59" s="14"/>
      <c r="D59" s="17">
        <v>0</v>
      </c>
      <c r="E59" s="17">
        <v>0</v>
      </c>
      <c r="F59" s="11">
        <f t="shared" si="22"/>
        <v>0</v>
      </c>
      <c r="G59" s="17">
        <v>0</v>
      </c>
      <c r="H59" s="11">
        <f t="shared" si="23"/>
        <v>0</v>
      </c>
      <c r="I59" s="12">
        <v>282275</v>
      </c>
      <c r="J59" s="12"/>
      <c r="K59" s="11">
        <f t="shared" si="24"/>
        <v>282275</v>
      </c>
      <c r="L59" s="12">
        <v>1790.1</v>
      </c>
      <c r="M59" s="11">
        <f t="shared" si="25"/>
        <v>284065.09999999998</v>
      </c>
      <c r="N59" s="12">
        <v>0</v>
      </c>
      <c r="O59" s="8">
        <f t="shared" si="3"/>
        <v>0</v>
      </c>
      <c r="P59" s="12">
        <v>0</v>
      </c>
      <c r="Q59" s="8">
        <f t="shared" si="4"/>
        <v>284065.09999999998</v>
      </c>
      <c r="R59" s="12">
        <v>0</v>
      </c>
      <c r="S59" s="11">
        <f t="shared" si="5"/>
        <v>0</v>
      </c>
      <c r="T59" s="30">
        <v>0</v>
      </c>
      <c r="U59" s="11">
        <f t="shared" si="6"/>
        <v>284065.09999999998</v>
      </c>
      <c r="V59" s="1" t="s">
        <v>105</v>
      </c>
    </row>
    <row r="60" spans="1:23" ht="54" x14ac:dyDescent="0.35">
      <c r="A60" s="5"/>
      <c r="B60" s="14" t="s">
        <v>97</v>
      </c>
      <c r="C60" s="14" t="s">
        <v>47</v>
      </c>
      <c r="D60" s="17"/>
      <c r="E60" s="17"/>
      <c r="F60" s="11"/>
      <c r="G60" s="17"/>
      <c r="H60" s="11"/>
      <c r="I60" s="12"/>
      <c r="J60" s="12"/>
      <c r="K60" s="11"/>
      <c r="L60" s="12"/>
      <c r="M60" s="11"/>
      <c r="N60" s="12"/>
      <c r="O60" s="8"/>
      <c r="P60" s="12"/>
      <c r="Q60" s="8"/>
      <c r="R60" s="12">
        <v>9499.9</v>
      </c>
      <c r="S60" s="11">
        <f>R60+O60</f>
        <v>9499.9</v>
      </c>
      <c r="T60" s="30"/>
      <c r="U60" s="11"/>
      <c r="V60" s="1" t="s">
        <v>98</v>
      </c>
    </row>
    <row r="61" spans="1:23" x14ac:dyDescent="0.35">
      <c r="A61" s="5"/>
      <c r="B61" s="26"/>
      <c r="C61" s="14"/>
      <c r="D61" s="17"/>
      <c r="E61" s="17"/>
      <c r="F61" s="11"/>
      <c r="G61" s="17"/>
      <c r="H61" s="11"/>
      <c r="I61" s="12"/>
      <c r="J61" s="12"/>
      <c r="K61" s="11"/>
      <c r="L61" s="12"/>
      <c r="M61" s="11"/>
      <c r="N61" s="12"/>
      <c r="O61" s="8"/>
      <c r="P61" s="12"/>
      <c r="Q61" s="8"/>
      <c r="R61" s="12"/>
      <c r="S61" s="11"/>
      <c r="T61" s="30"/>
      <c r="U61" s="11"/>
    </row>
    <row r="62" spans="1:23" x14ac:dyDescent="0.35">
      <c r="A62" s="5"/>
      <c r="B62" s="20" t="s">
        <v>106</v>
      </c>
      <c r="C62" s="21"/>
      <c r="D62" s="8">
        <f>D63</f>
        <v>0</v>
      </c>
      <c r="E62" s="8">
        <f>E63</f>
        <v>100000</v>
      </c>
      <c r="F62" s="8">
        <f t="shared" si="22"/>
        <v>100000</v>
      </c>
      <c r="G62" s="8">
        <f>G63</f>
        <v>0</v>
      </c>
      <c r="H62" s="8">
        <f t="shared" si="23"/>
        <v>100000</v>
      </c>
      <c r="I62" s="8">
        <f>I63</f>
        <v>0</v>
      </c>
      <c r="J62" s="8">
        <f>J63</f>
        <v>125000</v>
      </c>
      <c r="K62" s="11">
        <f t="shared" si="24"/>
        <v>125000</v>
      </c>
      <c r="L62" s="8">
        <f>L63</f>
        <v>0</v>
      </c>
      <c r="M62" s="11">
        <f t="shared" si="25"/>
        <v>125000</v>
      </c>
      <c r="N62" s="8">
        <f>N63</f>
        <v>0</v>
      </c>
      <c r="O62" s="8">
        <f t="shared" si="3"/>
        <v>100000</v>
      </c>
      <c r="P62" s="8">
        <f>P63</f>
        <v>0</v>
      </c>
      <c r="Q62" s="8">
        <f t="shared" si="4"/>
        <v>125000</v>
      </c>
      <c r="R62" s="11">
        <f>R63</f>
        <v>0</v>
      </c>
      <c r="S62" s="11">
        <f t="shared" si="5"/>
        <v>100000</v>
      </c>
      <c r="T62" s="29">
        <f>T63</f>
        <v>0</v>
      </c>
      <c r="U62" s="11">
        <f t="shared" si="6"/>
        <v>125000</v>
      </c>
    </row>
    <row r="63" spans="1:23" ht="72" x14ac:dyDescent="0.35">
      <c r="A63" s="5" t="s">
        <v>121</v>
      </c>
      <c r="B63" s="10" t="s">
        <v>108</v>
      </c>
      <c r="C63" s="14" t="s">
        <v>109</v>
      </c>
      <c r="D63" s="11">
        <v>0</v>
      </c>
      <c r="E63" s="11">
        <v>100000</v>
      </c>
      <c r="F63" s="11">
        <f>D63+E63</f>
        <v>100000</v>
      </c>
      <c r="G63" s="11"/>
      <c r="H63" s="11">
        <f>F63+G63</f>
        <v>100000</v>
      </c>
      <c r="I63" s="11">
        <v>0</v>
      </c>
      <c r="J63" s="11">
        <v>125000</v>
      </c>
      <c r="K63" s="11">
        <f>I63+J63</f>
        <v>125000</v>
      </c>
      <c r="L63" s="11"/>
      <c r="M63" s="11">
        <f>K63+L63</f>
        <v>125000</v>
      </c>
      <c r="N63" s="11"/>
      <c r="O63" s="8">
        <f t="shared" si="3"/>
        <v>100000</v>
      </c>
      <c r="P63" s="11"/>
      <c r="Q63" s="8">
        <f t="shared" si="4"/>
        <v>125000</v>
      </c>
      <c r="R63" s="11"/>
      <c r="S63" s="11">
        <f t="shared" si="5"/>
        <v>100000</v>
      </c>
      <c r="T63" s="29"/>
      <c r="U63" s="11">
        <f t="shared" si="6"/>
        <v>125000</v>
      </c>
      <c r="V63" s="1" t="s">
        <v>110</v>
      </c>
    </row>
    <row r="64" spans="1:23" x14ac:dyDescent="0.35">
      <c r="A64" s="5"/>
      <c r="B64" s="34" t="s">
        <v>111</v>
      </c>
      <c r="C64" s="34"/>
      <c r="D64" s="8">
        <f>D16+D26+D38+D42+D62</f>
        <v>1622243.4999999998</v>
      </c>
      <c r="E64" s="8">
        <f>E16+E26+E38+E42+E62</f>
        <v>212515.3</v>
      </c>
      <c r="F64" s="8">
        <f>D64+E64</f>
        <v>1834758.7999999998</v>
      </c>
      <c r="G64" s="8">
        <f>G16+G26+G38+G42+G62</f>
        <v>0</v>
      </c>
      <c r="H64" s="8">
        <f>F64+G64</f>
        <v>1834758.7999999998</v>
      </c>
      <c r="I64" s="8">
        <f>I16+I26+I38+I42+I62</f>
        <v>2408495.6</v>
      </c>
      <c r="J64" s="8">
        <f>J16+J26+J38+J42+J62</f>
        <v>125000</v>
      </c>
      <c r="K64" s="11">
        <f>I64+J64</f>
        <v>2533495.6</v>
      </c>
      <c r="L64" s="8">
        <f>L16+L26+L38+L42+L62</f>
        <v>1790.1</v>
      </c>
      <c r="M64" s="11">
        <f>K64+L64</f>
        <v>2535285.7000000002</v>
      </c>
      <c r="N64" s="8">
        <f>N16+N26+N38+N42+N62</f>
        <v>739857.4</v>
      </c>
      <c r="O64" s="8">
        <f t="shared" si="3"/>
        <v>2574616.1999999997</v>
      </c>
      <c r="P64" s="8">
        <f>P16+P26+P38+P42+P62</f>
        <v>915348.9</v>
      </c>
      <c r="Q64" s="8">
        <f t="shared" si="4"/>
        <v>3450634.6</v>
      </c>
      <c r="R64" s="11">
        <f>R16+R26+R38+R42+R62</f>
        <v>149555.22700000001</v>
      </c>
      <c r="S64" s="11">
        <f t="shared" si="5"/>
        <v>2724171.4269999997</v>
      </c>
      <c r="T64" s="29">
        <f>T16+T26+T38+T42+T62</f>
        <v>0</v>
      </c>
      <c r="U64" s="11">
        <f t="shared" si="6"/>
        <v>3450634.6</v>
      </c>
    </row>
    <row r="65" spans="1:21" x14ac:dyDescent="0.35">
      <c r="A65" s="5"/>
      <c r="B65" s="39" t="s">
        <v>112</v>
      </c>
      <c r="C65" s="40"/>
      <c r="D65" s="8"/>
      <c r="E65" s="8"/>
      <c r="F65" s="8"/>
      <c r="G65" s="8"/>
      <c r="H65" s="8"/>
      <c r="I65" s="8"/>
      <c r="J65" s="8"/>
      <c r="K65" s="11"/>
      <c r="L65" s="8"/>
      <c r="M65" s="11"/>
      <c r="N65" s="8"/>
      <c r="O65" s="8"/>
      <c r="P65" s="8"/>
      <c r="Q65" s="8"/>
      <c r="R65" s="11"/>
      <c r="S65" s="11">
        <f t="shared" si="5"/>
        <v>0</v>
      </c>
      <c r="T65" s="29"/>
      <c r="U65" s="11">
        <f t="shared" si="6"/>
        <v>0</v>
      </c>
    </row>
    <row r="66" spans="1:21" x14ac:dyDescent="0.35">
      <c r="A66" s="5"/>
      <c r="B66" s="41" t="s">
        <v>83</v>
      </c>
      <c r="C66" s="42"/>
      <c r="D66" s="8">
        <f>D44</f>
        <v>247815.6</v>
      </c>
      <c r="E66" s="8">
        <f>E44</f>
        <v>0</v>
      </c>
      <c r="F66" s="8">
        <f t="shared" ref="F66:F74" si="26">D66+E66</f>
        <v>247815.6</v>
      </c>
      <c r="G66" s="8">
        <f>G44</f>
        <v>0</v>
      </c>
      <c r="H66" s="8">
        <f t="shared" ref="H66:H74" si="27">F66+G66</f>
        <v>247815.6</v>
      </c>
      <c r="I66" s="8">
        <f>I44</f>
        <v>282275</v>
      </c>
      <c r="J66" s="8">
        <f>J44</f>
        <v>0</v>
      </c>
      <c r="K66" s="11">
        <f t="shared" ref="K66:K74" si="28">I66+J66</f>
        <v>282275</v>
      </c>
      <c r="L66" s="8">
        <f>L44</f>
        <v>1790.1</v>
      </c>
      <c r="M66" s="11">
        <f t="shared" ref="M66:M74" si="29">K66+L66</f>
        <v>284065.09999999998</v>
      </c>
      <c r="N66" s="8">
        <f>N44</f>
        <v>0</v>
      </c>
      <c r="O66" s="8">
        <f t="shared" si="3"/>
        <v>247815.6</v>
      </c>
      <c r="P66" s="8">
        <f>P44</f>
        <v>0</v>
      </c>
      <c r="Q66" s="8">
        <f t="shared" si="4"/>
        <v>284065.09999999998</v>
      </c>
      <c r="R66" s="11">
        <f>R44</f>
        <v>0</v>
      </c>
      <c r="S66" s="11">
        <f t="shared" si="5"/>
        <v>247815.6</v>
      </c>
      <c r="T66" s="29">
        <f>T44</f>
        <v>0</v>
      </c>
      <c r="U66" s="11">
        <f t="shared" si="6"/>
        <v>284065.09999999998</v>
      </c>
    </row>
    <row r="67" spans="1:21" x14ac:dyDescent="0.35">
      <c r="A67" s="5"/>
      <c r="B67" s="34" t="s">
        <v>113</v>
      </c>
      <c r="C67" s="34"/>
      <c r="D67" s="8"/>
      <c r="E67" s="8"/>
      <c r="F67" s="8"/>
      <c r="G67" s="8"/>
      <c r="H67" s="8"/>
      <c r="I67" s="8"/>
      <c r="J67" s="8"/>
      <c r="K67" s="11"/>
      <c r="L67" s="8"/>
      <c r="M67" s="11"/>
      <c r="N67" s="8"/>
      <c r="O67" s="8"/>
      <c r="P67" s="8"/>
      <c r="Q67" s="8"/>
      <c r="R67" s="11"/>
      <c r="S67" s="11">
        <f t="shared" si="5"/>
        <v>0</v>
      </c>
      <c r="T67" s="29"/>
      <c r="U67" s="11">
        <f t="shared" si="6"/>
        <v>0</v>
      </c>
    </row>
    <row r="68" spans="1:21" x14ac:dyDescent="0.35">
      <c r="A68" s="5"/>
      <c r="B68" s="34" t="s">
        <v>43</v>
      </c>
      <c r="C68" s="45"/>
      <c r="D68" s="8">
        <f>D27+D29+D30+D31+D32+D33+D34+D35</f>
        <v>175777.19999999995</v>
      </c>
      <c r="E68" s="8">
        <f>E27+E29+E30+E31+E32+E33+E34+E35</f>
        <v>0</v>
      </c>
      <c r="F68" s="8">
        <f t="shared" si="26"/>
        <v>175777.19999999995</v>
      </c>
      <c r="G68" s="8">
        <f>G27+G29+G30+G31+G32+G33+G34+G35</f>
        <v>0</v>
      </c>
      <c r="H68" s="8">
        <f t="shared" si="27"/>
        <v>175777.19999999995</v>
      </c>
      <c r="I68" s="8">
        <f>I27+I29+I30+I31+I32+I33+I34+I35</f>
        <v>233620.6</v>
      </c>
      <c r="J68" s="8">
        <f>J27+J29+J30+J31+J32+J33+J34+J35</f>
        <v>0</v>
      </c>
      <c r="K68" s="11">
        <f t="shared" si="28"/>
        <v>233620.6</v>
      </c>
      <c r="L68" s="8">
        <f>L27+L29+L30+L31+L32+L33+L34+L35</f>
        <v>0</v>
      </c>
      <c r="M68" s="11">
        <f t="shared" si="29"/>
        <v>233620.6</v>
      </c>
      <c r="N68" s="8">
        <f>N27+N29+N30+N31+N32+N33+N34+N35</f>
        <v>0</v>
      </c>
      <c r="O68" s="8">
        <f t="shared" si="3"/>
        <v>175777.19999999995</v>
      </c>
      <c r="P68" s="8">
        <f>P27+P29+P30+P31+P32+P33+P34+P35</f>
        <v>0</v>
      </c>
      <c r="Q68" s="8">
        <f t="shared" si="4"/>
        <v>233620.6</v>
      </c>
      <c r="R68" s="11">
        <f>R27+R29+R30+R31+R32+R33+R34+R35+R37</f>
        <v>163815.55900000001</v>
      </c>
      <c r="S68" s="11">
        <f t="shared" si="5"/>
        <v>339592.75899999996</v>
      </c>
      <c r="T68" s="29">
        <f>T27+T29+T30+T31+T32+T33+T34+T35+T37</f>
        <v>0</v>
      </c>
      <c r="U68" s="11">
        <f t="shared" si="6"/>
        <v>233620.6</v>
      </c>
    </row>
    <row r="69" spans="1:21" x14ac:dyDescent="0.35">
      <c r="A69" s="5"/>
      <c r="B69" s="34" t="s">
        <v>73</v>
      </c>
      <c r="C69" s="45"/>
      <c r="D69" s="8">
        <f>D39+D40+D41+D47+D51+D55+D56</f>
        <v>553308.19999999995</v>
      </c>
      <c r="E69" s="8">
        <f>E39+E40+E41+E47+E51+E55+E56</f>
        <v>0</v>
      </c>
      <c r="F69" s="8">
        <f t="shared" si="26"/>
        <v>553308.19999999995</v>
      </c>
      <c r="G69" s="8">
        <f>G39+G40+G41+G47+G51+G55+G56</f>
        <v>0</v>
      </c>
      <c r="H69" s="8">
        <f t="shared" si="27"/>
        <v>553308.19999999995</v>
      </c>
      <c r="I69" s="8">
        <f>I39+I40+I41+I47+I51+I55+I56</f>
        <v>494875</v>
      </c>
      <c r="J69" s="8">
        <f>J39+J40+J41+J47+J51+J55+J56</f>
        <v>0</v>
      </c>
      <c r="K69" s="11">
        <f t="shared" si="28"/>
        <v>494875</v>
      </c>
      <c r="L69" s="8">
        <f>L39+L40+L41+L47+L51+L55+L56</f>
        <v>1790.1</v>
      </c>
      <c r="M69" s="11">
        <f t="shared" si="29"/>
        <v>496665.1</v>
      </c>
      <c r="N69" s="8">
        <f>N39+N40+N41+N47+N51+N55+N56</f>
        <v>0</v>
      </c>
      <c r="O69" s="8">
        <f t="shared" si="3"/>
        <v>553308.19999999995</v>
      </c>
      <c r="P69" s="8">
        <f>P39+P40+P41+P47+P51+P55+P56</f>
        <v>0</v>
      </c>
      <c r="Q69" s="8">
        <f t="shared" si="4"/>
        <v>496665.1</v>
      </c>
      <c r="R69" s="11">
        <f>R39+R40+R41+R47+R51+R55+R56</f>
        <v>-9499.9</v>
      </c>
      <c r="S69" s="11">
        <f t="shared" si="5"/>
        <v>543808.29999999993</v>
      </c>
      <c r="T69" s="29">
        <f>T39+T40+T41+T47+T51+T55+T56</f>
        <v>0</v>
      </c>
      <c r="U69" s="11">
        <f t="shared" si="6"/>
        <v>496665.1</v>
      </c>
    </row>
    <row r="70" spans="1:21" x14ac:dyDescent="0.35">
      <c r="A70" s="5"/>
      <c r="B70" s="34" t="s">
        <v>114</v>
      </c>
      <c r="C70" s="45"/>
      <c r="D70" s="8">
        <f>D18+D19+D20+D21+D22+D23</f>
        <v>375159.8</v>
      </c>
      <c r="E70" s="8">
        <f>E18+E19+E20+E21+E22+E23+E24+E25</f>
        <v>112515.3</v>
      </c>
      <c r="F70" s="8">
        <f t="shared" si="26"/>
        <v>487675.1</v>
      </c>
      <c r="G70" s="8">
        <f>G18+G19+G20+G21+G22+G23+G24+G25</f>
        <v>0</v>
      </c>
      <c r="H70" s="8">
        <f t="shared" si="27"/>
        <v>487675.1</v>
      </c>
      <c r="I70" s="8">
        <f>I18+I19+I20+I21+I22+I23+I24+I25</f>
        <v>767000</v>
      </c>
      <c r="J70" s="8">
        <f>J18+J19+J20+J21+J22+J23+J24+J25</f>
        <v>0</v>
      </c>
      <c r="K70" s="11">
        <f t="shared" si="28"/>
        <v>767000</v>
      </c>
      <c r="L70" s="8">
        <f>L18+L19+L20+L21+L22+L23</f>
        <v>0</v>
      </c>
      <c r="M70" s="11">
        <f t="shared" si="29"/>
        <v>767000</v>
      </c>
      <c r="N70" s="8">
        <f>N18+N19+N20+N21+N22+N23</f>
        <v>0</v>
      </c>
      <c r="O70" s="8">
        <f t="shared" si="3"/>
        <v>487675.1</v>
      </c>
      <c r="P70" s="8">
        <f>P18+P19+P20+P21+P22+P23</f>
        <v>0</v>
      </c>
      <c r="Q70" s="8">
        <f t="shared" si="4"/>
        <v>767000</v>
      </c>
      <c r="R70" s="11">
        <f>R18+R19+R20+R21+R22+R23</f>
        <v>65739.668000000005</v>
      </c>
      <c r="S70" s="11">
        <f t="shared" si="5"/>
        <v>553414.76799999992</v>
      </c>
      <c r="T70" s="29">
        <f>T18+T19+T20+T21+T22+T23</f>
        <v>0</v>
      </c>
      <c r="U70" s="11">
        <f t="shared" si="6"/>
        <v>767000</v>
      </c>
    </row>
    <row r="71" spans="1:21" x14ac:dyDescent="0.35">
      <c r="A71" s="5"/>
      <c r="B71" s="46" t="s">
        <v>109</v>
      </c>
      <c r="C71" s="45"/>
      <c r="D71" s="8">
        <f>D63</f>
        <v>0</v>
      </c>
      <c r="E71" s="8">
        <f>E63</f>
        <v>100000</v>
      </c>
      <c r="F71" s="8">
        <f t="shared" si="26"/>
        <v>100000</v>
      </c>
      <c r="G71" s="8">
        <f>G63</f>
        <v>0</v>
      </c>
      <c r="H71" s="8">
        <f t="shared" si="27"/>
        <v>100000</v>
      </c>
      <c r="I71" s="8">
        <f>I63</f>
        <v>0</v>
      </c>
      <c r="J71" s="8">
        <f>J63</f>
        <v>125000</v>
      </c>
      <c r="K71" s="11">
        <f t="shared" si="28"/>
        <v>125000</v>
      </c>
      <c r="L71" s="8">
        <f>L63</f>
        <v>0</v>
      </c>
      <c r="M71" s="11">
        <f t="shared" si="29"/>
        <v>125000</v>
      </c>
      <c r="N71" s="8">
        <f>N63</f>
        <v>0</v>
      </c>
      <c r="O71" s="8">
        <f t="shared" si="3"/>
        <v>100000</v>
      </c>
      <c r="P71" s="8">
        <f>P63</f>
        <v>0</v>
      </c>
      <c r="Q71" s="8">
        <f t="shared" si="4"/>
        <v>125000</v>
      </c>
      <c r="R71" s="11">
        <f>R63</f>
        <v>0</v>
      </c>
      <c r="S71" s="11">
        <f t="shared" si="5"/>
        <v>100000</v>
      </c>
      <c r="T71" s="29">
        <f>T63</f>
        <v>0</v>
      </c>
      <c r="U71" s="11">
        <f t="shared" si="6"/>
        <v>125000</v>
      </c>
    </row>
    <row r="72" spans="1:21" x14ac:dyDescent="0.35">
      <c r="A72" s="5"/>
      <c r="B72" s="47" t="s">
        <v>86</v>
      </c>
      <c r="C72" s="48"/>
      <c r="D72" s="8">
        <f>D45+D46</f>
        <v>8217.7000000000007</v>
      </c>
      <c r="E72" s="8">
        <f>E45+E46</f>
        <v>0</v>
      </c>
      <c r="F72" s="8">
        <f t="shared" si="26"/>
        <v>8217.7000000000007</v>
      </c>
      <c r="G72" s="8">
        <f>G45+G46</f>
        <v>0</v>
      </c>
      <c r="H72" s="8">
        <f t="shared" si="27"/>
        <v>8217.7000000000007</v>
      </c>
      <c r="I72" s="8">
        <f>I45+I46</f>
        <v>3000</v>
      </c>
      <c r="J72" s="8">
        <f>J45+J46</f>
        <v>0</v>
      </c>
      <c r="K72" s="11">
        <f t="shared" si="28"/>
        <v>3000</v>
      </c>
      <c r="L72" s="8">
        <f>L45+L46</f>
        <v>0</v>
      </c>
      <c r="M72" s="11">
        <f t="shared" si="29"/>
        <v>3000</v>
      </c>
      <c r="N72" s="8">
        <f>N45+N46</f>
        <v>0</v>
      </c>
      <c r="O72" s="8">
        <f t="shared" si="3"/>
        <v>8217.7000000000007</v>
      </c>
      <c r="P72" s="8">
        <f>P45+P46</f>
        <v>0</v>
      </c>
      <c r="Q72" s="8">
        <f t="shared" si="4"/>
        <v>3000</v>
      </c>
      <c r="R72" s="11">
        <f>R45+R46</f>
        <v>0</v>
      </c>
      <c r="S72" s="11">
        <f t="shared" si="5"/>
        <v>8217.7000000000007</v>
      </c>
      <c r="T72" s="29">
        <f>T45+T46</f>
        <v>0</v>
      </c>
      <c r="U72" s="11">
        <f t="shared" si="6"/>
        <v>3000</v>
      </c>
    </row>
    <row r="73" spans="1:21" x14ac:dyDescent="0.35">
      <c r="A73" s="5"/>
      <c r="B73" s="46" t="s">
        <v>47</v>
      </c>
      <c r="C73" s="45"/>
      <c r="D73" s="11">
        <f>D28</f>
        <v>9780.6</v>
      </c>
      <c r="E73" s="11">
        <f>E28</f>
        <v>0</v>
      </c>
      <c r="F73" s="8">
        <f t="shared" si="26"/>
        <v>9780.6</v>
      </c>
      <c r="G73" s="11">
        <f>G28</f>
        <v>0</v>
      </c>
      <c r="H73" s="8">
        <f t="shared" si="27"/>
        <v>9780.6</v>
      </c>
      <c r="I73" s="11">
        <f>I28</f>
        <v>0</v>
      </c>
      <c r="J73" s="11">
        <f>J28</f>
        <v>0</v>
      </c>
      <c r="K73" s="11">
        <f t="shared" si="28"/>
        <v>0</v>
      </c>
      <c r="L73" s="11">
        <f>L28</f>
        <v>0</v>
      </c>
      <c r="M73" s="11">
        <f t="shared" si="29"/>
        <v>0</v>
      </c>
      <c r="N73" s="11">
        <f>N28+N36</f>
        <v>739857.4</v>
      </c>
      <c r="O73" s="8">
        <f>N73+H73</f>
        <v>749638</v>
      </c>
      <c r="P73" s="11">
        <f>P28+P36</f>
        <v>915348.9</v>
      </c>
      <c r="Q73" s="8">
        <f t="shared" si="4"/>
        <v>915348.9</v>
      </c>
      <c r="R73" s="11">
        <f>R28+R36+R60</f>
        <v>9499.9</v>
      </c>
      <c r="S73" s="11">
        <f t="shared" si="5"/>
        <v>759137.9</v>
      </c>
      <c r="T73" s="29">
        <f>T28+T36</f>
        <v>0</v>
      </c>
      <c r="U73" s="11">
        <f t="shared" si="6"/>
        <v>915348.9</v>
      </c>
    </row>
    <row r="74" spans="1:21" x14ac:dyDescent="0.35">
      <c r="A74" s="22"/>
      <c r="B74" s="46" t="s">
        <v>14</v>
      </c>
      <c r="C74" s="45"/>
      <c r="D74" s="8">
        <f>D17</f>
        <v>500000</v>
      </c>
      <c r="E74" s="8">
        <f>E17</f>
        <v>0</v>
      </c>
      <c r="F74" s="8">
        <f t="shared" si="26"/>
        <v>500000</v>
      </c>
      <c r="G74" s="8">
        <f>G17</f>
        <v>0</v>
      </c>
      <c r="H74" s="8">
        <f t="shared" si="27"/>
        <v>500000</v>
      </c>
      <c r="I74" s="8">
        <f>I17</f>
        <v>910000</v>
      </c>
      <c r="J74" s="8">
        <f>J17</f>
        <v>0</v>
      </c>
      <c r="K74" s="11">
        <f t="shared" si="28"/>
        <v>910000</v>
      </c>
      <c r="L74" s="8">
        <f>L17</f>
        <v>0</v>
      </c>
      <c r="M74" s="11">
        <f t="shared" si="29"/>
        <v>910000</v>
      </c>
      <c r="N74" s="8">
        <f>N17</f>
        <v>0</v>
      </c>
      <c r="O74" s="8">
        <f t="shared" si="3"/>
        <v>500000</v>
      </c>
      <c r="P74" s="8">
        <f>P17</f>
        <v>0</v>
      </c>
      <c r="Q74" s="8">
        <f t="shared" si="4"/>
        <v>910000</v>
      </c>
      <c r="R74" s="11">
        <f>R17</f>
        <v>-80000</v>
      </c>
      <c r="S74" s="11">
        <f t="shared" si="5"/>
        <v>420000</v>
      </c>
      <c r="T74" s="29">
        <f>T17</f>
        <v>0</v>
      </c>
      <c r="U74" s="11">
        <f t="shared" si="6"/>
        <v>910000</v>
      </c>
    </row>
  </sheetData>
  <autoFilter ref="A15:W74"/>
  <mergeCells count="33">
    <mergeCell ref="C14:C15"/>
    <mergeCell ref="D14:D15"/>
    <mergeCell ref="B74:C74"/>
    <mergeCell ref="B68:C68"/>
    <mergeCell ref="B69:C69"/>
    <mergeCell ref="B70:C70"/>
    <mergeCell ref="B71:C71"/>
    <mergeCell ref="B72:C72"/>
    <mergeCell ref="B73:C73"/>
    <mergeCell ref="R14:R15"/>
    <mergeCell ref="S14:S15"/>
    <mergeCell ref="T14:T15"/>
    <mergeCell ref="U14:U15"/>
    <mergeCell ref="N14:N15"/>
    <mergeCell ref="P14:P15"/>
    <mergeCell ref="O14:O15"/>
    <mergeCell ref="Q14:Q15"/>
    <mergeCell ref="A10:M12"/>
    <mergeCell ref="B67:C67"/>
    <mergeCell ref="F14:F15"/>
    <mergeCell ref="G14:G15"/>
    <mergeCell ref="H14:H15"/>
    <mergeCell ref="I14:I15"/>
    <mergeCell ref="E14:E15"/>
    <mergeCell ref="L14:L15"/>
    <mergeCell ref="M14:M15"/>
    <mergeCell ref="B64:C64"/>
    <mergeCell ref="B65:C65"/>
    <mergeCell ref="B66:C66"/>
    <mergeCell ref="J14:J15"/>
    <mergeCell ref="K14:K15"/>
    <mergeCell ref="A14:A15"/>
    <mergeCell ref="B14:B15"/>
  </mergeCells>
  <pageMargins left="0.98425196850393704" right="0.39370078740157483" top="0.78740157480314965" bottom="0.78740157480314965" header="0.51181102362204722" footer="0.51181102362204722"/>
  <pageSetup paperSize="9" scale="59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Поспелова Наталья Владимировна</cp:lastModifiedBy>
  <cp:lastPrinted>2014-05-30T09:55:21Z</cp:lastPrinted>
  <dcterms:created xsi:type="dcterms:W3CDTF">2014-02-04T08:37:28Z</dcterms:created>
  <dcterms:modified xsi:type="dcterms:W3CDTF">2014-05-30T09:55:24Z</dcterms:modified>
</cp:coreProperties>
</file>