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!_МЕСЯЦ_!\Проект бюджета 2015-2017 к I чтению (пакет в ПГД)\1. Проект решения ПГД\"/>
    </mc:Choice>
  </mc:AlternateContent>
  <bookViews>
    <workbookView xWindow="0" yWindow="0" windowWidth="28800" windowHeight="11832"/>
  </bookViews>
  <sheets>
    <sheet name="2016-2017 год" sheetId="1" r:id="rId1"/>
  </sheets>
  <definedNames>
    <definedName name="_xlnm._FilterDatabase" localSheetId="0" hidden="1">'2016-2017 год'!$A$10:$G$127</definedName>
    <definedName name="_xlnm.Print_Titles" localSheetId="0">'2016-2017 год'!$9:$10</definedName>
    <definedName name="_xlnm.Print_Area" localSheetId="0">'2016-2017 год'!$A$1:$F$125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8" i="1" l="1"/>
  <c r="D68" i="1"/>
  <c r="E67" i="1"/>
  <c r="D67" i="1"/>
  <c r="E82" i="1"/>
  <c r="D82" i="1"/>
  <c r="E63" i="1"/>
  <c r="E51" i="1" s="1"/>
  <c r="D63" i="1"/>
  <c r="D51" i="1" s="1"/>
  <c r="E52" i="1"/>
  <c r="D52" i="1"/>
  <c r="E13" i="1"/>
  <c r="D13" i="1"/>
  <c r="E14" i="1"/>
  <c r="D14" i="1"/>
  <c r="E61" i="1" l="1"/>
  <c r="E118" i="1"/>
  <c r="D118" i="1"/>
  <c r="E126" i="1" l="1"/>
  <c r="E49" i="1"/>
  <c r="E37" i="1"/>
  <c r="D37" i="1"/>
  <c r="E29" i="1"/>
  <c r="D29" i="1"/>
  <c r="E24" i="1"/>
  <c r="D24" i="1"/>
  <c r="D125" i="1" l="1"/>
  <c r="E125" i="1"/>
  <c r="E127" i="1"/>
  <c r="D127" i="1"/>
  <c r="E124" i="1"/>
  <c r="D124" i="1"/>
  <c r="E120" i="1"/>
  <c r="D120" i="1"/>
  <c r="E109" i="1" l="1"/>
  <c r="E111" i="1"/>
  <c r="D111" i="1"/>
  <c r="E15" i="1"/>
  <c r="D15" i="1"/>
  <c r="E42" i="1" l="1"/>
  <c r="E122" i="1" s="1"/>
  <c r="D42" i="1"/>
  <c r="D11" i="1" s="1"/>
  <c r="D122" i="1" l="1"/>
  <c r="E11" i="1"/>
  <c r="D61" i="1"/>
  <c r="E83" i="1"/>
  <c r="E117" i="1" s="1"/>
  <c r="D83" i="1"/>
  <c r="D117" i="1" s="1"/>
  <c r="E93" i="1"/>
  <c r="D93" i="1"/>
  <c r="E97" i="1"/>
  <c r="D97" i="1"/>
  <c r="E89" i="1"/>
  <c r="D89" i="1"/>
  <c r="E101" i="1"/>
  <c r="D101" i="1"/>
  <c r="E70" i="1"/>
  <c r="D70" i="1"/>
  <c r="D76" i="1"/>
  <c r="E76" i="1"/>
  <c r="E113" i="1"/>
  <c r="D113" i="1"/>
  <c r="D126" i="1" l="1"/>
  <c r="D49" i="1"/>
  <c r="D121" i="1"/>
  <c r="D80" i="1"/>
  <c r="E121" i="1"/>
  <c r="E65" i="1"/>
  <c r="E80" i="1"/>
  <c r="D65" i="1"/>
  <c r="E123" i="1"/>
  <c r="D123" i="1"/>
  <c r="D109" i="1"/>
  <c r="E115" i="1" l="1"/>
  <c r="D115" i="1"/>
</calcChain>
</file>

<file path=xl/sharedStrings.xml><?xml version="1.0" encoding="utf-8"?>
<sst xmlns="http://schemas.openxmlformats.org/spreadsheetml/2006/main" count="284" uniqueCount="175">
  <si>
    <t>к решению</t>
  </si>
  <si>
    <t>Пермской городской Думы</t>
  </si>
  <si>
    <t>тыс. руб.</t>
  </si>
  <si>
    <t>№ п/п</t>
  </si>
  <si>
    <t>Исполнитель</t>
  </si>
  <si>
    <t>2016 год</t>
  </si>
  <si>
    <t>Образование</t>
  </si>
  <si>
    <t>Департамент имущественных отношений</t>
  </si>
  <si>
    <t xml:space="preserve">Департамент образования </t>
  </si>
  <si>
    <t>Строительство нового корпуса МАОУ "СОШ № 59"</t>
  </si>
  <si>
    <t>Жилищно-коммунальное хозяйство</t>
  </si>
  <si>
    <t>10.</t>
  </si>
  <si>
    <t>Строительство источников противопожарного водоснабжения</t>
  </si>
  <si>
    <t>Департамент жилищно-коммунального хозяйства</t>
  </si>
  <si>
    <t>14 2 4102</t>
  </si>
  <si>
    <t>11.</t>
  </si>
  <si>
    <t>Управление жилищных отношений</t>
  </si>
  <si>
    <t>13.</t>
  </si>
  <si>
    <t>Строительство газопроводов в микрорайонах индивидуальной застройки города Перми</t>
  </si>
  <si>
    <t>17 1 4110</t>
  </si>
  <si>
    <t>14.</t>
  </si>
  <si>
    <t>Расширение и реконструкция (3 очередь) канализации</t>
  </si>
  <si>
    <t>17 1 4113</t>
  </si>
  <si>
    <t>15.</t>
  </si>
  <si>
    <t>Строительство сетей водоснабжения и водоотведения микрорайона "Заозерье" для земельных участков многодетных семей</t>
  </si>
  <si>
    <t>17 1 4114</t>
  </si>
  <si>
    <t>16.</t>
  </si>
  <si>
    <t>Строительство канализационной сети в микрорайоне Кислотные дачи Орджоникидзевского района города Перми</t>
  </si>
  <si>
    <t>17 1 4120</t>
  </si>
  <si>
    <t>17.</t>
  </si>
  <si>
    <t>Строительство водопроводных сетей в микрорайоне Висим Мотовилихинского района города Перми</t>
  </si>
  <si>
    <t>17 1 4121</t>
  </si>
  <si>
    <t>18.</t>
  </si>
  <si>
    <t>17 1 4122</t>
  </si>
  <si>
    <t>Внешнее благоустройство</t>
  </si>
  <si>
    <t>Строительство, реконструкция и проектирование сетей наружного освещения</t>
  </si>
  <si>
    <t>Управление внешнего благоустройства</t>
  </si>
  <si>
    <t>10 2 4104</t>
  </si>
  <si>
    <t>Дорожное хозяйство</t>
  </si>
  <si>
    <t>в том числе:</t>
  </si>
  <si>
    <t>средства дорожного фонда</t>
  </si>
  <si>
    <t>Департамент дорог и транспорта</t>
  </si>
  <si>
    <t>Строительство разворотных колец на конечных остановочных пунктах городского пассажирского транспорта общего пользования</t>
  </si>
  <si>
    <t>12 2 4123</t>
  </si>
  <si>
    <t>местный бюджет</t>
  </si>
  <si>
    <t>Реконструкция площади Восстания, 1-й этап</t>
  </si>
  <si>
    <t>10 2 4205</t>
  </si>
  <si>
    <t>26.</t>
  </si>
  <si>
    <t>27.</t>
  </si>
  <si>
    <t>Реконструкция ул. Макаренко от бульвара Гагарина до ул. Уинской</t>
  </si>
  <si>
    <t>10 2 4206</t>
  </si>
  <si>
    <t>10 2 6212</t>
  </si>
  <si>
    <t>Физическая культура и спорт</t>
  </si>
  <si>
    <t>28.</t>
  </si>
  <si>
    <t xml:space="preserve">Комитет по физической культуре и спорту </t>
  </si>
  <si>
    <t>05 1 4211</t>
  </si>
  <si>
    <t>Всего:</t>
  </si>
  <si>
    <t>в том числе</t>
  </si>
  <si>
    <t>в разрезе исполнителей</t>
  </si>
  <si>
    <t>Департамент образования</t>
  </si>
  <si>
    <t>Строительство физкультурно–оздоровительного комплекса в Дзержинском районе (ул. Шпальная, 2)</t>
  </si>
  <si>
    <t>2017 год</t>
  </si>
  <si>
    <t>Прочие объекты</t>
  </si>
  <si>
    <t>29.</t>
  </si>
  <si>
    <t>91 9 4153</t>
  </si>
  <si>
    <t>Приобретение в муниципальную собственность здания для размещения муниципального архива</t>
  </si>
  <si>
    <t>Строительство светофорных объектов</t>
  </si>
  <si>
    <t>12 1 4156</t>
  </si>
  <si>
    <t>Реконструкция светофорных объектов</t>
  </si>
  <si>
    <t>12 1 4157</t>
  </si>
  <si>
    <t>Строительство водопроводных сетей в микрорайоне Вышка–1 Мотовилихинского района города Перми</t>
  </si>
  <si>
    <t>Культура</t>
  </si>
  <si>
    <t>Проведение комплекса мероприятий, связанных со строительством зоопарка</t>
  </si>
  <si>
    <t>Департамент культуры и молодежной политики</t>
  </si>
  <si>
    <t>24 2 4117</t>
  </si>
  <si>
    <t>Строительство нового корпуса МБОУ «СОШ №42»</t>
  </si>
  <si>
    <t>24 2 4118</t>
  </si>
  <si>
    <t>Реконструкция корпуса МАОУ «Лицей № 10» г. Перми</t>
  </si>
  <si>
    <t>24 2 4119</t>
  </si>
  <si>
    <t>Строительство спортивного зала в МАОУ «СОШ № 50 с углубленным изучением английского языка» г. Перми</t>
  </si>
  <si>
    <t>24 2 4129</t>
  </si>
  <si>
    <t>24 2 4130</t>
  </si>
  <si>
    <t>Строительство спортивного зала в МБОУ «СОШ № 45» г. Перми</t>
  </si>
  <si>
    <t>Приобретение в собственность муниципального образования здания для размещения дошкольного образовательного учреждения по ул. Цимлянской,21</t>
  </si>
  <si>
    <t>24 1 4161</t>
  </si>
  <si>
    <t>Приобретение в собственность муниципального образования здания для размещения дошкольного образовательного учреждения по ул. Комбайнеров, 30б</t>
  </si>
  <si>
    <t>24 1 4163</t>
  </si>
  <si>
    <t>Приобретение в собственность муниципального образования здания для размещения дошкольного образовательного учреждения по ул. Машинистов,43</t>
  </si>
  <si>
    <t>24 1 4165</t>
  </si>
  <si>
    <t>Приобретение в собственность муниципального образования здания для размещения дошкольного образовательного учреждения по ул. Холмогорской,2з</t>
  </si>
  <si>
    <t>24 1 4167</t>
  </si>
  <si>
    <t>24 1 4168</t>
  </si>
  <si>
    <t>24 2 4116</t>
  </si>
  <si>
    <t>Строительство нового здания дошкольного образовательного учреждения по ул. Днепровской, 32</t>
  </si>
  <si>
    <t>24 1 4160</t>
  </si>
  <si>
    <t>Реконструкция здания МАОУ «СОШ № 32 имени Г.А.Сборщикова» г. Перми (пристройка спортивного зала)</t>
  </si>
  <si>
    <t>24 2 4133</t>
  </si>
  <si>
    <t>Строительство нового корпуса МАОУ «СОШ № 19»</t>
  </si>
  <si>
    <t>24 2 4140</t>
  </si>
  <si>
    <t>Приобретение в собственность муниципального образования здания для размещения общеобразовательного учреждения по ул. Холмогорской</t>
  </si>
  <si>
    <t>24 2 4137</t>
  </si>
  <si>
    <t>краевой бюджет</t>
  </si>
  <si>
    <t>24 2 6201</t>
  </si>
  <si>
    <t>Организация противооползневых мероприятий в районе жилого дома по ул. Куфонина, 32</t>
  </si>
  <si>
    <t>14 1 4141</t>
  </si>
  <si>
    <t>Реконструкция светофорных объектов в части установки устройства голосового и звукового сопровождения</t>
  </si>
  <si>
    <t>02 2 4155</t>
  </si>
  <si>
    <t>Реконструкция светофорных объектов в части установки устройства звукового сопровождения</t>
  </si>
  <si>
    <t>02 2 4158</t>
  </si>
  <si>
    <t>Строительство автомобильной дороги Переход ул. Строителей–площадь Гайдара (проектно-изыскательские работы)</t>
  </si>
  <si>
    <t>10 2 4207</t>
  </si>
  <si>
    <t>Реконструкция пересечения ул. Героев Хасана и Транссибирской магистрали (включая тоннель)</t>
  </si>
  <si>
    <t>10 2 4215</t>
  </si>
  <si>
    <t>Реконструкция кладбища Банная гора (новое)</t>
  </si>
  <si>
    <t>11 2 4107</t>
  </si>
  <si>
    <t>Реконструкция кладбища Северное</t>
  </si>
  <si>
    <t>11 2 4154</t>
  </si>
  <si>
    <t>Строительство транспортной инфраструктуры на земельных участках, предоставляемых на бесплатной основе многодетным семьям</t>
  </si>
  <si>
    <t>10 2 4148</t>
  </si>
  <si>
    <t>Строительство очистных сооружений и водоотвода ливневых стоков набережной реки Камы</t>
  </si>
  <si>
    <t>10 2 4149</t>
  </si>
  <si>
    <t>Реконструкция ул. Революции от ЦКР до ул. Сибирской с обустройством трамвайной линии</t>
  </si>
  <si>
    <t>10 2 4150</t>
  </si>
  <si>
    <t>Реконструкция ул. Карпинского от ул. Свиязева до ул. Советской Армии</t>
  </si>
  <si>
    <t>10 2 4151</t>
  </si>
  <si>
    <t>Реконструкция ул. Карпинского от ул. Мира до шоссе Космонавтов</t>
  </si>
  <si>
    <t>10 2 4152</t>
  </si>
  <si>
    <t>Строительство кладбища Восточное с крематорием</t>
  </si>
  <si>
    <t>11 2 4216</t>
  </si>
  <si>
    <t>11 2 6201</t>
  </si>
  <si>
    <t>15 1 9602</t>
  </si>
  <si>
    <t>Объект</t>
  </si>
  <si>
    <t>Перечень объектов капитального строительства муниципальной собственности и объектов недвижимого имущества, приобретаемых в муниципальную собственность, на плановый период 2016 и 2017 годов</t>
  </si>
  <si>
    <t>24 1 6201</t>
  </si>
  <si>
    <t>1.</t>
  </si>
  <si>
    <t>2.</t>
  </si>
  <si>
    <t>7.</t>
  </si>
  <si>
    <t>3.</t>
  </si>
  <si>
    <t>4.</t>
  </si>
  <si>
    <t>5.</t>
  </si>
  <si>
    <t>6.</t>
  </si>
  <si>
    <t>8.</t>
  </si>
  <si>
    <t>9.</t>
  </si>
  <si>
    <t>12.</t>
  </si>
  <si>
    <t>19.</t>
  </si>
  <si>
    <t>20.</t>
  </si>
  <si>
    <t>21.</t>
  </si>
  <si>
    <t>22.</t>
  </si>
  <si>
    <t>23.</t>
  </si>
  <si>
    <t>24.</t>
  </si>
  <si>
    <t>25.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</si>
  <si>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</si>
  <si>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</si>
  <si>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</si>
  <si>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</si>
  <si>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</si>
  <si>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</si>
  <si>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</si>
  <si>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</si>
  <si>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</si>
  <si>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</si>
  <si>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</si>
  <si>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</si>
  <si>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</si>
  <si>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</si>
  <si>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</si>
  <si>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</si>
  <si>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</si>
  <si>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</si>
  <si>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Приобретение в собственность муниципального образования здания для размещения общеобразовательного учреждения МАОУ "СОШ №40"</t>
  </si>
  <si>
    <t>48.</t>
  </si>
  <si>
    <t>49.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</si>
  <si>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</si>
  <si>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>Строительство нового здания дошкольного образовательного учреждения по ул. Кронштадтской</t>
  </si>
  <si>
    <t>ПРИЛОЖЕНИЕ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</si>
</sst>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center"/>
    </xf>
    <xf numFmtId="3" fontId="1" fillId="0" borderId="0" xfId="0" applyNumberFormat="1" applyFont="1" applyFill="1"/>
    <xf numFmtId="0" fontId="1" fillId="0" borderId="1" xfId="0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vertical="top"/>
    </xf>
    <xf numFmtId="164" fontId="1" fillId="0" borderId="5" xfId="0" applyNumberFormat="1" applyFont="1" applyFill="1" applyBorder="1" applyAlignment="1">
      <alignment horizontal="right"/>
    </xf>
    <xf numFmtId="164" fontId="1" fillId="0" borderId="4" xfId="0" applyNumberFormat="1" applyFont="1" applyFill="1" applyBorder="1" applyAlignment="1">
      <alignment vertical="top" wrapText="1"/>
    </xf>
    <xf numFmtId="164" fontId="1" fillId="0" borderId="1" xfId="0" applyNumberFormat="1" applyFont="1" applyFill="1" applyBorder="1"/>
    <xf numFmtId="0" fontId="1" fillId="0" borderId="1" xfId="0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horizontal="left" vertical="top" wrapText="1"/>
    </xf>
    <xf numFmtId="164" fontId="1" fillId="0" borderId="1" xfId="0" applyNumberFormat="1" applyFont="1" applyFill="1" applyBorder="1" applyAlignment="1">
      <alignment horizontal="right"/>
    </xf>
    <xf numFmtId="164" fontId="1" fillId="0" borderId="5" xfId="0" applyNumberFormat="1" applyFont="1" applyFill="1" applyBorder="1"/>
    <xf numFmtId="0" fontId="1" fillId="0" borderId="1" xfId="0" applyFont="1" applyFill="1" applyBorder="1"/>
    <xf numFmtId="164" fontId="1" fillId="0" borderId="1" xfId="0" applyNumberFormat="1" applyFont="1" applyFill="1" applyBorder="1" applyAlignment="1">
      <alignment vertical="top" wrapText="1"/>
    </xf>
    <xf numFmtId="164" fontId="1" fillId="0" borderId="6" xfId="0" applyNumberFormat="1" applyFont="1" applyFill="1" applyBorder="1" applyAlignment="1">
      <alignment horizontal="left" vertical="top" wrapText="1"/>
    </xf>
    <xf numFmtId="164" fontId="1" fillId="0" borderId="7" xfId="0" applyNumberFormat="1" applyFont="1" applyFill="1" applyBorder="1" applyAlignment="1">
      <alignment horizontal="left" vertical="top" wrapText="1"/>
    </xf>
    <xf numFmtId="0" fontId="1" fillId="0" borderId="1" xfId="0" applyNumberFormat="1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/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164" fontId="1" fillId="0" borderId="6" xfId="0" applyNumberFormat="1" applyFont="1" applyFill="1" applyBorder="1" applyAlignment="1">
      <alignment vertical="top" wrapText="1"/>
    </xf>
    <xf numFmtId="0" fontId="1" fillId="0" borderId="7" xfId="0" applyFont="1" applyFill="1" applyBorder="1" applyAlignment="1">
      <alignment vertical="top" wrapText="1"/>
    </xf>
    <xf numFmtId="164" fontId="1" fillId="0" borderId="6" xfId="0" applyNumberFormat="1" applyFont="1" applyFill="1" applyBorder="1" applyAlignment="1">
      <alignment horizontal="left" vertical="top" wrapText="1"/>
    </xf>
    <xf numFmtId="164" fontId="1" fillId="0" borderId="7" xfId="0" applyNumberFormat="1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G127"/>
  <sheetViews>
    <sheetView tabSelected="1" zoomScale="70" zoomScaleNormal="70" workbookViewId="0">
      <selection activeCell="F1" sqref="F1:G1048576"/>
    </sheetView>
  </sheetViews>
  <sheetFormatPr defaultColWidth="9.109375" defaultRowHeight="18" x14ac:dyDescent="0.35"/>
  <cols>
    <col min="1" max="1" width="5.5546875" style="1" customWidth="1"/>
    <col min="2" max="2" width="82.6640625" style="1" customWidth="1"/>
    <col min="3" max="3" width="19.88671875" style="1" customWidth="1"/>
    <col min="4" max="5" width="17.5546875" style="1" customWidth="1"/>
    <col min="6" max="6" width="17.5546875" style="1" hidden="1" customWidth="1"/>
    <col min="7" max="7" width="19.88671875" style="1" hidden="1" customWidth="1"/>
    <col min="8" max="9" width="9.109375" style="1" customWidth="1"/>
    <col min="10" max="16384" width="9.109375" style="1"/>
  </cols>
  <sheetData>
    <row r="1" spans="1:7" x14ac:dyDescent="0.35">
      <c r="E1" s="2" t="s">
        <v>174</v>
      </c>
    </row>
    <row r="2" spans="1:7" x14ac:dyDescent="0.35">
      <c r="E2" s="2" t="s">
        <v>0</v>
      </c>
    </row>
    <row r="3" spans="1:7" x14ac:dyDescent="0.35">
      <c r="E3" s="2" t="s">
        <v>1</v>
      </c>
    </row>
    <row r="5" spans="1:7" ht="15.75" customHeight="1" x14ac:dyDescent="0.35">
      <c r="A5" s="26" t="s">
        <v>132</v>
      </c>
      <c r="B5" s="26"/>
      <c r="C5" s="26"/>
      <c r="D5" s="26"/>
      <c r="E5" s="26"/>
    </row>
    <row r="6" spans="1:7" ht="19.5" customHeight="1" x14ac:dyDescent="0.35">
      <c r="A6" s="26"/>
      <c r="B6" s="26"/>
      <c r="C6" s="26"/>
      <c r="D6" s="26"/>
      <c r="E6" s="26"/>
    </row>
    <row r="7" spans="1:7" x14ac:dyDescent="0.35">
      <c r="A7" s="26"/>
      <c r="B7" s="26"/>
      <c r="C7" s="26"/>
      <c r="D7" s="26"/>
      <c r="E7" s="26"/>
    </row>
    <row r="8" spans="1:7" x14ac:dyDescent="0.35">
      <c r="A8" s="3"/>
      <c r="B8" s="4"/>
      <c r="C8" s="4"/>
      <c r="E8" s="2" t="s">
        <v>2</v>
      </c>
    </row>
    <row r="9" spans="1:7" ht="18.75" customHeight="1" x14ac:dyDescent="0.35">
      <c r="A9" s="21" t="s">
        <v>3</v>
      </c>
      <c r="B9" s="21" t="s">
        <v>131</v>
      </c>
      <c r="C9" s="21" t="s">
        <v>4</v>
      </c>
      <c r="D9" s="24" t="s">
        <v>5</v>
      </c>
      <c r="E9" s="28" t="s">
        <v>61</v>
      </c>
    </row>
    <row r="10" spans="1:7" x14ac:dyDescent="0.35">
      <c r="A10" s="22"/>
      <c r="B10" s="23"/>
      <c r="C10" s="23"/>
      <c r="D10" s="25"/>
      <c r="E10" s="29"/>
    </row>
    <row r="11" spans="1:7" x14ac:dyDescent="0.35">
      <c r="A11" s="6"/>
      <c r="B11" s="7" t="s">
        <v>6</v>
      </c>
      <c r="C11" s="7"/>
      <c r="D11" s="8">
        <f>D15+D19+D20+D21+D22+D23+D24+D28+D29+D33+D34+D35+D36+D37+D41+D42+D46+D47+D48</f>
        <v>1840220.2</v>
      </c>
      <c r="E11" s="8">
        <f>E15+E19+E20+E21+E22+E23+E24+E28+E29+E33+E34+E35+E36+E37+E41+E42+E46+E47+E48</f>
        <v>1478722.7</v>
      </c>
    </row>
    <row r="12" spans="1:7" x14ac:dyDescent="0.35">
      <c r="A12" s="6"/>
      <c r="B12" s="7" t="s">
        <v>39</v>
      </c>
      <c r="C12" s="7"/>
      <c r="D12" s="8"/>
      <c r="E12" s="8"/>
    </row>
    <row r="13" spans="1:7" hidden="1" x14ac:dyDescent="0.35">
      <c r="A13" s="6"/>
      <c r="B13" s="16" t="s">
        <v>44</v>
      </c>
      <c r="C13" s="7"/>
      <c r="D13" s="8">
        <f>D17+D19+D20+D21+D22+D23+D26+D28+D31+D33+D34+D35+D36+D39+D41+D44+D46+D47+D48</f>
        <v>1589813.767</v>
      </c>
      <c r="E13" s="8">
        <f>E17+E19+E20+E21+E22+E23+E26+E28+E31+E33+E34+E35+E36+E39+E41+E44+E46+E47+E48</f>
        <v>1210348.682</v>
      </c>
      <c r="G13" s="1">
        <v>0</v>
      </c>
    </row>
    <row r="14" spans="1:7" x14ac:dyDescent="0.35">
      <c r="A14" s="6"/>
      <c r="B14" s="16" t="s">
        <v>101</v>
      </c>
      <c r="C14" s="7"/>
      <c r="D14" s="8">
        <f>D18+D27+D32+D40+D45</f>
        <v>250406.43299999999</v>
      </c>
      <c r="E14" s="8">
        <f>E18+E27+E32+E40+E45</f>
        <v>268374.01799999998</v>
      </c>
    </row>
    <row r="15" spans="1:7" ht="36" x14ac:dyDescent="0.35">
      <c r="A15" s="6" t="s">
        <v>134</v>
      </c>
      <c r="B15" s="9" t="s">
        <v>9</v>
      </c>
      <c r="C15" s="16" t="s">
        <v>8</v>
      </c>
      <c r="D15" s="8">
        <f>D17+D18</f>
        <v>157000</v>
      </c>
      <c r="E15" s="8">
        <f>E17+E18</f>
        <v>245000</v>
      </c>
      <c r="F15" s="1" t="s">
        <v>74</v>
      </c>
    </row>
    <row r="16" spans="1:7" x14ac:dyDescent="0.35">
      <c r="A16" s="6"/>
      <c r="B16" s="7" t="s">
        <v>39</v>
      </c>
      <c r="C16" s="16"/>
      <c r="D16" s="8"/>
      <c r="E16" s="8"/>
    </row>
    <row r="17" spans="1:7" hidden="1" x14ac:dyDescent="0.35">
      <c r="A17" s="6"/>
      <c r="B17" s="16" t="s">
        <v>44</v>
      </c>
      <c r="C17" s="16"/>
      <c r="D17" s="8">
        <v>157000</v>
      </c>
      <c r="E17" s="8">
        <v>157675.98199999999</v>
      </c>
      <c r="G17" s="1">
        <v>0</v>
      </c>
    </row>
    <row r="18" spans="1:7" x14ac:dyDescent="0.35">
      <c r="A18" s="6"/>
      <c r="B18" s="16" t="s">
        <v>101</v>
      </c>
      <c r="C18" s="16"/>
      <c r="D18" s="8">
        <v>0</v>
      </c>
      <c r="E18" s="8">
        <v>87324.017999999996</v>
      </c>
      <c r="F18" s="1" t="s">
        <v>102</v>
      </c>
    </row>
    <row r="19" spans="1:7" ht="36" x14ac:dyDescent="0.35">
      <c r="A19" s="6" t="s">
        <v>135</v>
      </c>
      <c r="B19" s="9" t="s">
        <v>75</v>
      </c>
      <c r="C19" s="16" t="s">
        <v>8</v>
      </c>
      <c r="D19" s="8">
        <v>160000</v>
      </c>
      <c r="E19" s="8">
        <v>242000</v>
      </c>
      <c r="F19" s="1" t="s">
        <v>76</v>
      </c>
    </row>
    <row r="20" spans="1:7" ht="36" x14ac:dyDescent="0.35">
      <c r="A20" s="6" t="s">
        <v>137</v>
      </c>
      <c r="B20" s="9" t="s">
        <v>77</v>
      </c>
      <c r="C20" s="16" t="s">
        <v>8</v>
      </c>
      <c r="D20" s="8">
        <v>273220.2</v>
      </c>
      <c r="E20" s="8">
        <v>326722.7</v>
      </c>
      <c r="F20" s="1" t="s">
        <v>78</v>
      </c>
    </row>
    <row r="21" spans="1:7" ht="36" x14ac:dyDescent="0.35">
      <c r="A21" s="6" t="s">
        <v>138</v>
      </c>
      <c r="B21" s="9" t="s">
        <v>79</v>
      </c>
      <c r="C21" s="16" t="s">
        <v>8</v>
      </c>
      <c r="D21" s="8">
        <v>25000</v>
      </c>
      <c r="E21" s="8">
        <v>0</v>
      </c>
      <c r="F21" s="1" t="s">
        <v>80</v>
      </c>
    </row>
    <row r="22" spans="1:7" ht="36" x14ac:dyDescent="0.35">
      <c r="A22" s="6" t="s">
        <v>139</v>
      </c>
      <c r="B22" s="9" t="s">
        <v>82</v>
      </c>
      <c r="C22" s="16" t="s">
        <v>8</v>
      </c>
      <c r="D22" s="8">
        <v>25000</v>
      </c>
      <c r="E22" s="8">
        <v>0</v>
      </c>
      <c r="F22" s="1" t="s">
        <v>81</v>
      </c>
    </row>
    <row r="23" spans="1:7" ht="54" x14ac:dyDescent="0.35">
      <c r="A23" s="6" t="s">
        <v>140</v>
      </c>
      <c r="B23" s="16" t="s">
        <v>83</v>
      </c>
      <c r="C23" s="16" t="s">
        <v>8</v>
      </c>
      <c r="D23" s="8">
        <v>0</v>
      </c>
      <c r="E23" s="8">
        <v>15000</v>
      </c>
      <c r="F23" s="1" t="s">
        <v>84</v>
      </c>
    </row>
    <row r="24" spans="1:7" ht="54" x14ac:dyDescent="0.35">
      <c r="A24" s="6" t="s">
        <v>136</v>
      </c>
      <c r="B24" s="16" t="s">
        <v>83</v>
      </c>
      <c r="C24" s="16" t="s">
        <v>7</v>
      </c>
      <c r="D24" s="8">
        <f>D26+D27</f>
        <v>180000</v>
      </c>
      <c r="E24" s="8">
        <f>E26+E27</f>
        <v>0</v>
      </c>
      <c r="F24" s="1" t="s">
        <v>84</v>
      </c>
    </row>
    <row r="25" spans="1:7" x14ac:dyDescent="0.35">
      <c r="A25" s="6"/>
      <c r="B25" s="7" t="s">
        <v>39</v>
      </c>
      <c r="C25" s="16"/>
      <c r="D25" s="8"/>
      <c r="E25" s="8"/>
    </row>
    <row r="26" spans="1:7" hidden="1" x14ac:dyDescent="0.35">
      <c r="A26" s="6"/>
      <c r="B26" s="7" t="s">
        <v>44</v>
      </c>
      <c r="C26" s="16"/>
      <c r="D26" s="8">
        <v>72296.782999999996</v>
      </c>
      <c r="E26" s="8">
        <v>0</v>
      </c>
      <c r="G26" s="1">
        <v>0</v>
      </c>
    </row>
    <row r="27" spans="1:7" x14ac:dyDescent="0.35">
      <c r="A27" s="6"/>
      <c r="B27" s="16" t="s">
        <v>101</v>
      </c>
      <c r="C27" s="16"/>
      <c r="D27" s="8">
        <v>107703.217</v>
      </c>
      <c r="E27" s="8">
        <v>0</v>
      </c>
      <c r="F27" s="1" t="s">
        <v>133</v>
      </c>
    </row>
    <row r="28" spans="1:7" ht="54" x14ac:dyDescent="0.35">
      <c r="A28" s="6" t="s">
        <v>141</v>
      </c>
      <c r="B28" s="16" t="s">
        <v>85</v>
      </c>
      <c r="C28" s="16" t="s">
        <v>8</v>
      </c>
      <c r="D28" s="8">
        <v>15000</v>
      </c>
      <c r="E28" s="8">
        <v>5000</v>
      </c>
      <c r="F28" s="1" t="s">
        <v>86</v>
      </c>
    </row>
    <row r="29" spans="1:7" ht="54" x14ac:dyDescent="0.35">
      <c r="A29" s="6" t="s">
        <v>142</v>
      </c>
      <c r="B29" s="16" t="s">
        <v>85</v>
      </c>
      <c r="C29" s="16" t="s">
        <v>7</v>
      </c>
      <c r="D29" s="8">
        <f>D31+D32</f>
        <v>250000</v>
      </c>
      <c r="E29" s="8">
        <f>E31+E32</f>
        <v>0</v>
      </c>
      <c r="F29" s="1" t="s">
        <v>86</v>
      </c>
    </row>
    <row r="30" spans="1:7" x14ac:dyDescent="0.35">
      <c r="A30" s="6"/>
      <c r="B30" s="7" t="s">
        <v>39</v>
      </c>
      <c r="C30" s="16"/>
      <c r="D30" s="8"/>
      <c r="E30" s="8"/>
    </row>
    <row r="31" spans="1:7" hidden="1" x14ac:dyDescent="0.35">
      <c r="A31" s="6"/>
      <c r="B31" s="7" t="s">
        <v>44</v>
      </c>
      <c r="C31" s="16"/>
      <c r="D31" s="8">
        <v>107296.784</v>
      </c>
      <c r="E31" s="8">
        <v>0</v>
      </c>
      <c r="G31" s="1">
        <v>0</v>
      </c>
    </row>
    <row r="32" spans="1:7" x14ac:dyDescent="0.35">
      <c r="A32" s="6"/>
      <c r="B32" s="16" t="s">
        <v>101</v>
      </c>
      <c r="C32" s="16"/>
      <c r="D32" s="8">
        <v>142703.21599999999</v>
      </c>
      <c r="E32" s="8">
        <v>0</v>
      </c>
      <c r="F32" s="1" t="s">
        <v>133</v>
      </c>
    </row>
    <row r="33" spans="1:7" ht="54" x14ac:dyDescent="0.35">
      <c r="A33" s="6" t="s">
        <v>11</v>
      </c>
      <c r="B33" s="16" t="s">
        <v>87</v>
      </c>
      <c r="C33" s="16" t="s">
        <v>7</v>
      </c>
      <c r="D33" s="8">
        <v>190000</v>
      </c>
      <c r="E33" s="8">
        <v>0</v>
      </c>
      <c r="F33" s="1" t="s">
        <v>88</v>
      </c>
    </row>
    <row r="34" spans="1:7" ht="54" x14ac:dyDescent="0.35">
      <c r="A34" s="6" t="s">
        <v>15</v>
      </c>
      <c r="B34" s="16" t="s">
        <v>87</v>
      </c>
      <c r="C34" s="16" t="s">
        <v>8</v>
      </c>
      <c r="D34" s="8">
        <v>0</v>
      </c>
      <c r="E34" s="8">
        <v>15000</v>
      </c>
      <c r="F34" s="1" t="s">
        <v>88</v>
      </c>
    </row>
    <row r="35" spans="1:7" ht="54" x14ac:dyDescent="0.35">
      <c r="A35" s="6" t="s">
        <v>143</v>
      </c>
      <c r="B35" s="16" t="s">
        <v>89</v>
      </c>
      <c r="C35" s="16" t="s">
        <v>7</v>
      </c>
      <c r="D35" s="8">
        <v>190000</v>
      </c>
      <c r="E35" s="8">
        <v>0</v>
      </c>
      <c r="F35" s="1" t="s">
        <v>90</v>
      </c>
    </row>
    <row r="36" spans="1:7" ht="54" x14ac:dyDescent="0.35">
      <c r="A36" s="6" t="s">
        <v>17</v>
      </c>
      <c r="B36" s="16" t="s">
        <v>89</v>
      </c>
      <c r="C36" s="16" t="s">
        <v>8</v>
      </c>
      <c r="D36" s="8">
        <v>0</v>
      </c>
      <c r="E36" s="8">
        <v>15000</v>
      </c>
      <c r="F36" s="1" t="s">
        <v>90</v>
      </c>
    </row>
    <row r="37" spans="1:7" ht="36" x14ac:dyDescent="0.35">
      <c r="A37" s="6" t="s">
        <v>20</v>
      </c>
      <c r="B37" s="16" t="s">
        <v>173</v>
      </c>
      <c r="C37" s="16" t="s">
        <v>8</v>
      </c>
      <c r="D37" s="8">
        <f>D39+D40</f>
        <v>95000</v>
      </c>
      <c r="E37" s="8">
        <f>E39+E40</f>
        <v>140000</v>
      </c>
      <c r="F37" s="1" t="s">
        <v>91</v>
      </c>
    </row>
    <row r="38" spans="1:7" x14ac:dyDescent="0.35">
      <c r="A38" s="6"/>
      <c r="B38" s="7" t="s">
        <v>39</v>
      </c>
      <c r="C38" s="16"/>
      <c r="D38" s="8"/>
      <c r="E38" s="8"/>
    </row>
    <row r="39" spans="1:7" hidden="1" x14ac:dyDescent="0.35">
      <c r="A39" s="6"/>
      <c r="B39" s="7" t="s">
        <v>44</v>
      </c>
      <c r="C39" s="16"/>
      <c r="D39" s="8">
        <v>95000</v>
      </c>
      <c r="E39" s="8">
        <v>0</v>
      </c>
      <c r="G39" s="1">
        <v>0</v>
      </c>
    </row>
    <row r="40" spans="1:7" x14ac:dyDescent="0.35">
      <c r="A40" s="6"/>
      <c r="B40" s="16" t="s">
        <v>101</v>
      </c>
      <c r="C40" s="16"/>
      <c r="D40" s="8">
        <v>0</v>
      </c>
      <c r="E40" s="8">
        <v>140000</v>
      </c>
      <c r="F40" s="1" t="s">
        <v>133</v>
      </c>
    </row>
    <row r="41" spans="1:7" ht="54" x14ac:dyDescent="0.35">
      <c r="A41" s="6" t="s">
        <v>23</v>
      </c>
      <c r="B41" s="16" t="s">
        <v>169</v>
      </c>
      <c r="C41" s="16" t="s">
        <v>7</v>
      </c>
      <c r="D41" s="8">
        <v>260000</v>
      </c>
      <c r="E41" s="8">
        <v>300000</v>
      </c>
      <c r="F41" s="1" t="s">
        <v>92</v>
      </c>
    </row>
    <row r="42" spans="1:7" ht="36" x14ac:dyDescent="0.35">
      <c r="A42" s="6" t="s">
        <v>26</v>
      </c>
      <c r="B42" s="16" t="s">
        <v>93</v>
      </c>
      <c r="C42" s="16" t="s">
        <v>8</v>
      </c>
      <c r="D42" s="8">
        <f>D44+D45</f>
        <v>0</v>
      </c>
      <c r="E42" s="8">
        <f>E44+E45</f>
        <v>73000</v>
      </c>
      <c r="F42" s="1" t="s">
        <v>94</v>
      </c>
    </row>
    <row r="43" spans="1:7" x14ac:dyDescent="0.35">
      <c r="A43" s="6"/>
      <c r="B43" s="7" t="s">
        <v>39</v>
      </c>
      <c r="C43" s="16"/>
      <c r="D43" s="8"/>
      <c r="E43" s="8"/>
    </row>
    <row r="44" spans="1:7" hidden="1" x14ac:dyDescent="0.35">
      <c r="A44" s="6"/>
      <c r="B44" s="16" t="s">
        <v>44</v>
      </c>
      <c r="C44" s="16"/>
      <c r="D44" s="8">
        <v>0</v>
      </c>
      <c r="E44" s="8">
        <v>31950</v>
      </c>
      <c r="G44" s="1">
        <v>0</v>
      </c>
    </row>
    <row r="45" spans="1:7" x14ac:dyDescent="0.35">
      <c r="A45" s="6"/>
      <c r="B45" s="16" t="s">
        <v>101</v>
      </c>
      <c r="C45" s="16"/>
      <c r="D45" s="8">
        <v>0</v>
      </c>
      <c r="E45" s="8">
        <v>41050</v>
      </c>
      <c r="F45" s="1" t="s">
        <v>133</v>
      </c>
    </row>
    <row r="46" spans="1:7" ht="36" x14ac:dyDescent="0.35">
      <c r="A46" s="6" t="s">
        <v>29</v>
      </c>
      <c r="B46" s="16" t="s">
        <v>95</v>
      </c>
      <c r="C46" s="16" t="s">
        <v>8</v>
      </c>
      <c r="D46" s="8">
        <v>20000</v>
      </c>
      <c r="E46" s="8">
        <v>50000</v>
      </c>
      <c r="F46" s="1" t="s">
        <v>96</v>
      </c>
    </row>
    <row r="47" spans="1:7" ht="36" x14ac:dyDescent="0.35">
      <c r="A47" s="6" t="s">
        <v>32</v>
      </c>
      <c r="B47" s="16" t="s">
        <v>97</v>
      </c>
      <c r="C47" s="16" t="s">
        <v>8</v>
      </c>
      <c r="D47" s="8">
        <v>0</v>
      </c>
      <c r="E47" s="8">
        <v>26000</v>
      </c>
      <c r="F47" s="1" t="s">
        <v>98</v>
      </c>
    </row>
    <row r="48" spans="1:7" ht="54" x14ac:dyDescent="0.35">
      <c r="A48" s="6" t="s">
        <v>144</v>
      </c>
      <c r="B48" s="16" t="s">
        <v>99</v>
      </c>
      <c r="C48" s="16" t="s">
        <v>7</v>
      </c>
      <c r="D48" s="8">
        <v>0</v>
      </c>
      <c r="E48" s="8">
        <v>26000</v>
      </c>
      <c r="F48" s="1" t="s">
        <v>100</v>
      </c>
    </row>
    <row r="49" spans="1:7" x14ac:dyDescent="0.35">
      <c r="A49" s="6"/>
      <c r="B49" s="16" t="s">
        <v>10</v>
      </c>
      <c r="C49" s="16"/>
      <c r="D49" s="10">
        <f>D53+D54+D55+D56+D57+D58+D59+D60+D61</f>
        <v>1287932.8</v>
      </c>
      <c r="E49" s="10">
        <f>E53+E54+E55+E56+E57+E58+E59+E60+E61</f>
        <v>1336108.8999999999</v>
      </c>
    </row>
    <row r="50" spans="1:7" x14ac:dyDescent="0.35">
      <c r="A50" s="6"/>
      <c r="B50" s="7" t="s">
        <v>39</v>
      </c>
      <c r="C50" s="16"/>
      <c r="D50" s="10"/>
      <c r="E50" s="10"/>
    </row>
    <row r="51" spans="1:7" hidden="1" x14ac:dyDescent="0.35">
      <c r="A51" s="6"/>
      <c r="B51" s="16" t="s">
        <v>44</v>
      </c>
      <c r="C51" s="16"/>
      <c r="D51" s="10">
        <f>D53+D54+D55+D56+D57+D58+D59+D60+D63</f>
        <v>1260077</v>
      </c>
      <c r="E51" s="10">
        <f>E53+E54+E55+E56+E57+E58+E59+E60+E63</f>
        <v>1314915.3999999999</v>
      </c>
      <c r="G51" s="1">
        <v>0</v>
      </c>
    </row>
    <row r="52" spans="1:7" x14ac:dyDescent="0.35">
      <c r="A52" s="6"/>
      <c r="B52" s="16" t="s">
        <v>101</v>
      </c>
      <c r="C52" s="16"/>
      <c r="D52" s="10">
        <f>D64</f>
        <v>27855.8</v>
      </c>
      <c r="E52" s="10">
        <f>E64</f>
        <v>21193.5</v>
      </c>
    </row>
    <row r="53" spans="1:7" ht="72" x14ac:dyDescent="0.35">
      <c r="A53" s="6" t="s">
        <v>145</v>
      </c>
      <c r="B53" s="11" t="s">
        <v>12</v>
      </c>
      <c r="C53" s="16" t="s">
        <v>13</v>
      </c>
      <c r="D53" s="10">
        <v>3873.5</v>
      </c>
      <c r="E53" s="10">
        <v>3873.5</v>
      </c>
      <c r="F53" s="1" t="s">
        <v>14</v>
      </c>
    </row>
    <row r="54" spans="1:7" ht="72" x14ac:dyDescent="0.35">
      <c r="A54" s="6" t="s">
        <v>146</v>
      </c>
      <c r="B54" s="11" t="s">
        <v>103</v>
      </c>
      <c r="C54" s="16" t="s">
        <v>13</v>
      </c>
      <c r="D54" s="10">
        <v>5479.7</v>
      </c>
      <c r="E54" s="10">
        <v>0</v>
      </c>
      <c r="F54" s="1" t="s">
        <v>104</v>
      </c>
    </row>
    <row r="55" spans="1:7" ht="72" x14ac:dyDescent="0.35">
      <c r="A55" s="6" t="s">
        <v>147</v>
      </c>
      <c r="B55" s="16" t="s">
        <v>18</v>
      </c>
      <c r="C55" s="16" t="s">
        <v>13</v>
      </c>
      <c r="D55" s="10">
        <v>112783.9</v>
      </c>
      <c r="E55" s="10">
        <v>120294.8</v>
      </c>
      <c r="F55" s="1" t="s">
        <v>19</v>
      </c>
    </row>
    <row r="56" spans="1:7" ht="72" x14ac:dyDescent="0.35">
      <c r="A56" s="6" t="s">
        <v>148</v>
      </c>
      <c r="B56" s="11" t="s">
        <v>21</v>
      </c>
      <c r="C56" s="16" t="s">
        <v>13</v>
      </c>
      <c r="D56" s="10">
        <v>28590</v>
      </c>
      <c r="E56" s="10">
        <v>304870.8</v>
      </c>
      <c r="F56" s="1" t="s">
        <v>22</v>
      </c>
    </row>
    <row r="57" spans="1:7" ht="72" x14ac:dyDescent="0.35">
      <c r="A57" s="6" t="s">
        <v>149</v>
      </c>
      <c r="B57" s="16" t="s">
        <v>24</v>
      </c>
      <c r="C57" s="16" t="s">
        <v>13</v>
      </c>
      <c r="D57" s="10">
        <v>54913.3</v>
      </c>
      <c r="E57" s="10">
        <v>46857</v>
      </c>
      <c r="F57" s="1" t="s">
        <v>25</v>
      </c>
    </row>
    <row r="58" spans="1:7" ht="72" x14ac:dyDescent="0.35">
      <c r="A58" s="6" t="s">
        <v>150</v>
      </c>
      <c r="B58" s="16" t="s">
        <v>27</v>
      </c>
      <c r="C58" s="16" t="s">
        <v>13</v>
      </c>
      <c r="D58" s="8">
        <v>50434.9</v>
      </c>
      <c r="E58" s="8">
        <v>0</v>
      </c>
      <c r="F58" s="1" t="s">
        <v>28</v>
      </c>
    </row>
    <row r="59" spans="1:7" ht="72" x14ac:dyDescent="0.35">
      <c r="A59" s="6" t="s">
        <v>47</v>
      </c>
      <c r="B59" s="12" t="s">
        <v>30</v>
      </c>
      <c r="C59" s="16" t="s">
        <v>13</v>
      </c>
      <c r="D59" s="8">
        <v>11270.9</v>
      </c>
      <c r="E59" s="8">
        <v>22967.200000000001</v>
      </c>
      <c r="F59" s="5" t="s">
        <v>31</v>
      </c>
    </row>
    <row r="60" spans="1:7" ht="72" x14ac:dyDescent="0.35">
      <c r="A60" s="6" t="s">
        <v>48</v>
      </c>
      <c r="B60" s="12" t="s">
        <v>70</v>
      </c>
      <c r="C60" s="16" t="s">
        <v>13</v>
      </c>
      <c r="D60" s="8">
        <v>22381.9</v>
      </c>
      <c r="E60" s="8">
        <v>0</v>
      </c>
      <c r="F60" s="1" t="s">
        <v>33</v>
      </c>
    </row>
    <row r="61" spans="1:7" ht="54" x14ac:dyDescent="0.35">
      <c r="A61" s="6" t="s">
        <v>53</v>
      </c>
      <c r="B61" s="16" t="s">
        <v>172</v>
      </c>
      <c r="C61" s="16" t="s">
        <v>16</v>
      </c>
      <c r="D61" s="8">
        <f>D63+D64</f>
        <v>998204.70000000007</v>
      </c>
      <c r="E61" s="8">
        <f>E63+E64</f>
        <v>837245.6</v>
      </c>
    </row>
    <row r="62" spans="1:7" x14ac:dyDescent="0.35">
      <c r="A62" s="6"/>
      <c r="B62" s="7" t="s">
        <v>39</v>
      </c>
      <c r="C62" s="16"/>
      <c r="D62" s="8"/>
      <c r="E62" s="8"/>
    </row>
    <row r="63" spans="1:7" hidden="1" x14ac:dyDescent="0.35">
      <c r="A63" s="6"/>
      <c r="B63" s="16" t="s">
        <v>44</v>
      </c>
      <c r="C63" s="16"/>
      <c r="D63" s="8">
        <f>16459.8+177536.3+776352.8</f>
        <v>970348.9</v>
      </c>
      <c r="E63" s="8">
        <f>8546.2+807505.9</f>
        <v>816052.1</v>
      </c>
      <c r="G63" s="1">
        <v>0</v>
      </c>
    </row>
    <row r="64" spans="1:7" x14ac:dyDescent="0.35">
      <c r="A64" s="6"/>
      <c r="B64" s="16" t="s">
        <v>101</v>
      </c>
      <c r="C64" s="16"/>
      <c r="D64" s="8">
        <v>27855.8</v>
      </c>
      <c r="E64" s="8">
        <v>21193.5</v>
      </c>
      <c r="F64" s="1" t="s">
        <v>130</v>
      </c>
    </row>
    <row r="65" spans="1:7" x14ac:dyDescent="0.35">
      <c r="A65" s="6"/>
      <c r="B65" s="16" t="s">
        <v>34</v>
      </c>
      <c r="C65" s="16"/>
      <c r="D65" s="10">
        <f>D69+D70+D74+D75+D76</f>
        <v>132500</v>
      </c>
      <c r="E65" s="10">
        <f>E69+E70+E74+E75+E76</f>
        <v>177404.7</v>
      </c>
    </row>
    <row r="66" spans="1:7" x14ac:dyDescent="0.35">
      <c r="A66" s="6"/>
      <c r="B66" s="7" t="s">
        <v>39</v>
      </c>
      <c r="C66" s="16"/>
      <c r="D66" s="14"/>
      <c r="E66" s="14"/>
    </row>
    <row r="67" spans="1:7" hidden="1" x14ac:dyDescent="0.35">
      <c r="A67" s="6"/>
      <c r="B67" s="16" t="s">
        <v>44</v>
      </c>
      <c r="C67" s="16"/>
      <c r="D67" s="14">
        <f>D69+D72+D74+D75+D78</f>
        <v>111024</v>
      </c>
      <c r="E67" s="14">
        <f>E69+E72+E74+E75+E78</f>
        <v>148254.70000000001</v>
      </c>
      <c r="G67" s="1">
        <v>0</v>
      </c>
    </row>
    <row r="68" spans="1:7" x14ac:dyDescent="0.35">
      <c r="A68" s="6"/>
      <c r="B68" s="16" t="s">
        <v>101</v>
      </c>
      <c r="C68" s="16"/>
      <c r="D68" s="14">
        <f>D73+D79</f>
        <v>21476</v>
      </c>
      <c r="E68" s="14">
        <f>E73+E79</f>
        <v>29150</v>
      </c>
    </row>
    <row r="69" spans="1:7" ht="60" customHeight="1" x14ac:dyDescent="0.35">
      <c r="A69" s="6" t="s">
        <v>63</v>
      </c>
      <c r="B69" s="11" t="s">
        <v>35</v>
      </c>
      <c r="C69" s="11" t="s">
        <v>36</v>
      </c>
      <c r="D69" s="8">
        <v>57500</v>
      </c>
      <c r="E69" s="8">
        <v>64068.1</v>
      </c>
      <c r="F69" s="1" t="s">
        <v>37</v>
      </c>
    </row>
    <row r="70" spans="1:7" ht="54" x14ac:dyDescent="0.35">
      <c r="A70" s="6" t="s">
        <v>151</v>
      </c>
      <c r="B70" s="11" t="s">
        <v>113</v>
      </c>
      <c r="C70" s="11" t="s">
        <v>36</v>
      </c>
      <c r="D70" s="13">
        <f>D72+D73</f>
        <v>33040</v>
      </c>
      <c r="E70" s="13">
        <f>E72+E73</f>
        <v>0</v>
      </c>
      <c r="F70" s="1" t="s">
        <v>114</v>
      </c>
    </row>
    <row r="71" spans="1:7" x14ac:dyDescent="0.35">
      <c r="A71" s="6"/>
      <c r="B71" s="7" t="s">
        <v>39</v>
      </c>
      <c r="C71" s="11"/>
      <c r="D71" s="13"/>
      <c r="E71" s="8"/>
    </row>
    <row r="72" spans="1:7" hidden="1" x14ac:dyDescent="0.35">
      <c r="A72" s="6"/>
      <c r="B72" s="16" t="s">
        <v>44</v>
      </c>
      <c r="C72" s="11"/>
      <c r="D72" s="13">
        <v>11564</v>
      </c>
      <c r="E72" s="8">
        <v>0</v>
      </c>
      <c r="G72" s="1">
        <v>0</v>
      </c>
    </row>
    <row r="73" spans="1:7" x14ac:dyDescent="0.35">
      <c r="A73" s="6"/>
      <c r="B73" s="16" t="s">
        <v>101</v>
      </c>
      <c r="C73" s="11"/>
      <c r="D73" s="13">
        <v>21476</v>
      </c>
      <c r="E73" s="8">
        <v>0</v>
      </c>
      <c r="F73" s="1" t="s">
        <v>129</v>
      </c>
    </row>
    <row r="74" spans="1:7" ht="54" x14ac:dyDescent="0.35">
      <c r="A74" s="6" t="s">
        <v>152</v>
      </c>
      <c r="B74" s="11" t="s">
        <v>115</v>
      </c>
      <c r="C74" s="11" t="s">
        <v>36</v>
      </c>
      <c r="D74" s="13">
        <v>41960</v>
      </c>
      <c r="E74" s="8">
        <v>0</v>
      </c>
      <c r="F74" s="1" t="s">
        <v>116</v>
      </c>
    </row>
    <row r="75" spans="1:7" ht="60" customHeight="1" x14ac:dyDescent="0.35">
      <c r="A75" s="6" t="s">
        <v>153</v>
      </c>
      <c r="B75" s="11" t="s">
        <v>119</v>
      </c>
      <c r="C75" s="11" t="s">
        <v>36</v>
      </c>
      <c r="D75" s="13">
        <v>0</v>
      </c>
      <c r="E75" s="13">
        <v>68490.399999999994</v>
      </c>
      <c r="F75" s="1" t="s">
        <v>120</v>
      </c>
    </row>
    <row r="76" spans="1:7" ht="60" customHeight="1" x14ac:dyDescent="0.35">
      <c r="A76" s="6" t="s">
        <v>154</v>
      </c>
      <c r="B76" s="11" t="s">
        <v>127</v>
      </c>
      <c r="C76" s="11" t="s">
        <v>36</v>
      </c>
      <c r="D76" s="13">
        <f>D78+D79</f>
        <v>0</v>
      </c>
      <c r="E76" s="13">
        <f>E78+E79</f>
        <v>44846.2</v>
      </c>
      <c r="F76" s="1" t="s">
        <v>128</v>
      </c>
    </row>
    <row r="77" spans="1:7" ht="22.2" customHeight="1" x14ac:dyDescent="0.35">
      <c r="A77" s="6"/>
      <c r="B77" s="7" t="s">
        <v>39</v>
      </c>
      <c r="C77" s="11"/>
      <c r="D77" s="13"/>
      <c r="E77" s="13"/>
    </row>
    <row r="78" spans="1:7" ht="20.399999999999999" hidden="1" customHeight="1" x14ac:dyDescent="0.35">
      <c r="A78" s="6"/>
      <c r="B78" s="16" t="s">
        <v>44</v>
      </c>
      <c r="C78" s="11"/>
      <c r="D78" s="13">
        <v>0</v>
      </c>
      <c r="E78" s="13">
        <v>15696.2</v>
      </c>
      <c r="G78" s="1">
        <v>0</v>
      </c>
    </row>
    <row r="79" spans="1:7" ht="21.6" customHeight="1" x14ac:dyDescent="0.35">
      <c r="A79" s="6"/>
      <c r="B79" s="16" t="s">
        <v>101</v>
      </c>
      <c r="C79" s="11"/>
      <c r="D79" s="13">
        <v>0</v>
      </c>
      <c r="E79" s="13">
        <v>29150</v>
      </c>
      <c r="F79" s="1" t="s">
        <v>129</v>
      </c>
    </row>
    <row r="80" spans="1:7" x14ac:dyDescent="0.35">
      <c r="A80" s="6"/>
      <c r="B80" s="16" t="s">
        <v>38</v>
      </c>
      <c r="C80" s="16"/>
      <c r="D80" s="13">
        <f>D84+D85+D86+D87+D88+D89+D93+D97+D101+D105+D106+D107+D108</f>
        <v>622156.89999999991</v>
      </c>
      <c r="E80" s="13">
        <f>E84+E85+E86+E87+E88+E89+E93+E97+E101+E105+E106+E107+E108</f>
        <v>706856.60000000009</v>
      </c>
    </row>
    <row r="81" spans="1:7" x14ac:dyDescent="0.35">
      <c r="A81" s="6"/>
      <c r="B81" s="7" t="s">
        <v>39</v>
      </c>
      <c r="C81" s="11"/>
      <c r="D81" s="8"/>
      <c r="E81" s="8"/>
    </row>
    <row r="82" spans="1:7" hidden="1" x14ac:dyDescent="0.35">
      <c r="A82" s="6"/>
      <c r="B82" s="16" t="s">
        <v>44</v>
      </c>
      <c r="C82" s="11"/>
      <c r="D82" s="8">
        <f>D84+D85+D86+D87+D88+D91+D95+D99+D103+D105+D106+D107+D108</f>
        <v>246609.80000000002</v>
      </c>
      <c r="E82" s="8">
        <f>E84+E85+E86+E87+E88+E91+E95+E99+E103+E105+E106+E107+E108</f>
        <v>305754.7</v>
      </c>
      <c r="G82" s="1">
        <v>0</v>
      </c>
    </row>
    <row r="83" spans="1:7" x14ac:dyDescent="0.35">
      <c r="A83" s="6"/>
      <c r="B83" s="16" t="s">
        <v>40</v>
      </c>
      <c r="C83" s="11"/>
      <c r="D83" s="8">
        <f>D92+D96+D100+D104</f>
        <v>375547.10000000003</v>
      </c>
      <c r="E83" s="8">
        <f>E92+E96+E100+E104</f>
        <v>401101.9</v>
      </c>
    </row>
    <row r="84" spans="1:7" ht="54" x14ac:dyDescent="0.35">
      <c r="A84" s="6" t="s">
        <v>155</v>
      </c>
      <c r="B84" s="16" t="s">
        <v>66</v>
      </c>
      <c r="C84" s="11" t="s">
        <v>41</v>
      </c>
      <c r="D84" s="10">
        <v>0</v>
      </c>
      <c r="E84" s="10">
        <v>4332.8</v>
      </c>
      <c r="F84" s="1" t="s">
        <v>67</v>
      </c>
    </row>
    <row r="85" spans="1:7" ht="54" x14ac:dyDescent="0.35">
      <c r="A85" s="6" t="s">
        <v>156</v>
      </c>
      <c r="B85" s="16" t="s">
        <v>68</v>
      </c>
      <c r="C85" s="11" t="s">
        <v>41</v>
      </c>
      <c r="D85" s="10">
        <v>3000</v>
      </c>
      <c r="E85" s="10">
        <v>3000</v>
      </c>
      <c r="F85" s="1" t="s">
        <v>69</v>
      </c>
    </row>
    <row r="86" spans="1:7" ht="54" x14ac:dyDescent="0.35">
      <c r="A86" s="6" t="s">
        <v>157</v>
      </c>
      <c r="B86" s="16" t="s">
        <v>42</v>
      </c>
      <c r="C86" s="11" t="s">
        <v>41</v>
      </c>
      <c r="D86" s="10">
        <v>4500</v>
      </c>
      <c r="E86" s="10">
        <v>3500</v>
      </c>
      <c r="F86" s="1" t="s">
        <v>43</v>
      </c>
    </row>
    <row r="87" spans="1:7" ht="54" x14ac:dyDescent="0.35">
      <c r="A87" s="6" t="s">
        <v>158</v>
      </c>
      <c r="B87" s="16" t="s">
        <v>105</v>
      </c>
      <c r="C87" s="11" t="s">
        <v>41</v>
      </c>
      <c r="D87" s="10">
        <v>226.9</v>
      </c>
      <c r="E87" s="10">
        <v>151.30000000000001</v>
      </c>
      <c r="F87" s="1" t="s">
        <v>106</v>
      </c>
    </row>
    <row r="88" spans="1:7" ht="54" x14ac:dyDescent="0.35">
      <c r="A88" s="6" t="s">
        <v>159</v>
      </c>
      <c r="B88" s="16" t="s">
        <v>107</v>
      </c>
      <c r="C88" s="11" t="s">
        <v>41</v>
      </c>
      <c r="D88" s="14">
        <v>225.2</v>
      </c>
      <c r="E88" s="14">
        <v>321.7</v>
      </c>
      <c r="F88" s="1" t="s">
        <v>108</v>
      </c>
    </row>
    <row r="89" spans="1:7" ht="60" customHeight="1" x14ac:dyDescent="0.35">
      <c r="A89" s="6" t="s">
        <v>160</v>
      </c>
      <c r="B89" s="11" t="s">
        <v>49</v>
      </c>
      <c r="C89" s="11" t="s">
        <v>36</v>
      </c>
      <c r="D89" s="8">
        <f>D91+D92</f>
        <v>276444.09999999998</v>
      </c>
      <c r="E89" s="8">
        <f>E91+E92</f>
        <v>0</v>
      </c>
      <c r="F89" s="1" t="s">
        <v>50</v>
      </c>
    </row>
    <row r="90" spans="1:7" ht="17.399999999999999" customHeight="1" x14ac:dyDescent="0.35">
      <c r="A90" s="6"/>
      <c r="B90" s="7" t="s">
        <v>39</v>
      </c>
      <c r="C90" s="11"/>
      <c r="D90" s="8"/>
      <c r="E90" s="8"/>
    </row>
    <row r="91" spans="1:7" ht="18" hidden="1" customHeight="1" x14ac:dyDescent="0.35">
      <c r="A91" s="6"/>
      <c r="B91" s="16" t="s">
        <v>44</v>
      </c>
      <c r="C91" s="11"/>
      <c r="D91" s="8">
        <v>69111.100000000006</v>
      </c>
      <c r="E91" s="8">
        <v>0</v>
      </c>
      <c r="G91" s="1">
        <v>0</v>
      </c>
    </row>
    <row r="92" spans="1:7" ht="19.8" customHeight="1" x14ac:dyDescent="0.35">
      <c r="A92" s="6"/>
      <c r="B92" s="16" t="s">
        <v>40</v>
      </c>
      <c r="C92" s="11"/>
      <c r="D92" s="8">
        <v>207333</v>
      </c>
      <c r="E92" s="8">
        <v>0</v>
      </c>
      <c r="F92" s="1" t="s">
        <v>51</v>
      </c>
    </row>
    <row r="93" spans="1:7" ht="54" x14ac:dyDescent="0.35">
      <c r="A93" s="6" t="s">
        <v>161</v>
      </c>
      <c r="B93" s="16" t="s">
        <v>109</v>
      </c>
      <c r="C93" s="11" t="s">
        <v>36</v>
      </c>
      <c r="D93" s="8">
        <f>D95+D96</f>
        <v>9405.7999999999993</v>
      </c>
      <c r="E93" s="8">
        <f>E95+E96</f>
        <v>0</v>
      </c>
      <c r="F93" s="1" t="s">
        <v>110</v>
      </c>
    </row>
    <row r="94" spans="1:7" x14ac:dyDescent="0.35">
      <c r="A94" s="6"/>
      <c r="B94" s="7" t="s">
        <v>39</v>
      </c>
      <c r="C94" s="11"/>
      <c r="D94" s="8"/>
      <c r="E94" s="8"/>
    </row>
    <row r="95" spans="1:7" hidden="1" x14ac:dyDescent="0.35">
      <c r="A95" s="6"/>
      <c r="B95" s="16" t="s">
        <v>44</v>
      </c>
      <c r="C95" s="11"/>
      <c r="D95" s="8">
        <v>2351.5</v>
      </c>
      <c r="E95" s="8">
        <v>0</v>
      </c>
      <c r="G95" s="1">
        <v>0</v>
      </c>
    </row>
    <row r="96" spans="1:7" x14ac:dyDescent="0.35">
      <c r="A96" s="6"/>
      <c r="B96" s="16" t="s">
        <v>40</v>
      </c>
      <c r="C96" s="11"/>
      <c r="D96" s="8">
        <v>7054.3</v>
      </c>
      <c r="E96" s="8">
        <v>0</v>
      </c>
      <c r="F96" s="1" t="s">
        <v>51</v>
      </c>
    </row>
    <row r="97" spans="1:7" ht="54" x14ac:dyDescent="0.35">
      <c r="A97" s="6" t="s">
        <v>162</v>
      </c>
      <c r="B97" s="16" t="s">
        <v>111</v>
      </c>
      <c r="C97" s="11" t="s">
        <v>36</v>
      </c>
      <c r="D97" s="8">
        <f>D99+D100</f>
        <v>189651.6</v>
      </c>
      <c r="E97" s="8">
        <f>E99+E100</f>
        <v>534802.60000000009</v>
      </c>
      <c r="F97" s="1" t="s">
        <v>112</v>
      </c>
    </row>
    <row r="98" spans="1:7" x14ac:dyDescent="0.35">
      <c r="A98" s="6"/>
      <c r="B98" s="7" t="s">
        <v>39</v>
      </c>
      <c r="C98" s="11"/>
      <c r="D98" s="8"/>
      <c r="E98" s="8"/>
    </row>
    <row r="99" spans="1:7" hidden="1" x14ac:dyDescent="0.35">
      <c r="A99" s="6"/>
      <c r="B99" s="16" t="s">
        <v>44</v>
      </c>
      <c r="C99" s="11"/>
      <c r="D99" s="8">
        <v>47413</v>
      </c>
      <c r="E99" s="8">
        <v>133700.70000000001</v>
      </c>
      <c r="G99" s="1">
        <v>0</v>
      </c>
    </row>
    <row r="100" spans="1:7" x14ac:dyDescent="0.35">
      <c r="A100" s="6"/>
      <c r="B100" s="16" t="s">
        <v>40</v>
      </c>
      <c r="C100" s="11"/>
      <c r="D100" s="8">
        <v>142238.6</v>
      </c>
      <c r="E100" s="8">
        <v>401101.9</v>
      </c>
      <c r="F100" s="1" t="s">
        <v>51</v>
      </c>
    </row>
    <row r="101" spans="1:7" ht="59.25" customHeight="1" x14ac:dyDescent="0.35">
      <c r="A101" s="6" t="s">
        <v>163</v>
      </c>
      <c r="B101" s="11" t="s">
        <v>45</v>
      </c>
      <c r="C101" s="11" t="s">
        <v>36</v>
      </c>
      <c r="D101" s="8">
        <f>D103+D104</f>
        <v>25228.300000000003</v>
      </c>
      <c r="E101" s="8">
        <f>E103+E104</f>
        <v>0</v>
      </c>
      <c r="F101" s="1" t="s">
        <v>46</v>
      </c>
    </row>
    <row r="102" spans="1:7" ht="19.2" customHeight="1" x14ac:dyDescent="0.35">
      <c r="A102" s="6"/>
      <c r="B102" s="7" t="s">
        <v>39</v>
      </c>
      <c r="C102" s="11"/>
      <c r="D102" s="8"/>
      <c r="E102" s="8"/>
    </row>
    <row r="103" spans="1:7" ht="18.600000000000001" hidden="1" customHeight="1" x14ac:dyDescent="0.35">
      <c r="A103" s="6"/>
      <c r="B103" s="16" t="s">
        <v>44</v>
      </c>
      <c r="C103" s="11"/>
      <c r="D103" s="8">
        <v>6307.1</v>
      </c>
      <c r="E103" s="8">
        <v>0</v>
      </c>
      <c r="G103" s="1">
        <v>0</v>
      </c>
    </row>
    <row r="104" spans="1:7" ht="22.8" customHeight="1" x14ac:dyDescent="0.35">
      <c r="A104" s="6"/>
      <c r="B104" s="16" t="s">
        <v>40</v>
      </c>
      <c r="C104" s="11"/>
      <c r="D104" s="8">
        <v>18921.2</v>
      </c>
      <c r="E104" s="8">
        <v>0</v>
      </c>
      <c r="F104" s="1" t="s">
        <v>51</v>
      </c>
    </row>
    <row r="105" spans="1:7" ht="54" x14ac:dyDescent="0.35">
      <c r="A105" s="6" t="s">
        <v>164</v>
      </c>
      <c r="B105" s="11" t="s">
        <v>117</v>
      </c>
      <c r="C105" s="11" t="s">
        <v>36</v>
      </c>
      <c r="D105" s="8">
        <v>113475</v>
      </c>
      <c r="E105" s="8">
        <v>101125</v>
      </c>
      <c r="F105" s="1" t="s">
        <v>118</v>
      </c>
    </row>
    <row r="106" spans="1:7" ht="54" x14ac:dyDescent="0.35">
      <c r="A106" s="6" t="s">
        <v>165</v>
      </c>
      <c r="B106" s="9" t="s">
        <v>121</v>
      </c>
      <c r="C106" s="11" t="s">
        <v>36</v>
      </c>
      <c r="D106" s="8">
        <v>0</v>
      </c>
      <c r="E106" s="8">
        <v>13950.3</v>
      </c>
      <c r="F106" s="1" t="s">
        <v>122</v>
      </c>
    </row>
    <row r="107" spans="1:7" ht="54" x14ac:dyDescent="0.35">
      <c r="A107" s="6" t="s">
        <v>166</v>
      </c>
      <c r="B107" s="16" t="s">
        <v>123</v>
      </c>
      <c r="C107" s="11" t="s">
        <v>36</v>
      </c>
      <c r="D107" s="8">
        <v>0</v>
      </c>
      <c r="E107" s="8">
        <v>27234.2</v>
      </c>
      <c r="F107" s="1" t="s">
        <v>124</v>
      </c>
    </row>
    <row r="108" spans="1:7" ht="54" x14ac:dyDescent="0.35">
      <c r="A108" s="6" t="s">
        <v>167</v>
      </c>
      <c r="B108" s="16" t="s">
        <v>125</v>
      </c>
      <c r="C108" s="11" t="s">
        <v>36</v>
      </c>
      <c r="D108" s="8">
        <v>0</v>
      </c>
      <c r="E108" s="8">
        <v>18438.7</v>
      </c>
      <c r="F108" s="1" t="s">
        <v>126</v>
      </c>
    </row>
    <row r="109" spans="1:7" x14ac:dyDescent="0.35">
      <c r="A109" s="6"/>
      <c r="B109" s="19" t="s">
        <v>52</v>
      </c>
      <c r="C109" s="20"/>
      <c r="D109" s="10">
        <f>D110</f>
        <v>125000</v>
      </c>
      <c r="E109" s="10">
        <f>E110</f>
        <v>0</v>
      </c>
    </row>
    <row r="110" spans="1:7" ht="72" x14ac:dyDescent="0.35">
      <c r="A110" s="6" t="s">
        <v>168</v>
      </c>
      <c r="B110" s="16" t="s">
        <v>60</v>
      </c>
      <c r="C110" s="11" t="s">
        <v>54</v>
      </c>
      <c r="D110" s="10">
        <v>125000</v>
      </c>
      <c r="E110" s="10">
        <v>0</v>
      </c>
      <c r="F110" s="1" t="s">
        <v>55</v>
      </c>
    </row>
    <row r="111" spans="1:7" x14ac:dyDescent="0.35">
      <c r="A111" s="6"/>
      <c r="B111" s="16" t="s">
        <v>62</v>
      </c>
      <c r="C111" s="11"/>
      <c r="D111" s="10">
        <f>D112</f>
        <v>24500</v>
      </c>
      <c r="E111" s="10">
        <f>E112</f>
        <v>0</v>
      </c>
    </row>
    <row r="112" spans="1:7" ht="54" x14ac:dyDescent="0.35">
      <c r="A112" s="6" t="s">
        <v>170</v>
      </c>
      <c r="B112" s="16" t="s">
        <v>65</v>
      </c>
      <c r="C112" s="16" t="s">
        <v>7</v>
      </c>
      <c r="D112" s="10">
        <v>24500</v>
      </c>
      <c r="E112" s="10">
        <v>0</v>
      </c>
      <c r="F112" s="1" t="s">
        <v>64</v>
      </c>
    </row>
    <row r="113" spans="1:5" x14ac:dyDescent="0.35">
      <c r="A113" s="6"/>
      <c r="B113" s="16" t="s">
        <v>71</v>
      </c>
      <c r="C113" s="11"/>
      <c r="D113" s="10">
        <f>D114</f>
        <v>50000</v>
      </c>
      <c r="E113" s="10">
        <f>E114</f>
        <v>50000</v>
      </c>
    </row>
    <row r="114" spans="1:5" ht="72" x14ac:dyDescent="0.35">
      <c r="A114" s="6" t="s">
        <v>171</v>
      </c>
      <c r="B114" s="16" t="s">
        <v>72</v>
      </c>
      <c r="C114" s="11" t="s">
        <v>73</v>
      </c>
      <c r="D114" s="10">
        <v>50000</v>
      </c>
      <c r="E114" s="10">
        <v>50000</v>
      </c>
    </row>
    <row r="115" spans="1:5" x14ac:dyDescent="0.35">
      <c r="A115" s="6"/>
      <c r="B115" s="27" t="s">
        <v>56</v>
      </c>
      <c r="C115" s="27"/>
      <c r="D115" s="10">
        <f>D11+D49+D65+D80+D109+D111+D113</f>
        <v>4082309.9</v>
      </c>
      <c r="E115" s="10">
        <f>E11+E49+E65+E80+E109+E111+E113</f>
        <v>3749092.9</v>
      </c>
    </row>
    <row r="116" spans="1:5" x14ac:dyDescent="0.35">
      <c r="A116" s="6"/>
      <c r="B116" s="30" t="s">
        <v>57</v>
      </c>
      <c r="C116" s="31"/>
      <c r="D116" s="10"/>
      <c r="E116" s="10"/>
    </row>
    <row r="117" spans="1:5" x14ac:dyDescent="0.35">
      <c r="A117" s="6"/>
      <c r="B117" s="32" t="s">
        <v>40</v>
      </c>
      <c r="C117" s="33"/>
      <c r="D117" s="10">
        <f>D83</f>
        <v>375547.10000000003</v>
      </c>
      <c r="E117" s="10">
        <f>E83</f>
        <v>401101.9</v>
      </c>
    </row>
    <row r="118" spans="1:5" x14ac:dyDescent="0.35">
      <c r="A118" s="6"/>
      <c r="B118" s="17" t="s">
        <v>101</v>
      </c>
      <c r="C118" s="18"/>
      <c r="D118" s="10">
        <f>D18+D27+D32+D40+D45+D64+D73+D79</f>
        <v>299738.23300000001</v>
      </c>
      <c r="E118" s="10">
        <f>E18+E27+E32+E40+E45+E64+E73+E79</f>
        <v>318717.51799999998</v>
      </c>
    </row>
    <row r="119" spans="1:5" x14ac:dyDescent="0.35">
      <c r="A119" s="6"/>
      <c r="B119" s="27" t="s">
        <v>58</v>
      </c>
      <c r="C119" s="27"/>
      <c r="D119" s="10"/>
      <c r="E119" s="10"/>
    </row>
    <row r="120" spans="1:5" x14ac:dyDescent="0.35">
      <c r="A120" s="6"/>
      <c r="B120" s="27" t="s">
        <v>13</v>
      </c>
      <c r="C120" s="23"/>
      <c r="D120" s="10">
        <f>D53+D54+D55+D56+D57+D58+D59+D60</f>
        <v>289728.09999999998</v>
      </c>
      <c r="E120" s="10">
        <f>E53+E54+E55+E56+E57+E58+E59+E60</f>
        <v>498863.3</v>
      </c>
    </row>
    <row r="121" spans="1:5" x14ac:dyDescent="0.35">
      <c r="A121" s="6"/>
      <c r="B121" s="27" t="s">
        <v>36</v>
      </c>
      <c r="C121" s="23"/>
      <c r="D121" s="10">
        <f>D69+D70+D74+D75+D76+D89+D93+D97+D101+D105+D106+D107+D108</f>
        <v>746704.8</v>
      </c>
      <c r="E121" s="10">
        <f>E69+E70+E74+E75+E76+E89+E93+E97+E101+E105+E106+E107+E108</f>
        <v>872955.5</v>
      </c>
    </row>
    <row r="122" spans="1:5" x14ac:dyDescent="0.35">
      <c r="A122" s="6"/>
      <c r="B122" s="27" t="s">
        <v>59</v>
      </c>
      <c r="C122" s="23"/>
      <c r="D122" s="10">
        <f>D15+D19+D20+D21+D22+D23+D28+D34+D36+D37+D42+D46+D47</f>
        <v>770220.2</v>
      </c>
      <c r="E122" s="10">
        <f>E15+E19+E20+E21+E22+E23+E28+E34+E36+E37+E42+E46+E47</f>
        <v>1152722.7</v>
      </c>
    </row>
    <row r="123" spans="1:5" x14ac:dyDescent="0.35">
      <c r="A123" s="6"/>
      <c r="B123" s="36" t="s">
        <v>54</v>
      </c>
      <c r="C123" s="23"/>
      <c r="D123" s="10">
        <f>D110</f>
        <v>125000</v>
      </c>
      <c r="E123" s="10">
        <f>E110</f>
        <v>0</v>
      </c>
    </row>
    <row r="124" spans="1:5" x14ac:dyDescent="0.35">
      <c r="A124" s="6"/>
      <c r="B124" s="37" t="s">
        <v>41</v>
      </c>
      <c r="C124" s="37"/>
      <c r="D124" s="10">
        <f>D84+D85+D86+D87+D88</f>
        <v>7952.0999999999995</v>
      </c>
      <c r="E124" s="10">
        <f>E84+E85+E86+E87+E88</f>
        <v>11305.8</v>
      </c>
    </row>
    <row r="125" spans="1:5" x14ac:dyDescent="0.35">
      <c r="A125" s="15"/>
      <c r="B125" s="36" t="s">
        <v>7</v>
      </c>
      <c r="C125" s="23"/>
      <c r="D125" s="10">
        <f>D24+D29+D33+D35+D41+D48+D112</f>
        <v>1094500</v>
      </c>
      <c r="E125" s="10">
        <f>E24+E29+E33+E35+E41+E48+E112</f>
        <v>326000</v>
      </c>
    </row>
    <row r="126" spans="1:5" x14ac:dyDescent="0.35">
      <c r="A126" s="6"/>
      <c r="B126" s="36" t="s">
        <v>16</v>
      </c>
      <c r="C126" s="23"/>
      <c r="D126" s="10">
        <f>D61</f>
        <v>998204.70000000007</v>
      </c>
      <c r="E126" s="10">
        <f>E61</f>
        <v>837245.6</v>
      </c>
    </row>
    <row r="127" spans="1:5" x14ac:dyDescent="0.35">
      <c r="A127" s="15"/>
      <c r="B127" s="34" t="s">
        <v>73</v>
      </c>
      <c r="C127" s="35"/>
      <c r="D127" s="10">
        <f>D114</f>
        <v>50000</v>
      </c>
      <c r="E127" s="10">
        <f>E114</f>
        <v>50000</v>
      </c>
    </row>
  </sheetData>
  <autoFilter ref="A10:G127">
    <filterColumn colId="6">
      <filters blank="1"/>
    </filterColumn>
  </autoFilter>
  <mergeCells count="18">
    <mergeCell ref="B127:C127"/>
    <mergeCell ref="B125:C125"/>
    <mergeCell ref="B120:C120"/>
    <mergeCell ref="B121:C121"/>
    <mergeCell ref="B122:C122"/>
    <mergeCell ref="B123:C123"/>
    <mergeCell ref="B124:C124"/>
    <mergeCell ref="B126:C126"/>
    <mergeCell ref="B119:C119"/>
    <mergeCell ref="E9:E10"/>
    <mergeCell ref="B115:C115"/>
    <mergeCell ref="B116:C116"/>
    <mergeCell ref="B117:C117"/>
    <mergeCell ref="A9:A10"/>
    <mergeCell ref="B9:B10"/>
    <mergeCell ref="C9:C10"/>
    <mergeCell ref="D9:D10"/>
    <mergeCell ref="A5:E7"/>
  </mergeCells>
  <pageMargins left="0.98425196850393704" right="0.39370078740157483" top="0.78740157480314965" bottom="0.78740157480314965" header="0.51181102362204722" footer="0.51181102362204722"/>
  <pageSetup paperSize="9" scale="62" fitToHeight="0"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2016-2017 год</vt:lpstr>
      <vt:lpstr>'2016-2017 год'!Заголовки_для_печати</vt:lpstr>
      <vt:lpstr>'2016-2017 год'!Область_печати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Поспелова Наталья Владимировна</cp:lastModifiedBy>
  <cp:lastPrinted>2014-10-20T08:22:06Z</cp:lastPrinted>
  <dcterms:created xsi:type="dcterms:W3CDTF">2014-02-04T08:37:28Z</dcterms:created>
  <dcterms:modified xsi:type="dcterms:W3CDTF">2014-10-20T08:22:10Z</dcterms:modified>
</cp:coreProperties>
</file>