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февраль 2015\Пакет на Думу февраль 2015\Проект решения\"/>
    </mc:Choice>
  </mc:AlternateContent>
  <bookViews>
    <workbookView xWindow="0" yWindow="0" windowWidth="28800" windowHeight="12135"/>
  </bookViews>
  <sheets>
    <sheet name="2015 год" sheetId="2" r:id="rId1"/>
  </sheets>
  <definedNames>
    <definedName name="_xlnm._FilterDatabase" localSheetId="0" hidden="1">'2015 год'!$A$14:$J$110</definedName>
    <definedName name="_xlnm.Print_Titles" localSheetId="0">'2015 год'!$13:$14</definedName>
    <definedName name="_xlnm.Print_Area" localSheetId="0">'2015 год'!$A$1:$H$109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2" l="1"/>
  <c r="G92" i="2"/>
  <c r="H95" i="2"/>
  <c r="D96" i="2"/>
  <c r="E96" i="2"/>
  <c r="G96" i="2"/>
  <c r="G110" i="2"/>
  <c r="G107" i="2"/>
  <c r="G105" i="2"/>
  <c r="G103" i="2"/>
  <c r="G101" i="2"/>
  <c r="G100" i="2"/>
  <c r="G86" i="2"/>
  <c r="G82" i="2" s="1"/>
  <c r="G85" i="2"/>
  <c r="G84" i="2"/>
  <c r="G75" i="2"/>
  <c r="G71" i="2"/>
  <c r="G67" i="2"/>
  <c r="G63" i="2"/>
  <c r="G59" i="2"/>
  <c r="G53" i="2"/>
  <c r="G52" i="2"/>
  <c r="G43" i="2"/>
  <c r="G38" i="2"/>
  <c r="G26" i="2" s="1"/>
  <c r="G29" i="2"/>
  <c r="G28" i="2"/>
  <c r="G15" i="2"/>
  <c r="F96" i="2" l="1"/>
  <c r="H96" i="2" s="1"/>
  <c r="G104" i="2"/>
  <c r="G109" i="2"/>
  <c r="G50" i="2"/>
  <c r="G106" i="2"/>
  <c r="E101" i="2"/>
  <c r="D101" i="2"/>
  <c r="E100" i="2"/>
  <c r="D100" i="2"/>
  <c r="E103" i="2"/>
  <c r="E53" i="2"/>
  <c r="E52" i="2"/>
  <c r="D53" i="2"/>
  <c r="D52" i="2"/>
  <c r="E43" i="2"/>
  <c r="D43" i="2"/>
  <c r="F49" i="2"/>
  <c r="H49" i="2" s="1"/>
  <c r="F48" i="2"/>
  <c r="H48" i="2" s="1"/>
  <c r="F81" i="2"/>
  <c r="H81" i="2" s="1"/>
  <c r="F80" i="2"/>
  <c r="H80" i="2" s="1"/>
  <c r="E105" i="2"/>
  <c r="D105" i="2"/>
  <c r="E15" i="2"/>
  <c r="F25" i="2"/>
  <c r="H25" i="2" s="1"/>
  <c r="E108" i="2"/>
  <c r="D108" i="2"/>
  <c r="G98" i="2" l="1"/>
  <c r="E84" i="2"/>
  <c r="D84" i="2"/>
  <c r="F91" i="2"/>
  <c r="H91" i="2" s="1"/>
  <c r="F97" i="2" l="1"/>
  <c r="H97" i="2" s="1"/>
  <c r="H110" i="2" s="1"/>
  <c r="F94" i="2"/>
  <c r="H94" i="2" s="1"/>
  <c r="F93" i="2"/>
  <c r="H93" i="2" s="1"/>
  <c r="F90" i="2"/>
  <c r="H90" i="2" s="1"/>
  <c r="F89" i="2"/>
  <c r="H89" i="2" s="1"/>
  <c r="F88" i="2"/>
  <c r="H88" i="2" s="1"/>
  <c r="F79" i="2"/>
  <c r="H79" i="2" s="1"/>
  <c r="F78" i="2"/>
  <c r="F77" i="2"/>
  <c r="H77" i="2" s="1"/>
  <c r="F74" i="2"/>
  <c r="H74" i="2" s="1"/>
  <c r="F73" i="2"/>
  <c r="H73" i="2" s="1"/>
  <c r="F70" i="2"/>
  <c r="H70" i="2" s="1"/>
  <c r="F69" i="2"/>
  <c r="H69" i="2" s="1"/>
  <c r="F66" i="2"/>
  <c r="H66" i="2" s="1"/>
  <c r="F65" i="2"/>
  <c r="H65" i="2" s="1"/>
  <c r="F62" i="2"/>
  <c r="H62" i="2" s="1"/>
  <c r="F61" i="2"/>
  <c r="H61" i="2" s="1"/>
  <c r="F55" i="2"/>
  <c r="H55" i="2" s="1"/>
  <c r="F56" i="2"/>
  <c r="H56" i="2" s="1"/>
  <c r="F57" i="2"/>
  <c r="H57" i="2" s="1"/>
  <c r="F58" i="2"/>
  <c r="H58" i="2" s="1"/>
  <c r="F54" i="2"/>
  <c r="H54" i="2" s="1"/>
  <c r="E59" i="2"/>
  <c r="F45" i="2"/>
  <c r="H45" i="2" s="1"/>
  <c r="F46" i="2"/>
  <c r="H46" i="2" s="1"/>
  <c r="F47" i="2"/>
  <c r="H47" i="2" s="1"/>
  <c r="F44" i="2"/>
  <c r="H44" i="2" s="1"/>
  <c r="F41" i="2"/>
  <c r="F42" i="2"/>
  <c r="H42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0" i="2"/>
  <c r="H30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16" i="2"/>
  <c r="H16" i="2" s="1"/>
  <c r="H108" i="2" s="1"/>
  <c r="F110" i="2"/>
  <c r="E110" i="2"/>
  <c r="E107" i="2"/>
  <c r="E92" i="2"/>
  <c r="E86" i="2"/>
  <c r="E85" i="2"/>
  <c r="F84" i="2"/>
  <c r="H84" i="2" s="1"/>
  <c r="E75" i="2"/>
  <c r="E71" i="2"/>
  <c r="E67" i="2"/>
  <c r="E63" i="2"/>
  <c r="E38" i="2"/>
  <c r="E26" i="2" s="1"/>
  <c r="E29" i="2"/>
  <c r="E28" i="2"/>
  <c r="F86" i="2" l="1"/>
  <c r="H63" i="2"/>
  <c r="H71" i="2"/>
  <c r="F101" i="2"/>
  <c r="H41" i="2"/>
  <c r="H101" i="2" s="1"/>
  <c r="F75" i="2"/>
  <c r="H78" i="2"/>
  <c r="H100" i="2" s="1"/>
  <c r="H105" i="2"/>
  <c r="H107" i="2"/>
  <c r="H103" i="2"/>
  <c r="H59" i="2"/>
  <c r="H67" i="2"/>
  <c r="H86" i="2"/>
  <c r="F59" i="2"/>
  <c r="F100" i="2"/>
  <c r="F103" i="2"/>
  <c r="E104" i="2"/>
  <c r="E50" i="2"/>
  <c r="F105" i="2"/>
  <c r="F108" i="2"/>
  <c r="F63" i="2"/>
  <c r="F71" i="2"/>
  <c r="E106" i="2"/>
  <c r="E82" i="2"/>
  <c r="F107" i="2"/>
  <c r="F67" i="2"/>
  <c r="E109" i="2"/>
  <c r="F52" i="2"/>
  <c r="H52" i="2" s="1"/>
  <c r="D85" i="2"/>
  <c r="F85" i="2" s="1"/>
  <c r="H85" i="2" s="1"/>
  <c r="D29" i="2"/>
  <c r="F29" i="2" s="1"/>
  <c r="H29" i="2" s="1"/>
  <c r="D40" i="2"/>
  <c r="D28" i="2" s="1"/>
  <c r="F28" i="2" s="1"/>
  <c r="H28" i="2" s="1"/>
  <c r="H75" i="2" l="1"/>
  <c r="H104" i="2"/>
  <c r="F104" i="2"/>
  <c r="D38" i="2"/>
  <c r="D109" i="2" s="1"/>
  <c r="F40" i="2"/>
  <c r="E98" i="2"/>
  <c r="F38" i="2" l="1"/>
  <c r="F109" i="2" s="1"/>
  <c r="H40" i="2"/>
  <c r="H38" i="2" s="1"/>
  <c r="H109" i="2" s="1"/>
  <c r="D26" i="2"/>
  <c r="F26" i="2" s="1"/>
  <c r="H26" i="2" s="1"/>
  <c r="D107" i="2"/>
  <c r="D103" i="2" l="1"/>
  <c r="D92" i="2" l="1"/>
  <c r="F92" i="2" s="1"/>
  <c r="H92" i="2" s="1"/>
  <c r="F43" i="2" l="1"/>
  <c r="H43" i="2" s="1"/>
  <c r="D15" i="2"/>
  <c r="F15" i="2" s="1"/>
  <c r="H15" i="2" s="1"/>
  <c r="D110" i="2"/>
  <c r="F53" i="2"/>
  <c r="H53" i="2" s="1"/>
  <c r="D63" i="2"/>
  <c r="D67" i="2"/>
  <c r="D59" i="2"/>
  <c r="D75" i="2"/>
  <c r="D71" i="2"/>
  <c r="D50" i="2" l="1"/>
  <c r="F50" i="2" s="1"/>
  <c r="H50" i="2" s="1"/>
  <c r="D104" i="2"/>
  <c r="D86" i="2"/>
  <c r="D106" i="2" s="1"/>
  <c r="D82" i="2" l="1"/>
  <c r="F82" i="2" s="1"/>
  <c r="F106" i="2"/>
  <c r="H106" i="2" s="1"/>
  <c r="F98" i="2" l="1"/>
  <c r="H82" i="2"/>
  <c r="H98" i="2" s="1"/>
  <c r="D98" i="2"/>
</calcChain>
</file>

<file path=xl/sharedStrings.xml><?xml version="1.0" encoding="utf-8"?>
<sst xmlns="http://schemas.openxmlformats.org/spreadsheetml/2006/main" count="256" uniqueCount="172">
  <si>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</si>
  <si>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</si>
  <si>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</si>
  <si>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</si>
  <si>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</si>
  <si>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</si>
  <si>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</si>
  <si>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</si>
  <si>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</si>
  <si>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</si>
  <si>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</si>
  <si>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</si>
  <si>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</si>
  <si>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</si>
  <si>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</si>
  <si>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</si>
  <si>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</si>
  <si>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</si>
  <si>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</si>
  <si>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</si>
  <si>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26.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</si>
  <si>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</si>
  <si>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</si>
  <si>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</si>
  <si>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</si>
  <si>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</si>
  <si>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</si>
  <si>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</si>
  <si>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</si>
  <si>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</si>
  <si>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</si>
  <si>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</si>
  <si>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</si>
  <si>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</si>
  <si>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</si>
  <si>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</si>
  <si>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</si>
  <si>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</si>
  <si>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</si>
  <si>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</si>
  <si>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</si>
  <si>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</si>
  <si>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</si>
  <si>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</si>
  <si>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</si>
  <si>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</si>
  <si>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</si>
  <si>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27.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</si>
  <si>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</si>
  <si>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</si>
  <si>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</si>
  <si>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</si>
  <si>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</si>
  <si>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</si>
  <si>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</si>
  <si>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</si>
  <si>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</si>
  <si>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</si>
  <si>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29.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</si>
  <si>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</si>
  <si>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</si>
  <si>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</si>
  <si>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</si>
  <si>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</si>
  <si>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</si>
  <si>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Возмездное приобретение недвижимого имущества в муниципальную собственность города Перми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</si>
  <si>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</si>
  <si>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</si>
  <si>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</si>
  <si>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</si>
  <si>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</si>
  <si>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</si>
  <si>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</si>
  <si>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</si>
  <si>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</si>
  <si>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</si>
  <si>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</si>
  <si>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</si>
  <si>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</si>
  <si>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</si>
  <si>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</si>
  <si>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</si>
  <si>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</si>
  <si>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</si>
  <si>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</si>
  <si>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</si>
  <si>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</si>
  <si>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</si>
  <si>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</si>
  <si>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</si>
  <si>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</si>
  <si>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</si>
  <si>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</si>
  <si>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</si>
  <si>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</si>
  <si>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24 2 4201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</si>
  <si>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</si>
  <si>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</si>
  <si>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</si>
  <si>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</si>
  <si>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</si>
  <si>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</si>
  <si>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</si>
  <si>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</si>
  <si>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</si>
  <si>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</si>
  <si>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</si>
  <si>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</si>
  <si>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</si>
  <si>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</si>
  <si>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</si>
  <si>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</si>
  <si>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</si>
  <si>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</si>
  <si>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</si>
  <si>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</si>
  <si>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</si>
  <si>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</si>
  <si>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</si>
  <si>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</si>
  <si>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</si>
  <si>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</si>
  <si>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</si>
  <si>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</si>
  <si>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</si>
  <si>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</si>
  <si>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</si>
  <si>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</si>
  <si>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</si>
  <si>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</si>
  <si>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</si>
  <si>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</si>
  <si>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28.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</si>
  <si>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</si>
  <si>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</si>
  <si>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</si>
  <si>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</si>
  <si>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</si>
  <si>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</si>
  <si>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</si>
  <si>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</si>
  <si>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</si>
  <si>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</si>
  <si>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</si>
  <si>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</si>
  <si>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</si>
  <si>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</si>
  <si>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</si>
  <si>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</si>
  <si>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</si>
  <si>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</si>
  <si>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</si>
  <si>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</si>
  <si>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</si>
  <si>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Строительство тротуара со ступеньками и поручнем в микрорайоне Соболи по адресу: ул. 1-я Соболинская, д.15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</si>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</sst>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10"/>
  <sheetViews>
    <sheetView tabSelected="1" zoomScale="70" zoomScaleNormal="70" workbookViewId="0">
      <selection activeCell="O16" sqref="O16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25" hidden="1" customWidth="1"/>
    <col min="8" max="8" width="17.5703125" style="5" customWidth="1"/>
    <col min="9" max="9" width="37.42578125" style="1" hidden="1" customWidth="1"/>
    <col min="10" max="10" width="16.140625" style="1" hidden="1" customWidth="1"/>
    <col min="11" max="16384" width="9.140625" style="1"/>
  </cols>
  <sheetData>
    <row r="1" spans="1:9" x14ac:dyDescent="0.3">
      <c r="H1" s="4" t="s">
        <v>171</v>
      </c>
    </row>
    <row r="2" spans="1:9" x14ac:dyDescent="0.3">
      <c r="H2" s="4" t="s">
        <v>49</v>
      </c>
    </row>
    <row r="3" spans="1:9" x14ac:dyDescent="0.3">
      <c r="H3" s="4" t="s">
        <v>50</v>
      </c>
    </row>
    <row r="5" spans="1:9" x14ac:dyDescent="0.3">
      <c r="C5" s="5"/>
      <c r="D5" s="4"/>
      <c r="F5" s="4"/>
      <c r="H5" s="4" t="s">
        <v>142</v>
      </c>
    </row>
    <row r="6" spans="1:9" x14ac:dyDescent="0.3">
      <c r="C6" s="5"/>
      <c r="D6" s="4"/>
      <c r="F6" s="4"/>
      <c r="H6" s="4" t="s">
        <v>49</v>
      </c>
    </row>
    <row r="7" spans="1:9" x14ac:dyDescent="0.3">
      <c r="C7" s="5"/>
      <c r="D7" s="4"/>
      <c r="F7" s="4"/>
      <c r="H7" s="4" t="s">
        <v>50</v>
      </c>
    </row>
    <row r="8" spans="1:9" x14ac:dyDescent="0.3">
      <c r="D8" s="1"/>
      <c r="E8" s="1"/>
      <c r="F8" s="1"/>
      <c r="G8" s="26"/>
      <c r="H8" s="4" t="s">
        <v>166</v>
      </c>
    </row>
    <row r="9" spans="1:9" ht="18.75" customHeight="1" x14ac:dyDescent="0.25">
      <c r="A9" s="41" t="s">
        <v>111</v>
      </c>
      <c r="B9" s="41"/>
      <c r="C9" s="41"/>
      <c r="D9" s="41"/>
      <c r="E9" s="18"/>
      <c r="F9" s="18"/>
      <c r="G9" s="27"/>
      <c r="H9" s="24"/>
    </row>
    <row r="10" spans="1:9" ht="15.75" customHeight="1" x14ac:dyDescent="0.25">
      <c r="A10" s="41"/>
      <c r="B10" s="41"/>
      <c r="C10" s="41"/>
      <c r="D10" s="41"/>
      <c r="E10" s="18"/>
      <c r="F10" s="18"/>
      <c r="G10" s="27"/>
      <c r="H10" s="24"/>
    </row>
    <row r="11" spans="1:9" ht="19.5" customHeight="1" x14ac:dyDescent="0.25">
      <c r="A11" s="41"/>
      <c r="B11" s="41"/>
      <c r="C11" s="41"/>
      <c r="D11" s="41"/>
      <c r="E11" s="18"/>
      <c r="F11" s="18"/>
      <c r="G11" s="27"/>
      <c r="H11" s="24"/>
    </row>
    <row r="12" spans="1:9" x14ac:dyDescent="0.3">
      <c r="A12" s="2"/>
      <c r="B12" s="3"/>
      <c r="C12" s="3"/>
      <c r="D12" s="4"/>
      <c r="E12" s="4"/>
      <c r="F12" s="4"/>
      <c r="G12" s="26"/>
      <c r="H12" s="4" t="s">
        <v>53</v>
      </c>
      <c r="I12" s="6"/>
    </row>
    <row r="13" spans="1:9" ht="18" customHeight="1" x14ac:dyDescent="0.25">
      <c r="A13" s="42" t="s">
        <v>0</v>
      </c>
      <c r="B13" s="42" t="s">
        <v>110</v>
      </c>
      <c r="C13" s="42" t="s">
        <v>48</v>
      </c>
      <c r="D13" s="44" t="s">
        <v>60</v>
      </c>
      <c r="E13" s="44" t="s">
        <v>143</v>
      </c>
      <c r="F13" s="44" t="s">
        <v>60</v>
      </c>
      <c r="G13" s="47" t="s">
        <v>170</v>
      </c>
      <c r="H13" s="44" t="s">
        <v>60</v>
      </c>
      <c r="I13" s="46"/>
    </row>
    <row r="14" spans="1:9" ht="18" customHeight="1" x14ac:dyDescent="0.25">
      <c r="A14" s="43"/>
      <c r="B14" s="40"/>
      <c r="C14" s="40"/>
      <c r="D14" s="45"/>
      <c r="E14" s="45"/>
      <c r="F14" s="45"/>
      <c r="G14" s="48"/>
      <c r="H14" s="45"/>
      <c r="I14" s="46"/>
    </row>
    <row r="15" spans="1:9" x14ac:dyDescent="0.3">
      <c r="A15" s="7"/>
      <c r="B15" s="8" t="s">
        <v>1</v>
      </c>
      <c r="C15" s="8"/>
      <c r="D15" s="9">
        <f>D16+D17+D18+D19+D20+D21+D22+D23+D24</f>
        <v>676471.9</v>
      </c>
      <c r="E15" s="9">
        <f>E16+E17+E18+E19+E20+E21+E22+E23+E24+E25</f>
        <v>2000</v>
      </c>
      <c r="F15" s="9">
        <f>D15+E15</f>
        <v>678471.9</v>
      </c>
      <c r="G15" s="28">
        <f>G16+G17+G18+G19+G20+G21+G22+G23+G24+G25</f>
        <v>-99426.94</v>
      </c>
      <c r="H15" s="9">
        <f>F15+G15</f>
        <v>579044.96</v>
      </c>
      <c r="I15" s="6"/>
    </row>
    <row r="16" spans="1:9" ht="56.25" x14ac:dyDescent="0.3">
      <c r="A16" s="7" t="s">
        <v>4</v>
      </c>
      <c r="B16" s="10" t="s">
        <v>85</v>
      </c>
      <c r="C16" s="17" t="s">
        <v>57</v>
      </c>
      <c r="D16" s="9">
        <v>250000</v>
      </c>
      <c r="E16" s="9"/>
      <c r="F16" s="9">
        <f>D16+E16</f>
        <v>250000</v>
      </c>
      <c r="G16" s="28"/>
      <c r="H16" s="9">
        <f>F16+G16</f>
        <v>250000</v>
      </c>
      <c r="I16" s="1" t="s">
        <v>86</v>
      </c>
    </row>
    <row r="17" spans="1:10" ht="56.25" x14ac:dyDescent="0.3">
      <c r="A17" s="7" t="s">
        <v>114</v>
      </c>
      <c r="B17" s="10" t="s">
        <v>87</v>
      </c>
      <c r="C17" s="17" t="s">
        <v>57</v>
      </c>
      <c r="D17" s="9">
        <v>130000</v>
      </c>
      <c r="E17" s="9"/>
      <c r="F17" s="9">
        <f t="shared" ref="F17:F25" si="0">D17+E17</f>
        <v>130000</v>
      </c>
      <c r="G17" s="28">
        <v>-129999.948</v>
      </c>
      <c r="H17" s="9">
        <f t="shared" ref="H17:H25" si="1">F17+G17</f>
        <v>5.1999999996041879E-2</v>
      </c>
      <c r="I17" s="1" t="s">
        <v>88</v>
      </c>
    </row>
    <row r="18" spans="1:10" ht="37.5" x14ac:dyDescent="0.3">
      <c r="A18" s="7" t="s">
        <v>115</v>
      </c>
      <c r="B18" s="10" t="s">
        <v>24</v>
      </c>
      <c r="C18" s="17" t="s">
        <v>5</v>
      </c>
      <c r="D18" s="9">
        <v>33153.199999999997</v>
      </c>
      <c r="E18" s="9"/>
      <c r="F18" s="9">
        <f t="shared" si="0"/>
        <v>33153.199999999997</v>
      </c>
      <c r="G18" s="28"/>
      <c r="H18" s="9">
        <f t="shared" si="1"/>
        <v>33153.199999999997</v>
      </c>
      <c r="I18" s="1" t="s">
        <v>89</v>
      </c>
    </row>
    <row r="19" spans="1:10" ht="37.5" x14ac:dyDescent="0.3">
      <c r="A19" s="7" t="s">
        <v>116</v>
      </c>
      <c r="B19" s="10" t="s">
        <v>147</v>
      </c>
      <c r="C19" s="17" t="s">
        <v>5</v>
      </c>
      <c r="D19" s="9">
        <v>26500</v>
      </c>
      <c r="E19" s="9"/>
      <c r="F19" s="9">
        <f t="shared" si="0"/>
        <v>26500</v>
      </c>
      <c r="G19" s="28"/>
      <c r="H19" s="9">
        <f t="shared" si="1"/>
        <v>26500</v>
      </c>
      <c r="I19" s="1" t="s">
        <v>90</v>
      </c>
    </row>
    <row r="20" spans="1:10" ht="37.5" x14ac:dyDescent="0.3">
      <c r="A20" s="7" t="s">
        <v>117</v>
      </c>
      <c r="B20" s="10" t="s">
        <v>148</v>
      </c>
      <c r="C20" s="17" t="s">
        <v>5</v>
      </c>
      <c r="D20" s="9">
        <v>26500</v>
      </c>
      <c r="E20" s="9"/>
      <c r="F20" s="9">
        <f t="shared" si="0"/>
        <v>26500</v>
      </c>
      <c r="G20" s="28"/>
      <c r="H20" s="9">
        <f t="shared" si="1"/>
        <v>26500</v>
      </c>
      <c r="I20" s="1" t="s">
        <v>91</v>
      </c>
    </row>
    <row r="21" spans="1:10" ht="37.5" x14ac:dyDescent="0.3">
      <c r="A21" s="7" t="s">
        <v>118</v>
      </c>
      <c r="B21" s="10" t="s">
        <v>149</v>
      </c>
      <c r="C21" s="17" t="s">
        <v>5</v>
      </c>
      <c r="D21" s="9">
        <v>97057.1</v>
      </c>
      <c r="E21" s="9"/>
      <c r="F21" s="9">
        <f t="shared" si="0"/>
        <v>97057.1</v>
      </c>
      <c r="G21" s="28"/>
      <c r="H21" s="9">
        <f t="shared" si="1"/>
        <v>97057.1</v>
      </c>
      <c r="I21" s="1" t="s">
        <v>92</v>
      </c>
    </row>
    <row r="22" spans="1:10" ht="37.5" x14ac:dyDescent="0.3">
      <c r="A22" s="7" t="s">
        <v>119</v>
      </c>
      <c r="B22" s="10" t="s">
        <v>150</v>
      </c>
      <c r="C22" s="17" t="s">
        <v>5</v>
      </c>
      <c r="D22" s="9">
        <v>15000</v>
      </c>
      <c r="E22" s="9"/>
      <c r="F22" s="9">
        <f t="shared" si="0"/>
        <v>15000</v>
      </c>
      <c r="G22" s="28"/>
      <c r="H22" s="9">
        <f t="shared" si="1"/>
        <v>15000</v>
      </c>
      <c r="I22" s="1" t="s">
        <v>93</v>
      </c>
    </row>
    <row r="23" spans="1:10" ht="37.5" x14ac:dyDescent="0.3">
      <c r="A23" s="7" t="s">
        <v>8</v>
      </c>
      <c r="B23" s="10" t="s">
        <v>151</v>
      </c>
      <c r="C23" s="17" t="s">
        <v>5</v>
      </c>
      <c r="D23" s="9">
        <v>15000</v>
      </c>
      <c r="E23" s="9"/>
      <c r="F23" s="9">
        <f t="shared" si="0"/>
        <v>15000</v>
      </c>
      <c r="G23" s="28"/>
      <c r="H23" s="9">
        <f t="shared" si="1"/>
        <v>15000</v>
      </c>
      <c r="I23" s="1" t="s">
        <v>94</v>
      </c>
    </row>
    <row r="24" spans="1:10" ht="37.5" x14ac:dyDescent="0.3">
      <c r="A24" s="7" t="s">
        <v>9</v>
      </c>
      <c r="B24" s="17" t="s">
        <v>152</v>
      </c>
      <c r="C24" s="17" t="s">
        <v>5</v>
      </c>
      <c r="D24" s="9">
        <v>83261.600000000006</v>
      </c>
      <c r="E24" s="9"/>
      <c r="F24" s="9">
        <f t="shared" si="0"/>
        <v>83261.600000000006</v>
      </c>
      <c r="G24" s="28">
        <v>30573.008000000002</v>
      </c>
      <c r="H24" s="9">
        <f t="shared" si="1"/>
        <v>113834.60800000001</v>
      </c>
      <c r="I24" s="1" t="s">
        <v>95</v>
      </c>
    </row>
    <row r="25" spans="1:10" ht="37.5" x14ac:dyDescent="0.3">
      <c r="A25" s="7" t="s">
        <v>10</v>
      </c>
      <c r="B25" s="17" t="s">
        <v>146</v>
      </c>
      <c r="C25" s="17" t="s">
        <v>5</v>
      </c>
      <c r="D25" s="9">
        <v>0</v>
      </c>
      <c r="E25" s="9">
        <v>2000</v>
      </c>
      <c r="F25" s="9">
        <f t="shared" si="0"/>
        <v>2000</v>
      </c>
      <c r="G25" s="28"/>
      <c r="H25" s="9">
        <f t="shared" si="1"/>
        <v>2000</v>
      </c>
      <c r="I25" s="1" t="s">
        <v>153</v>
      </c>
    </row>
    <row r="26" spans="1:10" x14ac:dyDescent="0.3">
      <c r="A26" s="7"/>
      <c r="B26" s="17" t="s">
        <v>6</v>
      </c>
      <c r="C26" s="17"/>
      <c r="D26" s="9">
        <f>D30+D31+D32+D33+D34+D35+D36+D37+D38+D42</f>
        <v>1372142.0999999999</v>
      </c>
      <c r="E26" s="9">
        <f t="shared" ref="E26:G26" si="2">E30+E31+E32+E33+E34+E35+E36+E37+E38+E42</f>
        <v>-70361.785999999993</v>
      </c>
      <c r="F26" s="9">
        <f>D26+E26</f>
        <v>1301780.3139999998</v>
      </c>
      <c r="G26" s="28">
        <f t="shared" si="2"/>
        <v>0</v>
      </c>
      <c r="H26" s="9">
        <f>F26+G26</f>
        <v>1301780.3139999998</v>
      </c>
    </row>
    <row r="27" spans="1:10" x14ac:dyDescent="0.3">
      <c r="A27" s="7"/>
      <c r="B27" s="8" t="s">
        <v>2</v>
      </c>
      <c r="C27" s="17"/>
      <c r="D27" s="9"/>
      <c r="E27" s="9"/>
      <c r="F27" s="9"/>
      <c r="G27" s="28"/>
      <c r="H27" s="9"/>
    </row>
    <row r="28" spans="1:10" hidden="1" x14ac:dyDescent="0.3">
      <c r="A28" s="7"/>
      <c r="B28" s="17" t="s">
        <v>3</v>
      </c>
      <c r="C28" s="17"/>
      <c r="D28" s="9">
        <f>D30+D31+D32+D33+D34+D35+D36+D37+D40+D42</f>
        <v>1214745</v>
      </c>
      <c r="E28" s="9">
        <f t="shared" ref="E28:G28" si="3">E30+E31+E32+E33+E34+E35+E36+E37+E40+E42</f>
        <v>-27507.385999999999</v>
      </c>
      <c r="F28" s="9">
        <f>D28+E28</f>
        <v>1187237.6140000001</v>
      </c>
      <c r="G28" s="28">
        <f t="shared" si="3"/>
        <v>0</v>
      </c>
      <c r="H28" s="9">
        <f>F28+G28</f>
        <v>1187237.6140000001</v>
      </c>
      <c r="J28" s="1">
        <v>0</v>
      </c>
    </row>
    <row r="29" spans="1:10" x14ac:dyDescent="0.3">
      <c r="A29" s="7"/>
      <c r="B29" s="17" t="s">
        <v>62</v>
      </c>
      <c r="C29" s="17"/>
      <c r="D29" s="9">
        <f>D41</f>
        <v>157397.1</v>
      </c>
      <c r="E29" s="9">
        <f t="shared" ref="E29:G29" si="4">E41</f>
        <v>-42854.400000000001</v>
      </c>
      <c r="F29" s="9">
        <f>D29+E29</f>
        <v>114542.70000000001</v>
      </c>
      <c r="G29" s="28">
        <f t="shared" si="4"/>
        <v>0</v>
      </c>
      <c r="H29" s="9">
        <f>F29+G29</f>
        <v>114542.70000000001</v>
      </c>
    </row>
    <row r="30" spans="1:10" ht="75.75" customHeight="1" x14ac:dyDescent="0.3">
      <c r="A30" s="7" t="s">
        <v>11</v>
      </c>
      <c r="B30" s="11" t="s">
        <v>32</v>
      </c>
      <c r="C30" s="17" t="s">
        <v>7</v>
      </c>
      <c r="D30" s="9">
        <v>3903.5</v>
      </c>
      <c r="E30" s="9">
        <v>70</v>
      </c>
      <c r="F30" s="9">
        <f>D30+E30</f>
        <v>3973.5</v>
      </c>
      <c r="G30" s="28"/>
      <c r="H30" s="9">
        <f>F30+G30</f>
        <v>3973.5</v>
      </c>
      <c r="I30" s="1" t="s">
        <v>33</v>
      </c>
    </row>
    <row r="31" spans="1:10" ht="74.25" customHeight="1" x14ac:dyDescent="0.3">
      <c r="A31" s="7" t="s">
        <v>120</v>
      </c>
      <c r="B31" s="11" t="s">
        <v>51</v>
      </c>
      <c r="C31" s="17" t="s">
        <v>7</v>
      </c>
      <c r="D31" s="9">
        <v>97944.5</v>
      </c>
      <c r="E31" s="9"/>
      <c r="F31" s="9">
        <f t="shared" ref="F31:F37" si="5">D31+E31</f>
        <v>97944.5</v>
      </c>
      <c r="G31" s="28"/>
      <c r="H31" s="9">
        <f t="shared" ref="H31:H37" si="6">F31+G31</f>
        <v>97944.5</v>
      </c>
      <c r="I31" s="1" t="s">
        <v>37</v>
      </c>
    </row>
    <row r="32" spans="1:10" ht="75" x14ac:dyDescent="0.3">
      <c r="A32" s="7" t="s">
        <v>12</v>
      </c>
      <c r="B32" s="17" t="s">
        <v>35</v>
      </c>
      <c r="C32" s="17" t="s">
        <v>7</v>
      </c>
      <c r="D32" s="9">
        <v>115096.8</v>
      </c>
      <c r="E32" s="9"/>
      <c r="F32" s="9">
        <f t="shared" si="5"/>
        <v>115096.8</v>
      </c>
      <c r="G32" s="28"/>
      <c r="H32" s="9">
        <f t="shared" si="6"/>
        <v>115096.8</v>
      </c>
      <c r="I32" s="1" t="s">
        <v>36</v>
      </c>
    </row>
    <row r="33" spans="1:10" ht="75" x14ac:dyDescent="0.3">
      <c r="A33" s="7" t="s">
        <v>121</v>
      </c>
      <c r="B33" s="17" t="s">
        <v>56</v>
      </c>
      <c r="C33" s="17" t="s">
        <v>7</v>
      </c>
      <c r="D33" s="9">
        <v>107731.9</v>
      </c>
      <c r="E33" s="9"/>
      <c r="F33" s="9">
        <f t="shared" si="5"/>
        <v>107731.9</v>
      </c>
      <c r="G33" s="28"/>
      <c r="H33" s="9">
        <f t="shared" si="6"/>
        <v>107731.9</v>
      </c>
      <c r="I33" s="1" t="s">
        <v>38</v>
      </c>
    </row>
    <row r="34" spans="1:10" ht="75" x14ac:dyDescent="0.3">
      <c r="A34" s="7" t="s">
        <v>14</v>
      </c>
      <c r="B34" s="17" t="s">
        <v>39</v>
      </c>
      <c r="C34" s="17" t="s">
        <v>7</v>
      </c>
      <c r="D34" s="9">
        <v>6363.6</v>
      </c>
      <c r="E34" s="9">
        <v>-2847.5859999999998</v>
      </c>
      <c r="F34" s="9">
        <f t="shared" si="5"/>
        <v>3516.0140000000006</v>
      </c>
      <c r="G34" s="28"/>
      <c r="H34" s="9">
        <f t="shared" si="6"/>
        <v>3516.0140000000006</v>
      </c>
      <c r="I34" s="1" t="s">
        <v>40</v>
      </c>
    </row>
    <row r="35" spans="1:10" ht="75" x14ac:dyDescent="0.3">
      <c r="A35" s="7" t="s">
        <v>122</v>
      </c>
      <c r="B35" s="17" t="s">
        <v>41</v>
      </c>
      <c r="C35" s="17" t="s">
        <v>7</v>
      </c>
      <c r="D35" s="12">
        <v>5406.6</v>
      </c>
      <c r="E35" s="12"/>
      <c r="F35" s="9">
        <f t="shared" si="5"/>
        <v>5406.6</v>
      </c>
      <c r="G35" s="29"/>
      <c r="H35" s="9">
        <f t="shared" si="6"/>
        <v>5406.6</v>
      </c>
      <c r="I35" s="1" t="s">
        <v>42</v>
      </c>
    </row>
    <row r="36" spans="1:10" ht="75" x14ac:dyDescent="0.3">
      <c r="A36" s="7" t="s">
        <v>123</v>
      </c>
      <c r="B36" s="17" t="s">
        <v>77</v>
      </c>
      <c r="C36" s="17" t="s">
        <v>7</v>
      </c>
      <c r="D36" s="12">
        <v>1638.9</v>
      </c>
      <c r="E36" s="12"/>
      <c r="F36" s="9">
        <f t="shared" si="5"/>
        <v>1638.9</v>
      </c>
      <c r="G36" s="29"/>
      <c r="H36" s="9">
        <f t="shared" si="6"/>
        <v>1638.9</v>
      </c>
      <c r="I36" s="1" t="s">
        <v>78</v>
      </c>
    </row>
    <row r="37" spans="1:10" ht="75" x14ac:dyDescent="0.3">
      <c r="A37" s="7" t="s">
        <v>124</v>
      </c>
      <c r="B37" s="17" t="s">
        <v>79</v>
      </c>
      <c r="C37" s="17" t="s">
        <v>7</v>
      </c>
      <c r="D37" s="12">
        <v>2021.2</v>
      </c>
      <c r="E37" s="12"/>
      <c r="F37" s="9">
        <f t="shared" si="5"/>
        <v>2021.2</v>
      </c>
      <c r="G37" s="29"/>
      <c r="H37" s="9">
        <f t="shared" si="6"/>
        <v>2021.2</v>
      </c>
      <c r="I37" s="1" t="s">
        <v>80</v>
      </c>
    </row>
    <row r="38" spans="1:10" ht="75" x14ac:dyDescent="0.3">
      <c r="A38" s="7" t="s">
        <v>125</v>
      </c>
      <c r="B38" s="17" t="s">
        <v>140</v>
      </c>
      <c r="C38" s="17" t="s">
        <v>34</v>
      </c>
      <c r="D38" s="12">
        <f>D40+D41</f>
        <v>1022254.4999999999</v>
      </c>
      <c r="E38" s="12">
        <f t="shared" ref="E38:F38" si="7">E40+E41</f>
        <v>-67584.2</v>
      </c>
      <c r="F38" s="12">
        <f t="shared" si="7"/>
        <v>954670.29999999981</v>
      </c>
      <c r="G38" s="29">
        <f t="shared" ref="G38:H38" si="8">G40+G41</f>
        <v>0</v>
      </c>
      <c r="H38" s="12">
        <f t="shared" si="8"/>
        <v>954670.29999999981</v>
      </c>
    </row>
    <row r="39" spans="1:10" x14ac:dyDescent="0.3">
      <c r="A39" s="7"/>
      <c r="B39" s="8" t="s">
        <v>2</v>
      </c>
      <c r="C39" s="17"/>
      <c r="D39" s="12"/>
      <c r="E39" s="12"/>
      <c r="F39" s="12"/>
      <c r="G39" s="29"/>
      <c r="H39" s="12"/>
    </row>
    <row r="40" spans="1:10" hidden="1" x14ac:dyDescent="0.3">
      <c r="A40" s="7"/>
      <c r="B40" s="17" t="s">
        <v>3</v>
      </c>
      <c r="C40" s="17"/>
      <c r="D40" s="12">
        <f>230535.8+68937.5+565384.1</f>
        <v>864857.39999999991</v>
      </c>
      <c r="E40" s="12">
        <v>-24729.8</v>
      </c>
      <c r="F40" s="12">
        <f>D40+E40</f>
        <v>840127.59999999986</v>
      </c>
      <c r="G40" s="29"/>
      <c r="H40" s="12">
        <f>F40+G40</f>
        <v>840127.59999999986</v>
      </c>
      <c r="I40" s="1" t="s">
        <v>145</v>
      </c>
      <c r="J40" s="1">
        <v>0</v>
      </c>
    </row>
    <row r="41" spans="1:10" x14ac:dyDescent="0.3">
      <c r="A41" s="7"/>
      <c r="B41" s="17" t="s">
        <v>62</v>
      </c>
      <c r="C41" s="17"/>
      <c r="D41" s="12">
        <v>157397.1</v>
      </c>
      <c r="E41" s="12">
        <v>-42854.400000000001</v>
      </c>
      <c r="F41" s="12">
        <f>D41+E41</f>
        <v>114542.70000000001</v>
      </c>
      <c r="G41" s="29"/>
      <c r="H41" s="12">
        <f>F41+G41</f>
        <v>114542.70000000001</v>
      </c>
      <c r="I41" s="1" t="s">
        <v>109</v>
      </c>
    </row>
    <row r="42" spans="1:10" ht="56.25" x14ac:dyDescent="0.3">
      <c r="A42" s="7" t="s">
        <v>126</v>
      </c>
      <c r="B42" s="17" t="s">
        <v>112</v>
      </c>
      <c r="C42" s="17" t="s">
        <v>34</v>
      </c>
      <c r="D42" s="12">
        <v>9780.6</v>
      </c>
      <c r="E42" s="12"/>
      <c r="F42" s="12">
        <f>D42+E42</f>
        <v>9780.6</v>
      </c>
      <c r="G42" s="29"/>
      <c r="H42" s="12">
        <f>F42+G42</f>
        <v>9780.6</v>
      </c>
      <c r="I42" s="1" t="s">
        <v>113</v>
      </c>
    </row>
    <row r="43" spans="1:10" x14ac:dyDescent="0.3">
      <c r="A43" s="7"/>
      <c r="B43" s="17" t="s">
        <v>13</v>
      </c>
      <c r="C43" s="17"/>
      <c r="D43" s="9">
        <f>D44+D45+D46+D47+D48+D49</f>
        <v>166862.29999999999</v>
      </c>
      <c r="E43" s="9">
        <f>E44+E45+E46+E47+E48+E49</f>
        <v>853.52800000000002</v>
      </c>
      <c r="F43" s="9">
        <f>D43+E43</f>
        <v>167715.82799999998</v>
      </c>
      <c r="G43" s="28">
        <f>G44+G45+G46+G47+G48+G49</f>
        <v>0</v>
      </c>
      <c r="H43" s="9">
        <f>F43+G43</f>
        <v>167715.82799999998</v>
      </c>
    </row>
    <row r="44" spans="1:10" ht="75" x14ac:dyDescent="0.3">
      <c r="A44" s="7" t="s">
        <v>127</v>
      </c>
      <c r="B44" s="11" t="s">
        <v>25</v>
      </c>
      <c r="C44" s="11" t="s">
        <v>15</v>
      </c>
      <c r="D44" s="12">
        <v>56816.9</v>
      </c>
      <c r="E44" s="12"/>
      <c r="F44" s="12">
        <f>D44+E44</f>
        <v>56816.9</v>
      </c>
      <c r="G44" s="29"/>
      <c r="H44" s="12">
        <f>F44+G44</f>
        <v>56816.9</v>
      </c>
      <c r="I44" s="1" t="s">
        <v>26</v>
      </c>
    </row>
    <row r="45" spans="1:10" ht="75" x14ac:dyDescent="0.3">
      <c r="A45" s="7" t="s">
        <v>128</v>
      </c>
      <c r="B45" s="11" t="s">
        <v>105</v>
      </c>
      <c r="C45" s="11" t="s">
        <v>15</v>
      </c>
      <c r="D45" s="13">
        <v>105045.4</v>
      </c>
      <c r="E45" s="13"/>
      <c r="F45" s="12">
        <f t="shared" ref="F45:F49" si="9">D45+E45</f>
        <v>105045.4</v>
      </c>
      <c r="G45" s="30"/>
      <c r="H45" s="12">
        <f t="shared" ref="H45:H49" si="10">F45+G45</f>
        <v>105045.4</v>
      </c>
      <c r="I45" s="1" t="s">
        <v>31</v>
      </c>
    </row>
    <row r="46" spans="1:10" ht="60" customHeight="1" x14ac:dyDescent="0.3">
      <c r="A46" s="7" t="s">
        <v>129</v>
      </c>
      <c r="B46" s="11" t="s">
        <v>46</v>
      </c>
      <c r="C46" s="11" t="s">
        <v>15</v>
      </c>
      <c r="D46" s="13">
        <v>3517</v>
      </c>
      <c r="E46" s="13"/>
      <c r="F46" s="12">
        <f t="shared" si="9"/>
        <v>3517</v>
      </c>
      <c r="G46" s="30"/>
      <c r="H46" s="12">
        <f t="shared" si="10"/>
        <v>3517</v>
      </c>
      <c r="I46" s="1" t="s">
        <v>45</v>
      </c>
    </row>
    <row r="47" spans="1:10" ht="60" customHeight="1" x14ac:dyDescent="0.3">
      <c r="A47" s="7" t="s">
        <v>130</v>
      </c>
      <c r="B47" s="11" t="s">
        <v>106</v>
      </c>
      <c r="C47" s="11" t="s">
        <v>15</v>
      </c>
      <c r="D47" s="13">
        <v>1483</v>
      </c>
      <c r="E47" s="13"/>
      <c r="F47" s="12">
        <f t="shared" si="9"/>
        <v>1483</v>
      </c>
      <c r="G47" s="30"/>
      <c r="H47" s="12">
        <f t="shared" si="10"/>
        <v>1483</v>
      </c>
      <c r="I47" s="1" t="s">
        <v>107</v>
      </c>
    </row>
    <row r="48" spans="1:10" ht="60" customHeight="1" x14ac:dyDescent="0.3">
      <c r="A48" s="7" t="s">
        <v>131</v>
      </c>
      <c r="B48" s="11" t="s">
        <v>158</v>
      </c>
      <c r="C48" s="11" t="s">
        <v>15</v>
      </c>
      <c r="D48" s="13">
        <v>0</v>
      </c>
      <c r="E48" s="13">
        <v>42.7</v>
      </c>
      <c r="F48" s="12">
        <f t="shared" si="9"/>
        <v>42.7</v>
      </c>
      <c r="G48" s="30"/>
      <c r="H48" s="12">
        <f t="shared" si="10"/>
        <v>42.7</v>
      </c>
      <c r="I48" s="1" t="s">
        <v>159</v>
      </c>
    </row>
    <row r="49" spans="1:10" ht="60" customHeight="1" x14ac:dyDescent="0.3">
      <c r="A49" s="7" t="s">
        <v>20</v>
      </c>
      <c r="B49" s="11" t="s">
        <v>160</v>
      </c>
      <c r="C49" s="11" t="s">
        <v>15</v>
      </c>
      <c r="D49" s="13">
        <v>0</v>
      </c>
      <c r="E49" s="13">
        <v>810.82799999999997</v>
      </c>
      <c r="F49" s="12">
        <f t="shared" si="9"/>
        <v>810.82799999999997</v>
      </c>
      <c r="G49" s="30"/>
      <c r="H49" s="12">
        <f t="shared" si="10"/>
        <v>810.82799999999997</v>
      </c>
      <c r="I49" s="1" t="s">
        <v>161</v>
      </c>
    </row>
    <row r="50" spans="1:10" x14ac:dyDescent="0.3">
      <c r="A50" s="7"/>
      <c r="B50" s="17" t="s">
        <v>16</v>
      </c>
      <c r="C50" s="17"/>
      <c r="D50" s="13">
        <f>D54+D55+D56+D57+D58+D59+D63+D67+D71+D75+D79+D80+D81</f>
        <v>479771.7</v>
      </c>
      <c r="E50" s="13">
        <f>E54+E55+E56+E57+E58+E59+E63+E67+E71+E75+E79+E80+E81</f>
        <v>2273.3000000000002</v>
      </c>
      <c r="F50" s="13">
        <f>D50+E50</f>
        <v>482045</v>
      </c>
      <c r="G50" s="30">
        <f>G54+G55+G56+G57+G58+G59+G63+G67+G71+G75+G79+G80+G81</f>
        <v>0</v>
      </c>
      <c r="H50" s="13">
        <f>F50+G50</f>
        <v>482045</v>
      </c>
    </row>
    <row r="51" spans="1:10" x14ac:dyDescent="0.3">
      <c r="A51" s="7"/>
      <c r="B51" s="8" t="s">
        <v>2</v>
      </c>
      <c r="C51" s="11"/>
      <c r="D51" s="12"/>
      <c r="E51" s="12"/>
      <c r="F51" s="12"/>
      <c r="G51" s="29"/>
      <c r="H51" s="12"/>
    </row>
    <row r="52" spans="1:10" hidden="1" x14ac:dyDescent="0.3">
      <c r="A52" s="7"/>
      <c r="B52" s="8" t="s">
        <v>3</v>
      </c>
      <c r="C52" s="11"/>
      <c r="D52" s="12">
        <f>D54+D55+D56+D57+D58+D61+D65+D69+D73+D77+D79+D80+D81</f>
        <v>133748.5</v>
      </c>
      <c r="E52" s="12">
        <f>E54+E55+E56+E57+E58+E61+E65+E69+E73+E77+E79+E80+E81</f>
        <v>2273.3000000000002</v>
      </c>
      <c r="F52" s="12">
        <f>D52+E52</f>
        <v>136021.79999999999</v>
      </c>
      <c r="G52" s="29">
        <f>G54+G55+G56+G57+G58+G61+G65+G69+G73+G77+G79+G80+G81</f>
        <v>0</v>
      </c>
      <c r="H52" s="12">
        <f>F52+G52</f>
        <v>136021.79999999999</v>
      </c>
      <c r="J52" s="1">
        <v>0</v>
      </c>
    </row>
    <row r="53" spans="1:10" x14ac:dyDescent="0.3">
      <c r="A53" s="7"/>
      <c r="B53" s="17" t="s">
        <v>52</v>
      </c>
      <c r="C53" s="11"/>
      <c r="D53" s="12">
        <f>D62+D66+D70+D74+D78</f>
        <v>346023.19999999995</v>
      </c>
      <c r="E53" s="12">
        <f>E62+E66+E70+E74+E78</f>
        <v>0</v>
      </c>
      <c r="F53" s="12">
        <f>D53+E53</f>
        <v>346023.19999999995</v>
      </c>
      <c r="G53" s="29">
        <f>G62+G66+G70+G74+G78</f>
        <v>0</v>
      </c>
      <c r="H53" s="12">
        <f>F53+G53</f>
        <v>346023.19999999995</v>
      </c>
    </row>
    <row r="54" spans="1:10" ht="56.25" x14ac:dyDescent="0.3">
      <c r="A54" s="7" t="s">
        <v>47</v>
      </c>
      <c r="B54" s="17" t="s">
        <v>71</v>
      </c>
      <c r="C54" s="11" t="s">
        <v>17</v>
      </c>
      <c r="D54" s="9">
        <v>3217.7</v>
      </c>
      <c r="E54" s="9"/>
      <c r="F54" s="9">
        <f>D54+E54</f>
        <v>3217.7</v>
      </c>
      <c r="G54" s="28"/>
      <c r="H54" s="9">
        <f>F54+G54</f>
        <v>3217.7</v>
      </c>
      <c r="I54" s="1" t="s">
        <v>72</v>
      </c>
    </row>
    <row r="55" spans="1:10" ht="56.25" x14ac:dyDescent="0.3">
      <c r="A55" s="7" t="s">
        <v>132</v>
      </c>
      <c r="B55" s="17" t="s">
        <v>73</v>
      </c>
      <c r="C55" s="11" t="s">
        <v>17</v>
      </c>
      <c r="D55" s="9">
        <v>3000</v>
      </c>
      <c r="E55" s="9"/>
      <c r="F55" s="9">
        <f t="shared" ref="F55:F58" si="11">D55+E55</f>
        <v>3000</v>
      </c>
      <c r="G55" s="28"/>
      <c r="H55" s="9">
        <f t="shared" ref="H55:H58" si="12">F55+G55</f>
        <v>3000</v>
      </c>
      <c r="I55" s="1" t="s">
        <v>74</v>
      </c>
    </row>
    <row r="56" spans="1:10" ht="56.25" x14ac:dyDescent="0.3">
      <c r="A56" s="7" t="s">
        <v>58</v>
      </c>
      <c r="B56" s="17" t="s">
        <v>76</v>
      </c>
      <c r="C56" s="11" t="s">
        <v>17</v>
      </c>
      <c r="D56" s="9">
        <v>2000</v>
      </c>
      <c r="E56" s="9"/>
      <c r="F56" s="9">
        <f t="shared" si="11"/>
        <v>2000</v>
      </c>
      <c r="G56" s="28"/>
      <c r="H56" s="9">
        <f t="shared" si="12"/>
        <v>2000</v>
      </c>
      <c r="I56" s="1" t="s">
        <v>75</v>
      </c>
    </row>
    <row r="57" spans="1:10" ht="56.25" x14ac:dyDescent="0.3">
      <c r="A57" s="7" t="s">
        <v>59</v>
      </c>
      <c r="B57" s="17" t="s">
        <v>97</v>
      </c>
      <c r="C57" s="11" t="s">
        <v>17</v>
      </c>
      <c r="D57" s="9">
        <v>453.8</v>
      </c>
      <c r="E57" s="9"/>
      <c r="F57" s="9">
        <f t="shared" si="11"/>
        <v>453.8</v>
      </c>
      <c r="G57" s="28"/>
      <c r="H57" s="9">
        <f t="shared" si="12"/>
        <v>453.8</v>
      </c>
      <c r="I57" s="1" t="s">
        <v>96</v>
      </c>
    </row>
    <row r="58" spans="1:10" ht="56.25" x14ac:dyDescent="0.3">
      <c r="A58" s="7" t="s">
        <v>67</v>
      </c>
      <c r="B58" s="17" t="s">
        <v>99</v>
      </c>
      <c r="C58" s="11" t="s">
        <v>17</v>
      </c>
      <c r="D58" s="14">
        <v>235.9</v>
      </c>
      <c r="E58" s="14"/>
      <c r="F58" s="9">
        <f t="shared" si="11"/>
        <v>235.9</v>
      </c>
      <c r="G58" s="31"/>
      <c r="H58" s="9">
        <f t="shared" si="12"/>
        <v>235.9</v>
      </c>
      <c r="I58" s="1" t="s">
        <v>98</v>
      </c>
    </row>
    <row r="59" spans="1:10" ht="75" x14ac:dyDescent="0.3">
      <c r="A59" s="7" t="s">
        <v>68</v>
      </c>
      <c r="B59" s="17" t="s">
        <v>100</v>
      </c>
      <c r="C59" s="11" t="s">
        <v>15</v>
      </c>
      <c r="D59" s="14">
        <f>D61+D62</f>
        <v>125387.8</v>
      </c>
      <c r="E59" s="14">
        <f>E61+E62</f>
        <v>0</v>
      </c>
      <c r="F59" s="14">
        <f t="shared" ref="F59:H59" si="13">F61+F62</f>
        <v>125387.8</v>
      </c>
      <c r="G59" s="31">
        <f>G61+G62</f>
        <v>0</v>
      </c>
      <c r="H59" s="14">
        <f t="shared" si="13"/>
        <v>125387.8</v>
      </c>
      <c r="I59" s="1" t="s">
        <v>101</v>
      </c>
    </row>
    <row r="60" spans="1:10" x14ac:dyDescent="0.3">
      <c r="A60" s="7"/>
      <c r="B60" s="8" t="s">
        <v>2</v>
      </c>
      <c r="C60" s="11"/>
      <c r="D60" s="14"/>
      <c r="E60" s="14"/>
      <c r="F60" s="14"/>
      <c r="G60" s="31"/>
      <c r="H60" s="14"/>
    </row>
    <row r="61" spans="1:10" hidden="1" x14ac:dyDescent="0.3">
      <c r="A61" s="7"/>
      <c r="B61" s="17" t="s">
        <v>3</v>
      </c>
      <c r="C61" s="11"/>
      <c r="D61" s="14">
        <v>31347</v>
      </c>
      <c r="E61" s="14"/>
      <c r="F61" s="14">
        <f>D61+E61</f>
        <v>31347</v>
      </c>
      <c r="G61" s="31"/>
      <c r="H61" s="14">
        <f>F61+G61</f>
        <v>31347</v>
      </c>
      <c r="J61" s="1">
        <v>0</v>
      </c>
    </row>
    <row r="62" spans="1:10" x14ac:dyDescent="0.3">
      <c r="A62" s="7"/>
      <c r="B62" s="17" t="s">
        <v>52</v>
      </c>
      <c r="C62" s="11"/>
      <c r="D62" s="14">
        <v>94040.8</v>
      </c>
      <c r="E62" s="14"/>
      <c r="F62" s="14">
        <f>D62+E62</f>
        <v>94040.8</v>
      </c>
      <c r="G62" s="31"/>
      <c r="H62" s="14">
        <f>F62+G62</f>
        <v>94040.8</v>
      </c>
      <c r="I62" s="1" t="s">
        <v>108</v>
      </c>
    </row>
    <row r="63" spans="1:10" ht="75" x14ac:dyDescent="0.3">
      <c r="A63" s="7" t="s">
        <v>133</v>
      </c>
      <c r="B63" s="17" t="s">
        <v>102</v>
      </c>
      <c r="C63" s="11" t="s">
        <v>15</v>
      </c>
      <c r="D63" s="14">
        <f>D65+D66</f>
        <v>22000</v>
      </c>
      <c r="E63" s="14">
        <f t="shared" ref="E63:F63" si="14">E65+E66</f>
        <v>0</v>
      </c>
      <c r="F63" s="14">
        <f t="shared" si="14"/>
        <v>22000</v>
      </c>
      <c r="G63" s="31">
        <f t="shared" ref="G63:H63" si="15">G65+G66</f>
        <v>0</v>
      </c>
      <c r="H63" s="14">
        <f t="shared" si="15"/>
        <v>22000</v>
      </c>
      <c r="I63" s="1" t="s">
        <v>44</v>
      </c>
    </row>
    <row r="64" spans="1:10" x14ac:dyDescent="0.3">
      <c r="A64" s="7"/>
      <c r="B64" s="8" t="s">
        <v>2</v>
      </c>
      <c r="C64" s="11"/>
      <c r="D64" s="14"/>
      <c r="E64" s="14"/>
      <c r="F64" s="14"/>
      <c r="G64" s="31"/>
      <c r="H64" s="14"/>
    </row>
    <row r="65" spans="1:10" hidden="1" x14ac:dyDescent="0.3">
      <c r="A65" s="7"/>
      <c r="B65" s="17" t="s">
        <v>3</v>
      </c>
      <c r="C65" s="11"/>
      <c r="D65" s="14">
        <v>5500</v>
      </c>
      <c r="E65" s="14"/>
      <c r="F65" s="14">
        <f>D65+E65</f>
        <v>5500</v>
      </c>
      <c r="G65" s="31"/>
      <c r="H65" s="14">
        <f>F65+G65</f>
        <v>5500</v>
      </c>
      <c r="J65" s="1">
        <v>0</v>
      </c>
    </row>
    <row r="66" spans="1:10" x14ac:dyDescent="0.3">
      <c r="A66" s="7"/>
      <c r="B66" s="17" t="s">
        <v>52</v>
      </c>
      <c r="C66" s="11"/>
      <c r="D66" s="14">
        <v>16500</v>
      </c>
      <c r="E66" s="14"/>
      <c r="F66" s="14">
        <f>D66+E66</f>
        <v>16500</v>
      </c>
      <c r="G66" s="31"/>
      <c r="H66" s="14">
        <f>F66+G66</f>
        <v>16500</v>
      </c>
      <c r="I66" s="1" t="s">
        <v>108</v>
      </c>
    </row>
    <row r="67" spans="1:10" ht="75" x14ac:dyDescent="0.3">
      <c r="A67" s="7" t="s">
        <v>134</v>
      </c>
      <c r="B67" s="17" t="s">
        <v>103</v>
      </c>
      <c r="C67" s="11" t="s">
        <v>15</v>
      </c>
      <c r="D67" s="14">
        <f>D69+D70</f>
        <v>36000</v>
      </c>
      <c r="E67" s="14">
        <f t="shared" ref="E67:G67" si="16">E69+E70</f>
        <v>0</v>
      </c>
      <c r="F67" s="14">
        <f>F69+F70</f>
        <v>36000</v>
      </c>
      <c r="G67" s="31">
        <f t="shared" si="16"/>
        <v>0</v>
      </c>
      <c r="H67" s="14">
        <f>H69+H70</f>
        <v>36000</v>
      </c>
      <c r="I67" s="1" t="s">
        <v>104</v>
      </c>
    </row>
    <row r="68" spans="1:10" x14ac:dyDescent="0.3">
      <c r="A68" s="7"/>
      <c r="B68" s="8" t="s">
        <v>2</v>
      </c>
      <c r="C68" s="11"/>
      <c r="D68" s="14"/>
      <c r="E68" s="14"/>
      <c r="F68" s="14"/>
      <c r="G68" s="31"/>
      <c r="H68" s="14"/>
    </row>
    <row r="69" spans="1:10" hidden="1" x14ac:dyDescent="0.3">
      <c r="A69" s="7"/>
      <c r="B69" s="17" t="s">
        <v>3</v>
      </c>
      <c r="C69" s="11"/>
      <c r="D69" s="14">
        <v>9000</v>
      </c>
      <c r="E69" s="14"/>
      <c r="F69" s="14">
        <f>D69+E69</f>
        <v>9000</v>
      </c>
      <c r="G69" s="31"/>
      <c r="H69" s="14">
        <f>F69+G69</f>
        <v>9000</v>
      </c>
      <c r="J69" s="1">
        <v>0</v>
      </c>
    </row>
    <row r="70" spans="1:10" x14ac:dyDescent="0.3">
      <c r="A70" s="7"/>
      <c r="B70" s="17" t="s">
        <v>52</v>
      </c>
      <c r="C70" s="11"/>
      <c r="D70" s="14">
        <v>27000</v>
      </c>
      <c r="E70" s="14"/>
      <c r="F70" s="14">
        <f>D70+E70</f>
        <v>27000</v>
      </c>
      <c r="G70" s="31"/>
      <c r="H70" s="14">
        <f>F70+G70</f>
        <v>27000</v>
      </c>
      <c r="I70" s="1" t="s">
        <v>108</v>
      </c>
    </row>
    <row r="71" spans="1:10" ht="55.15" customHeight="1" x14ac:dyDescent="0.3">
      <c r="A71" s="7" t="s">
        <v>135</v>
      </c>
      <c r="B71" s="11" t="s">
        <v>27</v>
      </c>
      <c r="C71" s="11" t="s">
        <v>15</v>
      </c>
      <c r="D71" s="12">
        <f>D73+D74</f>
        <v>137976.59999999998</v>
      </c>
      <c r="E71" s="12">
        <f t="shared" ref="E71:F71" si="17">E73+E74</f>
        <v>0</v>
      </c>
      <c r="F71" s="12">
        <f t="shared" si="17"/>
        <v>137976.59999999998</v>
      </c>
      <c r="G71" s="29">
        <f t="shared" ref="G71:H71" si="18">G73+G74</f>
        <v>0</v>
      </c>
      <c r="H71" s="12">
        <f t="shared" si="18"/>
        <v>137976.59999999998</v>
      </c>
      <c r="I71" s="1" t="s">
        <v>28</v>
      </c>
    </row>
    <row r="72" spans="1:10" ht="16.149999999999999" customHeight="1" x14ac:dyDescent="0.3">
      <c r="A72" s="7"/>
      <c r="B72" s="8" t="s">
        <v>2</v>
      </c>
      <c r="C72" s="11"/>
      <c r="D72" s="12"/>
      <c r="E72" s="12"/>
      <c r="F72" s="12"/>
      <c r="G72" s="29"/>
      <c r="H72" s="12"/>
    </row>
    <row r="73" spans="1:10" ht="18.600000000000001" hidden="1" customHeight="1" x14ac:dyDescent="0.3">
      <c r="A73" s="7"/>
      <c r="B73" s="17" t="s">
        <v>3</v>
      </c>
      <c r="C73" s="11"/>
      <c r="D73" s="12">
        <v>34494.199999999997</v>
      </c>
      <c r="E73" s="12"/>
      <c r="F73" s="12">
        <f>D73+E73</f>
        <v>34494.199999999997</v>
      </c>
      <c r="G73" s="29"/>
      <c r="H73" s="12">
        <f>F73+G73</f>
        <v>34494.199999999997</v>
      </c>
      <c r="J73" s="1">
        <v>0</v>
      </c>
    </row>
    <row r="74" spans="1:10" ht="19.899999999999999" customHeight="1" x14ac:dyDescent="0.3">
      <c r="A74" s="7"/>
      <c r="B74" s="17" t="s">
        <v>52</v>
      </c>
      <c r="C74" s="11"/>
      <c r="D74" s="12">
        <v>103482.4</v>
      </c>
      <c r="E74" s="12"/>
      <c r="F74" s="12">
        <f>D74+E74</f>
        <v>103482.4</v>
      </c>
      <c r="G74" s="29"/>
      <c r="H74" s="12">
        <f>F74+G74</f>
        <v>103482.4</v>
      </c>
      <c r="I74" s="1" t="s">
        <v>108</v>
      </c>
    </row>
    <row r="75" spans="1:10" ht="59.25" customHeight="1" x14ac:dyDescent="0.3">
      <c r="A75" s="7" t="s">
        <v>136</v>
      </c>
      <c r="B75" s="11" t="s">
        <v>29</v>
      </c>
      <c r="C75" s="11" t="s">
        <v>15</v>
      </c>
      <c r="D75" s="12">
        <f>D77+D78</f>
        <v>140000</v>
      </c>
      <c r="E75" s="12">
        <f t="shared" ref="E75:F75" si="19">E77+E78</f>
        <v>0</v>
      </c>
      <c r="F75" s="12">
        <f t="shared" si="19"/>
        <v>140000</v>
      </c>
      <c r="G75" s="29">
        <f t="shared" ref="G75:H75" si="20">G77+G78</f>
        <v>0</v>
      </c>
      <c r="H75" s="12">
        <f t="shared" si="20"/>
        <v>140000</v>
      </c>
      <c r="I75" s="1" t="s">
        <v>30</v>
      </c>
    </row>
    <row r="76" spans="1:10" ht="21" customHeight="1" x14ac:dyDescent="0.3">
      <c r="A76" s="7"/>
      <c r="B76" s="8" t="s">
        <v>2</v>
      </c>
      <c r="C76" s="11"/>
      <c r="D76" s="13"/>
      <c r="E76" s="13"/>
      <c r="F76" s="13"/>
      <c r="G76" s="30"/>
      <c r="H76" s="13"/>
    </row>
    <row r="77" spans="1:10" hidden="1" x14ac:dyDescent="0.3">
      <c r="A77" s="7"/>
      <c r="B77" s="17" t="s">
        <v>3</v>
      </c>
      <c r="C77" s="11"/>
      <c r="D77" s="13">
        <v>35000</v>
      </c>
      <c r="E77" s="13"/>
      <c r="F77" s="13">
        <f t="shared" ref="F77:F82" si="21">D77+E77</f>
        <v>35000</v>
      </c>
      <c r="G77" s="30"/>
      <c r="H77" s="13">
        <f t="shared" ref="H77:H82" si="22">F77+G77</f>
        <v>35000</v>
      </c>
      <c r="J77" s="1">
        <v>0</v>
      </c>
    </row>
    <row r="78" spans="1:10" x14ac:dyDescent="0.3">
      <c r="A78" s="7"/>
      <c r="B78" s="17" t="s">
        <v>52</v>
      </c>
      <c r="C78" s="11"/>
      <c r="D78" s="13">
        <v>105000</v>
      </c>
      <c r="E78" s="13"/>
      <c r="F78" s="13">
        <f t="shared" si="21"/>
        <v>105000</v>
      </c>
      <c r="G78" s="30"/>
      <c r="H78" s="13">
        <f t="shared" si="22"/>
        <v>105000</v>
      </c>
      <c r="I78" s="1" t="s">
        <v>108</v>
      </c>
    </row>
    <row r="79" spans="1:10" ht="56.25" x14ac:dyDescent="0.3">
      <c r="A79" s="7" t="s">
        <v>137</v>
      </c>
      <c r="B79" s="11" t="s">
        <v>29</v>
      </c>
      <c r="C79" s="17" t="s">
        <v>34</v>
      </c>
      <c r="D79" s="13">
        <v>9499.9</v>
      </c>
      <c r="E79" s="13"/>
      <c r="F79" s="13">
        <f t="shared" si="21"/>
        <v>9499.9</v>
      </c>
      <c r="G79" s="30"/>
      <c r="H79" s="13">
        <f t="shared" si="22"/>
        <v>9499.9</v>
      </c>
      <c r="I79" s="1" t="s">
        <v>30</v>
      </c>
    </row>
    <row r="80" spans="1:10" ht="75" x14ac:dyDescent="0.3">
      <c r="A80" s="7" t="s">
        <v>138</v>
      </c>
      <c r="B80" s="11" t="s">
        <v>154</v>
      </c>
      <c r="C80" s="11" t="s">
        <v>15</v>
      </c>
      <c r="D80" s="13">
        <v>0</v>
      </c>
      <c r="E80" s="13">
        <v>653</v>
      </c>
      <c r="F80" s="13">
        <f t="shared" si="21"/>
        <v>653</v>
      </c>
      <c r="G80" s="30"/>
      <c r="H80" s="13">
        <f t="shared" si="22"/>
        <v>653</v>
      </c>
      <c r="I80" s="1" t="s">
        <v>155</v>
      </c>
    </row>
    <row r="81" spans="1:10" ht="75" x14ac:dyDescent="0.3">
      <c r="A81" s="7" t="s">
        <v>139</v>
      </c>
      <c r="B81" s="11" t="s">
        <v>157</v>
      </c>
      <c r="C81" s="11" t="s">
        <v>15</v>
      </c>
      <c r="D81" s="13">
        <v>0</v>
      </c>
      <c r="E81" s="13">
        <v>1620.3</v>
      </c>
      <c r="F81" s="13">
        <f t="shared" si="21"/>
        <v>1620.3</v>
      </c>
      <c r="G81" s="30"/>
      <c r="H81" s="13">
        <f t="shared" si="22"/>
        <v>1620.3</v>
      </c>
      <c r="I81" s="1" t="s">
        <v>156</v>
      </c>
    </row>
    <row r="82" spans="1:10" x14ac:dyDescent="0.3">
      <c r="A82" s="7"/>
      <c r="B82" s="22" t="s">
        <v>18</v>
      </c>
      <c r="C82" s="15"/>
      <c r="D82" s="9">
        <f>D86+D90</f>
        <v>190910.9</v>
      </c>
      <c r="E82" s="9">
        <f>E86+E90+E91</f>
        <v>0</v>
      </c>
      <c r="F82" s="9">
        <f t="shared" si="21"/>
        <v>190910.9</v>
      </c>
      <c r="G82" s="28">
        <f>G86+G90+G91</f>
        <v>0</v>
      </c>
      <c r="H82" s="9">
        <f t="shared" si="22"/>
        <v>190910.9</v>
      </c>
    </row>
    <row r="83" spans="1:10" x14ac:dyDescent="0.3">
      <c r="A83" s="7"/>
      <c r="B83" s="8" t="s">
        <v>2</v>
      </c>
      <c r="C83" s="15"/>
      <c r="D83" s="9"/>
      <c r="E83" s="9"/>
      <c r="F83" s="9"/>
      <c r="G83" s="28"/>
      <c r="H83" s="9"/>
    </row>
    <row r="84" spans="1:10" hidden="1" x14ac:dyDescent="0.3">
      <c r="A84" s="7"/>
      <c r="B84" s="17" t="s">
        <v>3</v>
      </c>
      <c r="C84" s="15"/>
      <c r="D84" s="9">
        <f>D88+D90+D91</f>
        <v>127234.8</v>
      </c>
      <c r="E84" s="9">
        <f>E88+E90+E91</f>
        <v>0</v>
      </c>
      <c r="F84" s="9">
        <f>D84+E84</f>
        <v>127234.8</v>
      </c>
      <c r="G84" s="28">
        <f>G88+G90+G91</f>
        <v>0</v>
      </c>
      <c r="H84" s="9">
        <f>F84+G84</f>
        <v>127234.8</v>
      </c>
      <c r="J84" s="1">
        <v>0</v>
      </c>
    </row>
    <row r="85" spans="1:10" x14ac:dyDescent="0.3">
      <c r="A85" s="7"/>
      <c r="B85" s="17" t="s">
        <v>62</v>
      </c>
      <c r="C85" s="15"/>
      <c r="D85" s="9">
        <f>D89</f>
        <v>63676.1</v>
      </c>
      <c r="E85" s="9">
        <f t="shared" ref="E85:G85" si="23">E89</f>
        <v>0</v>
      </c>
      <c r="F85" s="9">
        <f>D85+E85</f>
        <v>63676.1</v>
      </c>
      <c r="G85" s="28">
        <f t="shared" si="23"/>
        <v>0</v>
      </c>
      <c r="H85" s="9">
        <f>F85+G85</f>
        <v>63676.1</v>
      </c>
    </row>
    <row r="86" spans="1:10" ht="75" x14ac:dyDescent="0.3">
      <c r="A86" s="7" t="s">
        <v>162</v>
      </c>
      <c r="B86" s="16" t="s">
        <v>141</v>
      </c>
      <c r="C86" s="11" t="s">
        <v>19</v>
      </c>
      <c r="D86" s="9">
        <f>D88+D89</f>
        <v>90910.9</v>
      </c>
      <c r="E86" s="9">
        <f t="shared" ref="E86:F86" si="24">E88+E89</f>
        <v>0</v>
      </c>
      <c r="F86" s="9">
        <f t="shared" si="24"/>
        <v>90910.9</v>
      </c>
      <c r="G86" s="28">
        <f t="shared" ref="G86:H86" si="25">G88+G89</f>
        <v>0</v>
      </c>
      <c r="H86" s="9">
        <f t="shared" si="25"/>
        <v>90910.9</v>
      </c>
      <c r="I86" s="1" t="s">
        <v>43</v>
      </c>
    </row>
    <row r="87" spans="1:10" x14ac:dyDescent="0.3">
      <c r="A87" s="7"/>
      <c r="B87" s="8" t="s">
        <v>2</v>
      </c>
      <c r="C87" s="11"/>
      <c r="D87" s="9"/>
      <c r="E87" s="9"/>
      <c r="F87" s="9"/>
      <c r="G87" s="28"/>
      <c r="H87" s="9"/>
    </row>
    <row r="88" spans="1:10" hidden="1" x14ac:dyDescent="0.3">
      <c r="A88" s="7"/>
      <c r="B88" s="17" t="s">
        <v>3</v>
      </c>
      <c r="C88" s="11"/>
      <c r="D88" s="9">
        <v>27234.799999999999</v>
      </c>
      <c r="E88" s="9"/>
      <c r="F88" s="9">
        <f t="shared" ref="F88:F97" si="26">D88+E88</f>
        <v>27234.799999999999</v>
      </c>
      <c r="G88" s="28"/>
      <c r="H88" s="9">
        <f t="shared" ref="H88:H90" si="27">F88+G88</f>
        <v>27234.799999999999</v>
      </c>
      <c r="J88" s="1">
        <v>0</v>
      </c>
    </row>
    <row r="89" spans="1:10" x14ac:dyDescent="0.3">
      <c r="A89" s="7"/>
      <c r="B89" s="17" t="s">
        <v>62</v>
      </c>
      <c r="C89" s="11"/>
      <c r="D89" s="9">
        <v>63676.1</v>
      </c>
      <c r="E89" s="9"/>
      <c r="F89" s="9">
        <f t="shared" si="26"/>
        <v>63676.1</v>
      </c>
      <c r="G89" s="28"/>
      <c r="H89" s="9">
        <f t="shared" si="27"/>
        <v>63676.1</v>
      </c>
      <c r="I89" s="1" t="s">
        <v>63</v>
      </c>
    </row>
    <row r="90" spans="1:10" ht="75" hidden="1" x14ac:dyDescent="0.3">
      <c r="A90" s="7"/>
      <c r="B90" s="17" t="s">
        <v>61</v>
      </c>
      <c r="C90" s="11" t="s">
        <v>19</v>
      </c>
      <c r="D90" s="9">
        <v>100000</v>
      </c>
      <c r="E90" s="9">
        <v>-100000</v>
      </c>
      <c r="F90" s="9">
        <f t="shared" si="26"/>
        <v>0</v>
      </c>
      <c r="G90" s="28"/>
      <c r="H90" s="9">
        <f t="shared" si="27"/>
        <v>0</v>
      </c>
      <c r="I90" s="1" t="s">
        <v>55</v>
      </c>
      <c r="J90" s="1">
        <v>0</v>
      </c>
    </row>
    <row r="91" spans="1:10" ht="56.25" x14ac:dyDescent="0.3">
      <c r="A91" s="7" t="s">
        <v>163</v>
      </c>
      <c r="B91" s="17" t="s">
        <v>144</v>
      </c>
      <c r="C91" s="17" t="s">
        <v>57</v>
      </c>
      <c r="D91" s="9">
        <v>0</v>
      </c>
      <c r="E91" s="9">
        <v>100000</v>
      </c>
      <c r="F91" s="9">
        <f>D91+E91</f>
        <v>100000</v>
      </c>
      <c r="G91" s="28"/>
      <c r="H91" s="9">
        <f>F91+G91</f>
        <v>100000</v>
      </c>
      <c r="I91" s="1" t="s">
        <v>55</v>
      </c>
    </row>
    <row r="92" spans="1:10" x14ac:dyDescent="0.3">
      <c r="A92" s="7"/>
      <c r="B92" s="17" t="s">
        <v>64</v>
      </c>
      <c r="C92" s="11"/>
      <c r="D92" s="9">
        <f>D93+D94</f>
        <v>86502</v>
      </c>
      <c r="E92" s="9">
        <f t="shared" ref="E92" si="28">E93+E94</f>
        <v>0</v>
      </c>
      <c r="F92" s="9">
        <f t="shared" si="26"/>
        <v>86502</v>
      </c>
      <c r="G92" s="28">
        <f>G93+G94+G95</f>
        <v>0</v>
      </c>
      <c r="H92" s="9">
        <f t="shared" ref="H92:H97" si="29">F92+G92</f>
        <v>86502</v>
      </c>
    </row>
    <row r="93" spans="1:10" ht="56.25" x14ac:dyDescent="0.3">
      <c r="A93" s="7" t="s">
        <v>164</v>
      </c>
      <c r="B93" s="17" t="s">
        <v>65</v>
      </c>
      <c r="C93" s="17" t="s">
        <v>57</v>
      </c>
      <c r="D93" s="9">
        <v>62002</v>
      </c>
      <c r="E93" s="9"/>
      <c r="F93" s="9">
        <f t="shared" si="26"/>
        <v>62002</v>
      </c>
      <c r="G93" s="28">
        <v>-14193.74</v>
      </c>
      <c r="H93" s="9">
        <f t="shared" si="29"/>
        <v>47808.26</v>
      </c>
      <c r="I93" s="1" t="s">
        <v>66</v>
      </c>
    </row>
    <row r="94" spans="1:10" ht="56.25" x14ac:dyDescent="0.3">
      <c r="A94" s="7" t="s">
        <v>165</v>
      </c>
      <c r="B94" s="17" t="s">
        <v>69</v>
      </c>
      <c r="C94" s="17" t="s">
        <v>57</v>
      </c>
      <c r="D94" s="9">
        <v>24500</v>
      </c>
      <c r="E94" s="9"/>
      <c r="F94" s="9">
        <f t="shared" si="26"/>
        <v>24500</v>
      </c>
      <c r="G94" s="28"/>
      <c r="H94" s="9">
        <f t="shared" si="29"/>
        <v>24500</v>
      </c>
      <c r="I94" s="1" t="s">
        <v>70</v>
      </c>
    </row>
    <row r="95" spans="1:10" ht="56.25" x14ac:dyDescent="0.3">
      <c r="A95" s="7" t="s">
        <v>169</v>
      </c>
      <c r="B95" s="23" t="s">
        <v>167</v>
      </c>
      <c r="C95" s="23" t="s">
        <v>57</v>
      </c>
      <c r="D95" s="9"/>
      <c r="E95" s="9"/>
      <c r="F95" s="9"/>
      <c r="G95" s="28">
        <v>14193.74</v>
      </c>
      <c r="H95" s="9">
        <f t="shared" si="29"/>
        <v>14193.74</v>
      </c>
      <c r="I95" s="1" t="s">
        <v>168</v>
      </c>
    </row>
    <row r="96" spans="1:10" hidden="1" x14ac:dyDescent="0.3">
      <c r="A96" s="7"/>
      <c r="B96" s="17" t="s">
        <v>81</v>
      </c>
      <c r="C96" s="17"/>
      <c r="D96" s="9">
        <f>D97</f>
        <v>50000</v>
      </c>
      <c r="E96" s="9">
        <f t="shared" ref="E96:G96" si="30">E97</f>
        <v>-50000</v>
      </c>
      <c r="F96" s="9">
        <f t="shared" si="26"/>
        <v>0</v>
      </c>
      <c r="G96" s="28">
        <f t="shared" si="30"/>
        <v>0</v>
      </c>
      <c r="H96" s="9">
        <f t="shared" si="29"/>
        <v>0</v>
      </c>
      <c r="J96" s="1">
        <v>0</v>
      </c>
    </row>
    <row r="97" spans="1:10" ht="75" hidden="1" x14ac:dyDescent="0.3">
      <c r="A97" s="7"/>
      <c r="B97" s="17" t="s">
        <v>82</v>
      </c>
      <c r="C97" s="11" t="s">
        <v>83</v>
      </c>
      <c r="D97" s="9">
        <v>50000</v>
      </c>
      <c r="E97" s="9">
        <v>-50000</v>
      </c>
      <c r="F97" s="9">
        <f t="shared" si="26"/>
        <v>0</v>
      </c>
      <c r="G97" s="28"/>
      <c r="H97" s="9">
        <f t="shared" si="29"/>
        <v>0</v>
      </c>
      <c r="I97" s="1" t="s">
        <v>84</v>
      </c>
      <c r="J97" s="1">
        <v>0</v>
      </c>
    </row>
    <row r="98" spans="1:10" x14ac:dyDescent="0.3">
      <c r="A98" s="7"/>
      <c r="B98" s="38" t="s">
        <v>21</v>
      </c>
      <c r="C98" s="38"/>
      <c r="D98" s="9">
        <f>D15+D26+D43+D50+D82+D92+D96</f>
        <v>3022660.9</v>
      </c>
      <c r="E98" s="9">
        <f>E15+E26+E43+E50+E82+E92+E96</f>
        <v>-115234.95799999998</v>
      </c>
      <c r="F98" s="9">
        <f>F15+F26+F43+F50+F82+F92+F96</f>
        <v>2907425.9419999993</v>
      </c>
      <c r="G98" s="28">
        <f>G15+G26+G43+G50+G82+G92+G96</f>
        <v>-99426.94</v>
      </c>
      <c r="H98" s="9">
        <f>H15+H26+H43+H50+H82+H92+H96</f>
        <v>2807999.0019999999</v>
      </c>
    </row>
    <row r="99" spans="1:10" x14ac:dyDescent="0.3">
      <c r="A99" s="7"/>
      <c r="B99" s="34" t="s">
        <v>22</v>
      </c>
      <c r="C99" s="35"/>
      <c r="D99" s="9"/>
      <c r="E99" s="9"/>
      <c r="F99" s="9"/>
      <c r="G99" s="28"/>
      <c r="H99" s="9"/>
    </row>
    <row r="100" spans="1:10" x14ac:dyDescent="0.3">
      <c r="A100" s="7"/>
      <c r="B100" s="36" t="s">
        <v>52</v>
      </c>
      <c r="C100" s="37"/>
      <c r="D100" s="9">
        <f>D62+D66+D70+D74+D78</f>
        <v>346023.19999999995</v>
      </c>
      <c r="E100" s="9">
        <f>E62+E66+E70+E74+E78</f>
        <v>0</v>
      </c>
      <c r="F100" s="9">
        <f>F62+F66+F70+F74+F78</f>
        <v>346023.19999999995</v>
      </c>
      <c r="G100" s="28">
        <f>G62+G66+G70+G74+G78</f>
        <v>0</v>
      </c>
      <c r="H100" s="9">
        <f>H62+H66+H70+H74+H78</f>
        <v>346023.19999999995</v>
      </c>
    </row>
    <row r="101" spans="1:10" x14ac:dyDescent="0.3">
      <c r="A101" s="7"/>
      <c r="B101" s="19" t="s">
        <v>62</v>
      </c>
      <c r="C101" s="20"/>
      <c r="D101" s="9">
        <f>D41+D89</f>
        <v>221073.2</v>
      </c>
      <c r="E101" s="9">
        <f>E41+E89</f>
        <v>-42854.400000000001</v>
      </c>
      <c r="F101" s="9">
        <f>F41+F89</f>
        <v>178218.80000000002</v>
      </c>
      <c r="G101" s="28">
        <f>G41+G89</f>
        <v>0</v>
      </c>
      <c r="H101" s="9">
        <f>H41+H89</f>
        <v>178218.80000000002</v>
      </c>
    </row>
    <row r="102" spans="1:10" x14ac:dyDescent="0.3">
      <c r="A102" s="7"/>
      <c r="B102" s="38" t="s">
        <v>54</v>
      </c>
      <c r="C102" s="38"/>
      <c r="D102" s="9"/>
      <c r="E102" s="9"/>
      <c r="F102" s="9"/>
      <c r="G102" s="28"/>
      <c r="H102" s="9"/>
    </row>
    <row r="103" spans="1:10" x14ac:dyDescent="0.3">
      <c r="A103" s="7"/>
      <c r="B103" s="38" t="s">
        <v>7</v>
      </c>
      <c r="C103" s="40"/>
      <c r="D103" s="9">
        <f>D30+D31+D32+D33+D34+D35+D36+D37</f>
        <v>340106.99999999994</v>
      </c>
      <c r="E103" s="9">
        <f>E30+E31+E32+E33+E34+E35+E36+E37</f>
        <v>-2777.5859999999998</v>
      </c>
      <c r="F103" s="9">
        <f>F30+F31+F32+F33+F34+F35+F36+F37</f>
        <v>337329.41399999999</v>
      </c>
      <c r="G103" s="28">
        <f>G30+G31+G32+G33+G34+G35+G36+G37</f>
        <v>0</v>
      </c>
      <c r="H103" s="9">
        <f>H30+H31+H32+H33+H34+H35+H36+H37</f>
        <v>337329.41399999999</v>
      </c>
    </row>
    <row r="104" spans="1:10" x14ac:dyDescent="0.3">
      <c r="A104" s="7"/>
      <c r="B104" s="38" t="s">
        <v>15</v>
      </c>
      <c r="C104" s="40"/>
      <c r="D104" s="9">
        <f>D44+D45+D46+D47+D48+D49+D59+D63+D67+D71+D75+D80+D81</f>
        <v>628226.69999999995</v>
      </c>
      <c r="E104" s="9">
        <f>E44+E45+E46+E47+E48+E49+E59+E63+E67+E71+E75+E80+E81</f>
        <v>3126.828</v>
      </c>
      <c r="F104" s="9">
        <f>F44+F45+F46+F47+F48+F49+F59+F63+F67+F71+F75+F80+F81</f>
        <v>631353.52800000005</v>
      </c>
      <c r="G104" s="28">
        <f>G44+G45+G46+G47+G48+G49+G59+G63+G67+G71+G75+G80+G81</f>
        <v>0</v>
      </c>
      <c r="H104" s="9">
        <f>H44+H45+H46+H47+H48+H49+H59+H63+H67+H71+H75+H80+H81</f>
        <v>631353.52800000005</v>
      </c>
    </row>
    <row r="105" spans="1:10" x14ac:dyDescent="0.3">
      <c r="A105" s="7"/>
      <c r="B105" s="38" t="s">
        <v>23</v>
      </c>
      <c r="C105" s="40"/>
      <c r="D105" s="9">
        <f>D18+D19+D20+D21+D22+D23+D24+D25</f>
        <v>296471.90000000002</v>
      </c>
      <c r="E105" s="9">
        <f>E18+E19+E20+E21+E22+E23+E24+E25</f>
        <v>2000</v>
      </c>
      <c r="F105" s="9">
        <f>F18+F19+F20+F21+F22+F23+F24+F25</f>
        <v>298471.90000000002</v>
      </c>
      <c r="G105" s="28">
        <f>G18+G19+G20+G21+G22+G23+G24+G25</f>
        <v>30573.008000000002</v>
      </c>
      <c r="H105" s="9">
        <f>H18+H19+H20+H21+H22+H23+H24+H25</f>
        <v>329044.908</v>
      </c>
    </row>
    <row r="106" spans="1:10" x14ac:dyDescent="0.3">
      <c r="A106" s="7"/>
      <c r="B106" s="39" t="s">
        <v>19</v>
      </c>
      <c r="C106" s="40"/>
      <c r="D106" s="9">
        <f>D86+D90</f>
        <v>190910.9</v>
      </c>
      <c r="E106" s="9">
        <f>E86+E90</f>
        <v>-100000</v>
      </c>
      <c r="F106" s="9">
        <f>D106+E106</f>
        <v>90910.9</v>
      </c>
      <c r="G106" s="28">
        <f>G86+G90</f>
        <v>0</v>
      </c>
      <c r="H106" s="9">
        <f>F106+G106</f>
        <v>90910.9</v>
      </c>
    </row>
    <row r="107" spans="1:10" x14ac:dyDescent="0.3">
      <c r="A107" s="7"/>
      <c r="B107" s="32" t="s">
        <v>17</v>
      </c>
      <c r="C107" s="33"/>
      <c r="D107" s="9">
        <f>D54+D55+D56+D57+D58</f>
        <v>8907.4</v>
      </c>
      <c r="E107" s="9">
        <f>E54+E55+E56+E57+E58</f>
        <v>0</v>
      </c>
      <c r="F107" s="9">
        <f>F54+F55+F56+F57+F58</f>
        <v>8907.4</v>
      </c>
      <c r="G107" s="28">
        <f>G54+G55+G56+G57+G58</f>
        <v>0</v>
      </c>
      <c r="H107" s="9">
        <f>H54+H55+H56+H57+H58</f>
        <v>8907.4</v>
      </c>
    </row>
    <row r="108" spans="1:10" x14ac:dyDescent="0.3">
      <c r="A108" s="21"/>
      <c r="B108" s="32" t="s">
        <v>57</v>
      </c>
      <c r="C108" s="33"/>
      <c r="D108" s="9">
        <f>D16+D17+D91+D93+D94</f>
        <v>466502</v>
      </c>
      <c r="E108" s="9">
        <f>E16+E17+E91+E93+E94</f>
        <v>100000</v>
      </c>
      <c r="F108" s="9">
        <f>F16+F17+F91+F93+F94</f>
        <v>566502</v>
      </c>
      <c r="G108" s="28">
        <f>G16+G17+G91+G93+G94+G95</f>
        <v>-129999.94799999999</v>
      </c>
      <c r="H108" s="9">
        <f>H16+H17+H91+H93+H94+H95</f>
        <v>436502.05200000003</v>
      </c>
    </row>
    <row r="109" spans="1:10" x14ac:dyDescent="0.3">
      <c r="A109" s="21"/>
      <c r="B109" s="32" t="s">
        <v>34</v>
      </c>
      <c r="C109" s="33"/>
      <c r="D109" s="9">
        <f>D38+D42+D79</f>
        <v>1041534.9999999999</v>
      </c>
      <c r="E109" s="9">
        <f>E38+E42+E79</f>
        <v>-67584.2</v>
      </c>
      <c r="F109" s="9">
        <f>F38+F42+F79</f>
        <v>973950.79999999981</v>
      </c>
      <c r="G109" s="28">
        <f>G38+G42+G79</f>
        <v>0</v>
      </c>
      <c r="H109" s="9">
        <f>H38+H42+H79</f>
        <v>973950.79999999981</v>
      </c>
    </row>
    <row r="110" spans="1:10" hidden="1" x14ac:dyDescent="0.3">
      <c r="A110" s="21"/>
      <c r="B110" s="32" t="s">
        <v>83</v>
      </c>
      <c r="C110" s="33"/>
      <c r="D110" s="9">
        <f>D97</f>
        <v>50000</v>
      </c>
      <c r="E110" s="9">
        <f t="shared" ref="E110:F110" si="31">E97</f>
        <v>-50000</v>
      </c>
      <c r="F110" s="9">
        <f t="shared" si="31"/>
        <v>0</v>
      </c>
      <c r="G110" s="28">
        <f t="shared" ref="G110:H110" si="32">G97</f>
        <v>0</v>
      </c>
      <c r="H110" s="9">
        <f t="shared" si="32"/>
        <v>0</v>
      </c>
      <c r="J110" s="1">
        <v>0</v>
      </c>
    </row>
  </sheetData>
  <autoFilter ref="A14:J110">
    <filterColumn colId="9">
      <filters blank="1"/>
    </filterColumn>
  </autoFilter>
  <mergeCells count="22">
    <mergeCell ref="I13:I14"/>
    <mergeCell ref="B104:C104"/>
    <mergeCell ref="B105:C105"/>
    <mergeCell ref="B103:C103"/>
    <mergeCell ref="B98:C98"/>
    <mergeCell ref="E13:E14"/>
    <mergeCell ref="F13:F14"/>
    <mergeCell ref="G13:G14"/>
    <mergeCell ref="H13:H14"/>
    <mergeCell ref="A9:D11"/>
    <mergeCell ref="A13:A14"/>
    <mergeCell ref="B13:B14"/>
    <mergeCell ref="C13:C14"/>
    <mergeCell ref="D13:D14"/>
    <mergeCell ref="B110:C110"/>
    <mergeCell ref="B108:C108"/>
    <mergeCell ref="B109:C109"/>
    <mergeCell ref="B99:C99"/>
    <mergeCell ref="B100:C100"/>
    <mergeCell ref="B102:C102"/>
    <mergeCell ref="B106:C106"/>
    <mergeCell ref="B107:C107"/>
  </mergeCells>
  <pageMargins left="0.98425196850393704" right="0.39370078740157483" top="0.78740157480314965" bottom="0.78740157480314965" header="0.51181102362204722" footer="0.51181102362204722"/>
  <pageSetup paperSize="9" scale="66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2015-02-02T11:18:31Z</cp:lastPrinted>
  <dcterms:created xsi:type="dcterms:W3CDTF">2013-10-12T06:09:22Z</dcterms:created>
  <dcterms:modified xsi:type="dcterms:W3CDTF">2015-02-02T11:42:17Z</dcterms:modified>
</cp:coreProperties>
</file>