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9630" lockStructure="1" lockWindows="1"/>
  <bookViews>
    <workbookView xWindow="0" yWindow="0" windowWidth="23250" windowHeight="12135"/>
  </bookViews>
  <sheets>
    <sheet name="2015 год" sheetId="2" r:id="rId1"/>
  </sheets>
  <definedNames>
    <definedName name="_xlnm._FilterDatabase" localSheetId="0" hidden="1">'2015 год'!$A$16:$J$112</definedName>
    <definedName name="_xlnm.Print_Titles" localSheetId="0">'2015 год'!$15:$16</definedName>
    <definedName name="_xlnm.Print_Area" localSheetId="0">'2015 год'!$A$1:$H$111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2" l="1"/>
  <c r="G94" i="2"/>
  <c r="H97" i="2"/>
  <c r="D98" i="2"/>
  <c r="E98" i="2"/>
  <c r="G98" i="2"/>
  <c r="G112" i="2"/>
  <c r="G109" i="2"/>
  <c r="G107" i="2"/>
  <c r="G105" i="2"/>
  <c r="G103" i="2"/>
  <c r="G102" i="2"/>
  <c r="G88" i="2"/>
  <c r="G84" i="2" s="1"/>
  <c r="G87" i="2"/>
  <c r="G86" i="2"/>
  <c r="G77" i="2"/>
  <c r="G73" i="2"/>
  <c r="G69" i="2"/>
  <c r="G65" i="2"/>
  <c r="G61" i="2"/>
  <c r="G55" i="2"/>
  <c r="G54" i="2"/>
  <c r="G45" i="2"/>
  <c r="G40" i="2"/>
  <c r="G28" i="2" s="1"/>
  <c r="G31" i="2"/>
  <c r="G30" i="2"/>
  <c r="G17" i="2"/>
  <c r="F98" i="2" l="1"/>
  <c r="H98" i="2" s="1"/>
  <c r="G106" i="2"/>
  <c r="G111" i="2"/>
  <c r="G52" i="2"/>
  <c r="G108" i="2"/>
  <c r="E103" i="2"/>
  <c r="D103" i="2"/>
  <c r="E102" i="2"/>
  <c r="D102" i="2"/>
  <c r="E105" i="2"/>
  <c r="E55" i="2"/>
  <c r="E54" i="2"/>
  <c r="D55" i="2"/>
  <c r="D54" i="2"/>
  <c r="E45" i="2"/>
  <c r="D45" i="2"/>
  <c r="F51" i="2"/>
  <c r="H51" i="2" s="1"/>
  <c r="F50" i="2"/>
  <c r="H50" i="2" s="1"/>
  <c r="F83" i="2"/>
  <c r="H83" i="2" s="1"/>
  <c r="F82" i="2"/>
  <c r="H82" i="2" s="1"/>
  <c r="E107" i="2"/>
  <c r="D107" i="2"/>
  <c r="E17" i="2"/>
  <c r="F27" i="2"/>
  <c r="H27" i="2" s="1"/>
  <c r="E110" i="2"/>
  <c r="D110" i="2"/>
  <c r="G100" i="2" l="1"/>
  <c r="E86" i="2"/>
  <c r="D86" i="2"/>
  <c r="F93" i="2"/>
  <c r="H93" i="2" s="1"/>
  <c r="F99" i="2" l="1"/>
  <c r="H99" i="2" s="1"/>
  <c r="H112" i="2" s="1"/>
  <c r="F96" i="2"/>
  <c r="H96" i="2" s="1"/>
  <c r="F95" i="2"/>
  <c r="H95" i="2" s="1"/>
  <c r="F92" i="2"/>
  <c r="H92" i="2" s="1"/>
  <c r="F91" i="2"/>
  <c r="H91" i="2" s="1"/>
  <c r="F90" i="2"/>
  <c r="H90" i="2" s="1"/>
  <c r="F81" i="2"/>
  <c r="H81" i="2" s="1"/>
  <c r="F80" i="2"/>
  <c r="F79" i="2"/>
  <c r="H79" i="2" s="1"/>
  <c r="F76" i="2"/>
  <c r="H76" i="2" s="1"/>
  <c r="F75" i="2"/>
  <c r="H75" i="2" s="1"/>
  <c r="F72" i="2"/>
  <c r="H72" i="2" s="1"/>
  <c r="F71" i="2"/>
  <c r="H71" i="2" s="1"/>
  <c r="F68" i="2"/>
  <c r="H68" i="2" s="1"/>
  <c r="F67" i="2"/>
  <c r="H67" i="2" s="1"/>
  <c r="F64" i="2"/>
  <c r="H64" i="2" s="1"/>
  <c r="F63" i="2"/>
  <c r="H63" i="2" s="1"/>
  <c r="F57" i="2"/>
  <c r="H57" i="2" s="1"/>
  <c r="F58" i="2"/>
  <c r="H58" i="2" s="1"/>
  <c r="F59" i="2"/>
  <c r="H59" i="2" s="1"/>
  <c r="F60" i="2"/>
  <c r="H60" i="2" s="1"/>
  <c r="F56" i="2"/>
  <c r="H56" i="2" s="1"/>
  <c r="E61" i="2"/>
  <c r="F47" i="2"/>
  <c r="H47" i="2" s="1"/>
  <c r="F48" i="2"/>
  <c r="H48" i="2" s="1"/>
  <c r="F49" i="2"/>
  <c r="H49" i="2" s="1"/>
  <c r="F46" i="2"/>
  <c r="H46" i="2" s="1"/>
  <c r="F43" i="2"/>
  <c r="F44" i="2"/>
  <c r="H44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F39" i="2"/>
  <c r="H39" i="2" s="1"/>
  <c r="F32" i="2"/>
  <c r="H32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18" i="2"/>
  <c r="H18" i="2" s="1"/>
  <c r="H110" i="2" s="1"/>
  <c r="F112" i="2"/>
  <c r="E112" i="2"/>
  <c r="E109" i="2"/>
  <c r="E94" i="2"/>
  <c r="E88" i="2"/>
  <c r="E87" i="2"/>
  <c r="F86" i="2"/>
  <c r="H86" i="2" s="1"/>
  <c r="E77" i="2"/>
  <c r="E73" i="2"/>
  <c r="E69" i="2"/>
  <c r="E65" i="2"/>
  <c r="E40" i="2"/>
  <c r="E28" i="2" s="1"/>
  <c r="E31" i="2"/>
  <c r="E30" i="2"/>
  <c r="F88" i="2" l="1"/>
  <c r="H65" i="2"/>
  <c r="H73" i="2"/>
  <c r="F103" i="2"/>
  <c r="H43" i="2"/>
  <c r="H103" i="2" s="1"/>
  <c r="F77" i="2"/>
  <c r="H80" i="2"/>
  <c r="H102" i="2" s="1"/>
  <c r="H107" i="2"/>
  <c r="H109" i="2"/>
  <c r="H105" i="2"/>
  <c r="H61" i="2"/>
  <c r="H69" i="2"/>
  <c r="H88" i="2"/>
  <c r="F61" i="2"/>
  <c r="F102" i="2"/>
  <c r="F105" i="2"/>
  <c r="E106" i="2"/>
  <c r="E52" i="2"/>
  <c r="F107" i="2"/>
  <c r="F110" i="2"/>
  <c r="F65" i="2"/>
  <c r="F73" i="2"/>
  <c r="E108" i="2"/>
  <c r="E84" i="2"/>
  <c r="F109" i="2"/>
  <c r="F69" i="2"/>
  <c r="E111" i="2"/>
  <c r="F54" i="2"/>
  <c r="H54" i="2" s="1"/>
  <c r="D87" i="2"/>
  <c r="F87" i="2" s="1"/>
  <c r="H87" i="2" s="1"/>
  <c r="D31" i="2"/>
  <c r="F31" i="2" s="1"/>
  <c r="H31" i="2" s="1"/>
  <c r="D42" i="2"/>
  <c r="D30" i="2" s="1"/>
  <c r="F30" i="2" s="1"/>
  <c r="H30" i="2" s="1"/>
  <c r="H77" i="2" l="1"/>
  <c r="H106" i="2"/>
  <c r="F106" i="2"/>
  <c r="D40" i="2"/>
  <c r="D111" i="2" s="1"/>
  <c r="F42" i="2"/>
  <c r="E100" i="2"/>
  <c r="F40" i="2" l="1"/>
  <c r="F111" i="2" s="1"/>
  <c r="H42" i="2"/>
  <c r="H40" i="2" s="1"/>
  <c r="H111" i="2" s="1"/>
  <c r="D28" i="2"/>
  <c r="F28" i="2" s="1"/>
  <c r="H28" i="2" s="1"/>
  <c r="D109" i="2"/>
  <c r="D105" i="2" l="1"/>
  <c r="D94" i="2" l="1"/>
  <c r="F94" i="2" s="1"/>
  <c r="H94" i="2" s="1"/>
  <c r="F45" i="2" l="1"/>
  <c r="H45" i="2" s="1"/>
  <c r="D17" i="2"/>
  <c r="F17" i="2" s="1"/>
  <c r="H17" i="2" s="1"/>
  <c r="D112" i="2"/>
  <c r="F55" i="2"/>
  <c r="H55" i="2" s="1"/>
  <c r="D65" i="2"/>
  <c r="D69" i="2"/>
  <c r="D61" i="2"/>
  <c r="D77" i="2"/>
  <c r="D73" i="2"/>
  <c r="D52" i="2" l="1"/>
  <c r="F52" i="2" s="1"/>
  <c r="H52" i="2" s="1"/>
  <c r="D106" i="2"/>
  <c r="D88" i="2"/>
  <c r="D108" i="2" s="1"/>
  <c r="D84" i="2" l="1"/>
  <c r="F84" i="2" s="1"/>
  <c r="F108" i="2"/>
  <c r="H108" i="2" s="1"/>
  <c r="F100" i="2" l="1"/>
  <c r="H84" i="2"/>
  <c r="H100" i="2" s="1"/>
  <c r="D100" i="2"/>
</calcChain>
</file>

<file path=xl/sharedStrings.xml><?xml version="1.0" encoding="utf-8"?>
<sst xmlns="http://schemas.openxmlformats.org/spreadsheetml/2006/main" count="257" uniqueCount="173">
  <si>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</si>
  <si>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</si>
  <si>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</si>
  <si>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</si>
  <si>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</si>
  <si>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</si>
  <si>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</si>
  <si>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</si>
  <si>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</si>
  <si>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9.</t>
  </si>
  <si>
    <t>10.</t>
  </si>
  <si>
    <t>11.</t>
  </si>
  <si>
    <t>13.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</si>
  <si>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</si>
  <si>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</si>
  <si>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</si>
  <si>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</si>
  <si>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</si>
  <si>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</si>
  <si>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</si>
  <si>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26.</t>
  </si>
  <si>
    <t>Всего:</t>
  </si>
  <si>
    <t>в том числе</t>
  </si>
  <si>
    <t>Департамент образования</t>
  </si>
  <si>
    <t>Строительство спортивного зала в МАОУ "СОШ № 12"</t>
  </si>
  <si>
    <t>Строительство, реконструкция и проектирование сетей наружного освещения</t>
  </si>
  <si>
    <t>10 2 4104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</si>
  <si>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</si>
  <si>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</si>
  <si>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</si>
  <si>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</si>
  <si>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11 1 4105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</si>
  <si>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</si>
  <si>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</si>
  <si>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</si>
  <si>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</si>
  <si>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</si>
  <si>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</si>
  <si>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</si>
  <si>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</si>
  <si>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</si>
  <si>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</si>
  <si>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</si>
  <si>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05 1 4200</t>
  </si>
  <si>
    <t>10 2 4207</t>
  </si>
  <si>
    <t>11 2 4107</t>
  </si>
  <si>
    <t>Реконструкция кладбища Банная гора (новое)</t>
  </si>
  <si>
    <t>27.</t>
  </si>
  <si>
    <t>Исполнитель</t>
  </si>
  <si>
    <t>к решению</t>
  </si>
  <si>
    <t>Пермской городской Думы</t>
  </si>
  <si>
    <t>Расширение и реконструкция (2 очередь) канализации</t>
  </si>
  <si>
    <t>средства дорожного фонда</t>
  </si>
  <si>
    <t>в разрезе исполнителей</t>
  </si>
  <si>
    <t>05 1 4211</t>
  </si>
  <si>
    <t>Строительство газопроводов в микрорайонах индивидуальной застройки города Перми</t>
  </si>
  <si>
    <t>Департамент имущественных отношений</t>
  </si>
  <si>
    <t>29.</t>
  </si>
  <si>
    <t>30.</t>
  </si>
  <si>
    <t>2015 год</t>
  </si>
  <si>
    <t>Строительство физкультурно–оздоровительного комплекса в Дзержинском районе (ул. Шпальная, 2)</t>
  </si>
  <si>
    <t>краевой бюджет</t>
  </si>
  <si>
    <t>05 1 6201</t>
  </si>
  <si>
    <t>Прочие объекты</t>
  </si>
  <si>
    <t>Возмездное приобретение недвижимого имущества в муниципальную собственность города Перми</t>
  </si>
  <si>
    <t>91 9 4136</t>
  </si>
  <si>
    <t>31.</t>
  </si>
  <si>
    <t>32.</t>
  </si>
  <si>
    <t>Приобретение в муниципальную собственность здания для размещения муниципального архива</t>
  </si>
  <si>
    <t>91 9 4153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</si>
  <si>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</si>
  <si>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</si>
  <si>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</si>
  <si>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</si>
  <si>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12 2 4123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</si>
  <si>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</si>
  <si>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Строительство водопроводных сетей в микрорайоне Висим Мотовилихинского района города Перми</t>
  </si>
  <si>
    <t>17 1 4121</t>
  </si>
  <si>
    <t>Строительство водопроводных сетей в микрорайоне Вышка–1 Мотовилихинского района города Перми</t>
  </si>
  <si>
    <t>17 1 4122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</si>
  <si>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</si>
  <si>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</si>
  <si>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</si>
  <si>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03 3 4214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</si>
  <si>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</si>
  <si>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</si>
  <si>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</si>
  <si>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24 1 4164</t>
  </si>
  <si>
    <t>24 2 4100</t>
  </si>
  <si>
    <t>24 2 4117</t>
  </si>
  <si>
    <t>24 2 4118</t>
  </si>
  <si>
    <t>24 2 4119</t>
  </si>
  <si>
    <t>24 2 4129</t>
  </si>
  <si>
    <t>24 2 4130</t>
  </si>
  <si>
    <t>24 2 4201</t>
  </si>
  <si>
    <t>02 2 4155</t>
  </si>
  <si>
    <t>Реконструкция светофорных объектов в части установки устройства голосового и звукового сопровождения</t>
  </si>
  <si>
    <t>02 2 4158</t>
  </si>
  <si>
    <t>Реконструкция светофорных объектов в части установки устройства звукового сопровождения</t>
  </si>
  <si>
    <t>Реконструкция ул. Макаренко от бульвара Гагарина до ул. Уинской</t>
  </si>
  <si>
    <t>10 2 4206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</si>
  <si>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</si>
  <si>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</si>
  <si>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</si>
  <si>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центральной площадки города Перми – эспланада, 64–й квартал, участок 1(от здания Пермского академического Театра–Театра ул. Борчанинова)</t>
  </si>
  <si>
    <t>Реконструкция кладбища Северное</t>
  </si>
  <si>
    <t>11 2 4154</t>
  </si>
  <si>
    <t>10 2 6212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</si>
  <si>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</si>
  <si>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</si>
  <si>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2015 год</t>
  </si>
  <si>
    <t>Реконструкция многоквартирного дома по ул. Гашкова, 28б</t>
  </si>
  <si>
    <t>15 3 4124</t>
  </si>
  <si>
    <t>2.</t>
  </si>
  <si>
    <t>3.</t>
  </si>
  <si>
    <t>4.</t>
  </si>
  <si>
    <t>5.</t>
  </si>
  <si>
    <t>6.</t>
  </si>
  <si>
    <t>7.</t>
  </si>
  <si>
    <t>12.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</si>
  <si>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</si>
  <si>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</si>
  <si>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</si>
  <si>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</si>
  <si>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</si>
  <si>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</si>
  <si>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</si>
  <si>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</si>
  <si>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</si>
  <si>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</si>
  <si>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</si>
  <si>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28.</t>
  </si>
  <si>
    <t>33.</t>
  </si>
  <si>
    <t>34.</t>
  </si>
  <si>
    <t>35.</t>
  </si>
  <si>
    <t>36.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</si>
  <si>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</si>
  <si>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</si>
  <si>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</si>
  <si>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</si>
  <si>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</si>
  <si>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ПРИЛОЖЕНИЕ № 13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</si>
  <si>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</si>
  <si>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</si>
  <si>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15 1 2147,15 3 2151,15 1 9602</t>
  </si>
  <si>
    <t>Строительство межшкольного стадиона в МАОУ "Гимназия № 7" г.Перми</t>
  </si>
  <si>
    <t>Строительство нового корпуса МАОУ "СОШ № 59"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</si>
  <si>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</si>
  <si>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</si>
  <si>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</si>
  <si>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</si>
  <si>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МБОУ "Гимназия № 11 им. С.П.Дягилева"</t>
  </si>
  <si>
    <t>24 2 4138</t>
  </si>
  <si>
    <t>Строительство тротуара со ступеньками и поручнем в микрорайоне Соболи по адресу: ул. 1-я Соболинская, д.15</t>
  </si>
  <si>
    <t>10 2 4173</t>
  </si>
  <si>
    <t>11 1 4174</t>
  </si>
  <si>
    <t>Строительство пешеходного перехода из микрорайона Владимирский в микрорайон Юбилейный</t>
  </si>
  <si>
    <t>Строительство парка на ул.Краснополянской</t>
  </si>
  <si>
    <t>11 1 4175</t>
  </si>
  <si>
    <t>Строительство сквера по ул.Шпалопропиточной, 4б, 6</t>
  </si>
  <si>
    <t>11 1 4176</t>
  </si>
  <si>
    <t>40.</t>
  </si>
  <si>
    <t>41.</t>
  </si>
  <si>
    <t>42.</t>
  </si>
  <si>
    <t>43.</t>
  </si>
  <si>
    <t>от 16.12.2014 № 270</t>
  </si>
  <si>
    <t>Приобретение в собственность муниципального образования помещения для размещения МФЦ по ул. 9 мая, 3</t>
  </si>
  <si>
    <t>91 9 4172</t>
  </si>
  <si>
    <t>44.</t>
  </si>
  <si>
    <t>Изменения</t>
  </si>
  <si>
    <t>ПРИЛОЖЕНИЕ 8</t>
  </si>
  <si>
    <t>тыс.руб.</t>
  </si>
  <si>
    <t>от 24.02.2015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</si>
</sst>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/>
    <xf numFmtId="0" fontId="4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64" fontId="4" fillId="2" borderId="1" xfId="0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/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12"/>
  <sheetViews>
    <sheetView windowProtection="1" tabSelected="1" zoomScale="70" zoomScaleNormal="70" workbookViewId="0">
      <selection activeCell="L11" sqref="L11"/>
    </sheetView>
  </sheetViews>
  <sheetFormatPr defaultColWidth="9.140625" defaultRowHeight="18.75" x14ac:dyDescent="0.3"/>
  <cols>
    <col min="1" max="1" width="5.42578125" style="1" customWidth="1"/>
    <col min="2" max="2" width="79.140625" style="1" customWidth="1"/>
    <col min="3" max="3" width="25.28515625" style="1" customWidth="1"/>
    <col min="4" max="4" width="17.5703125" style="5" hidden="1" customWidth="1"/>
    <col min="5" max="5" width="17" style="5" hidden="1" customWidth="1"/>
    <col min="6" max="6" width="17.5703125" style="5" hidden="1" customWidth="1"/>
    <col min="7" max="7" width="16.85546875" style="23" hidden="1" customWidth="1"/>
    <col min="8" max="8" width="22.85546875" style="5" customWidth="1"/>
    <col min="9" max="9" width="37.42578125" style="1" hidden="1" customWidth="1"/>
    <col min="10" max="10" width="16.140625" style="1" hidden="1" customWidth="1"/>
    <col min="11" max="16384" width="9.140625" style="1"/>
  </cols>
  <sheetData>
    <row r="1" spans="1:9" x14ac:dyDescent="0.3">
      <c r="H1" s="4" t="s">
        <v>170</v>
      </c>
    </row>
    <row r="2" spans="1:9" x14ac:dyDescent="0.3">
      <c r="H2" s="4" t="s">
        <v>49</v>
      </c>
    </row>
    <row r="3" spans="1:9" x14ac:dyDescent="0.3">
      <c r="H3" s="4" t="s">
        <v>50</v>
      </c>
    </row>
    <row r="4" spans="1:9" x14ac:dyDescent="0.3">
      <c r="H4" s="4" t="s">
        <v>172</v>
      </c>
    </row>
    <row r="6" spans="1:9" x14ac:dyDescent="0.3">
      <c r="C6" s="5"/>
      <c r="D6" s="4"/>
      <c r="F6" s="4"/>
      <c r="H6" s="4" t="s">
        <v>141</v>
      </c>
    </row>
    <row r="7" spans="1:9" x14ac:dyDescent="0.3">
      <c r="C7" s="5"/>
      <c r="D7" s="4"/>
      <c r="F7" s="4"/>
      <c r="H7" s="4" t="s">
        <v>49</v>
      </c>
    </row>
    <row r="8" spans="1:9" x14ac:dyDescent="0.3">
      <c r="C8" s="5"/>
      <c r="D8" s="4"/>
      <c r="F8" s="4"/>
      <c r="H8" s="4" t="s">
        <v>50</v>
      </c>
    </row>
    <row r="9" spans="1:9" x14ac:dyDescent="0.3">
      <c r="D9" s="1"/>
      <c r="E9" s="1"/>
      <c r="F9" s="1"/>
      <c r="G9" s="24"/>
      <c r="H9" s="4" t="s">
        <v>165</v>
      </c>
    </row>
    <row r="10" spans="1:9" x14ac:dyDescent="0.3">
      <c r="D10" s="1"/>
      <c r="E10" s="1"/>
      <c r="F10" s="1"/>
      <c r="G10" s="24"/>
      <c r="H10" s="4"/>
    </row>
    <row r="11" spans="1:9" ht="14.45" customHeight="1" x14ac:dyDescent="0.25">
      <c r="A11" s="36" t="s">
        <v>110</v>
      </c>
      <c r="B11" s="36"/>
      <c r="C11" s="36"/>
      <c r="D11" s="36"/>
      <c r="E11" s="36"/>
      <c r="F11" s="36"/>
      <c r="G11" s="36"/>
      <c r="H11" s="36"/>
    </row>
    <row r="12" spans="1:9" ht="15.75" customHeight="1" x14ac:dyDescent="0.25">
      <c r="A12" s="36"/>
      <c r="B12" s="36"/>
      <c r="C12" s="36"/>
      <c r="D12" s="36"/>
      <c r="E12" s="36"/>
      <c r="F12" s="36"/>
      <c r="G12" s="36"/>
      <c r="H12" s="36"/>
    </row>
    <row r="13" spans="1:9" ht="13.15" customHeight="1" x14ac:dyDescent="0.25">
      <c r="A13" s="36"/>
      <c r="B13" s="36"/>
      <c r="C13" s="36"/>
      <c r="D13" s="36"/>
      <c r="E13" s="36"/>
      <c r="F13" s="36"/>
      <c r="G13" s="36"/>
      <c r="H13" s="36"/>
    </row>
    <row r="14" spans="1:9" x14ac:dyDescent="0.3">
      <c r="A14" s="2"/>
      <c r="B14" s="3"/>
      <c r="C14" s="3"/>
      <c r="D14" s="4"/>
      <c r="E14" s="4"/>
      <c r="F14" s="4"/>
      <c r="G14" s="24"/>
      <c r="H14" s="4" t="s">
        <v>171</v>
      </c>
      <c r="I14" s="6"/>
    </row>
    <row r="15" spans="1:9" ht="18" customHeight="1" x14ac:dyDescent="0.25">
      <c r="A15" s="44" t="s">
        <v>0</v>
      </c>
      <c r="B15" s="44" t="s">
        <v>109</v>
      </c>
      <c r="C15" s="44" t="s">
        <v>48</v>
      </c>
      <c r="D15" s="32" t="s">
        <v>59</v>
      </c>
      <c r="E15" s="32" t="s">
        <v>142</v>
      </c>
      <c r="F15" s="32" t="s">
        <v>59</v>
      </c>
      <c r="G15" s="34" t="s">
        <v>169</v>
      </c>
      <c r="H15" s="32" t="s">
        <v>59</v>
      </c>
      <c r="I15" s="29"/>
    </row>
    <row r="16" spans="1:9" ht="18" customHeight="1" x14ac:dyDescent="0.25">
      <c r="A16" s="45"/>
      <c r="B16" s="31"/>
      <c r="C16" s="31"/>
      <c r="D16" s="33"/>
      <c r="E16" s="33"/>
      <c r="F16" s="33"/>
      <c r="G16" s="35"/>
      <c r="H16" s="33"/>
      <c r="I16" s="29"/>
    </row>
    <row r="17" spans="1:10" x14ac:dyDescent="0.3">
      <c r="A17" s="7"/>
      <c r="B17" s="8" t="s">
        <v>1</v>
      </c>
      <c r="C17" s="8"/>
      <c r="D17" s="9">
        <f>D18+D19+D20+D21+D22+D23+D24+D25+D26</f>
        <v>676471.9</v>
      </c>
      <c r="E17" s="9">
        <f>E18+E19+E20+E21+E22+E23+E24+E25+E26+E27</f>
        <v>2000</v>
      </c>
      <c r="F17" s="9">
        <f>D17+E17</f>
        <v>678471.9</v>
      </c>
      <c r="G17" s="25">
        <f>G18+G19+G20+G21+G22+G23+G24+G25+G26+G27</f>
        <v>-99426.94</v>
      </c>
      <c r="H17" s="9">
        <f>F17+G17</f>
        <v>579044.96</v>
      </c>
      <c r="I17" s="6"/>
    </row>
    <row r="18" spans="1:10" ht="56.25" x14ac:dyDescent="0.3">
      <c r="A18" s="7" t="s">
        <v>4</v>
      </c>
      <c r="B18" s="10" t="s">
        <v>84</v>
      </c>
      <c r="C18" s="17" t="s">
        <v>56</v>
      </c>
      <c r="D18" s="9">
        <v>250000</v>
      </c>
      <c r="E18" s="9"/>
      <c r="F18" s="9">
        <f>D18+E18</f>
        <v>250000</v>
      </c>
      <c r="G18" s="25"/>
      <c r="H18" s="9">
        <f>F18+G18</f>
        <v>250000</v>
      </c>
      <c r="I18" s="1" t="s">
        <v>85</v>
      </c>
    </row>
    <row r="19" spans="1:10" ht="56.25" x14ac:dyDescent="0.3">
      <c r="A19" s="7" t="s">
        <v>113</v>
      </c>
      <c r="B19" s="10" t="s">
        <v>86</v>
      </c>
      <c r="C19" s="17" t="s">
        <v>56</v>
      </c>
      <c r="D19" s="9">
        <v>130000</v>
      </c>
      <c r="E19" s="9"/>
      <c r="F19" s="9">
        <f t="shared" ref="F19:F27" si="0">D19+E19</f>
        <v>130000</v>
      </c>
      <c r="G19" s="25">
        <v>-129999.948</v>
      </c>
      <c r="H19" s="9">
        <f t="shared" ref="H19:H27" si="1">F19+G19</f>
        <v>5.1999999996041879E-2</v>
      </c>
      <c r="I19" s="1" t="s">
        <v>87</v>
      </c>
    </row>
    <row r="20" spans="1:10" ht="37.5" x14ac:dyDescent="0.3">
      <c r="A20" s="7" t="s">
        <v>114</v>
      </c>
      <c r="B20" s="10" t="s">
        <v>24</v>
      </c>
      <c r="C20" s="17" t="s">
        <v>5</v>
      </c>
      <c r="D20" s="9">
        <v>33153.199999999997</v>
      </c>
      <c r="E20" s="9"/>
      <c r="F20" s="9">
        <f t="shared" si="0"/>
        <v>33153.199999999997</v>
      </c>
      <c r="G20" s="25"/>
      <c r="H20" s="9">
        <f t="shared" si="1"/>
        <v>33153.199999999997</v>
      </c>
      <c r="I20" s="1" t="s">
        <v>88</v>
      </c>
    </row>
    <row r="21" spans="1:10" ht="37.5" x14ac:dyDescent="0.3">
      <c r="A21" s="7" t="s">
        <v>115</v>
      </c>
      <c r="B21" s="10" t="s">
        <v>146</v>
      </c>
      <c r="C21" s="17" t="s">
        <v>5</v>
      </c>
      <c r="D21" s="9">
        <v>26500</v>
      </c>
      <c r="E21" s="9"/>
      <c r="F21" s="9">
        <f t="shared" si="0"/>
        <v>26500</v>
      </c>
      <c r="G21" s="25"/>
      <c r="H21" s="9">
        <f t="shared" si="1"/>
        <v>26500</v>
      </c>
      <c r="I21" s="1" t="s">
        <v>89</v>
      </c>
    </row>
    <row r="22" spans="1:10" ht="37.5" x14ac:dyDescent="0.3">
      <c r="A22" s="7" t="s">
        <v>116</v>
      </c>
      <c r="B22" s="10" t="s">
        <v>147</v>
      </c>
      <c r="C22" s="17" t="s">
        <v>5</v>
      </c>
      <c r="D22" s="9">
        <v>26500</v>
      </c>
      <c r="E22" s="9"/>
      <c r="F22" s="9">
        <f t="shared" si="0"/>
        <v>26500</v>
      </c>
      <c r="G22" s="25"/>
      <c r="H22" s="9">
        <f t="shared" si="1"/>
        <v>26500</v>
      </c>
      <c r="I22" s="1" t="s">
        <v>90</v>
      </c>
    </row>
    <row r="23" spans="1:10" ht="37.5" x14ac:dyDescent="0.3">
      <c r="A23" s="7" t="s">
        <v>117</v>
      </c>
      <c r="B23" s="10" t="s">
        <v>148</v>
      </c>
      <c r="C23" s="17" t="s">
        <v>5</v>
      </c>
      <c r="D23" s="9">
        <v>97057.1</v>
      </c>
      <c r="E23" s="9"/>
      <c r="F23" s="9">
        <f t="shared" si="0"/>
        <v>97057.1</v>
      </c>
      <c r="G23" s="25"/>
      <c r="H23" s="9">
        <f t="shared" si="1"/>
        <v>97057.1</v>
      </c>
      <c r="I23" s="1" t="s">
        <v>91</v>
      </c>
    </row>
    <row r="24" spans="1:10" ht="37.5" x14ac:dyDescent="0.3">
      <c r="A24" s="7" t="s">
        <v>118</v>
      </c>
      <c r="B24" s="10" t="s">
        <v>149</v>
      </c>
      <c r="C24" s="17" t="s">
        <v>5</v>
      </c>
      <c r="D24" s="9">
        <v>15000</v>
      </c>
      <c r="E24" s="9"/>
      <c r="F24" s="9">
        <f t="shared" si="0"/>
        <v>15000</v>
      </c>
      <c r="G24" s="25"/>
      <c r="H24" s="9">
        <f t="shared" si="1"/>
        <v>15000</v>
      </c>
      <c r="I24" s="1" t="s">
        <v>92</v>
      </c>
    </row>
    <row r="25" spans="1:10" ht="37.5" x14ac:dyDescent="0.3">
      <c r="A25" s="7" t="s">
        <v>8</v>
      </c>
      <c r="B25" s="10" t="s">
        <v>150</v>
      </c>
      <c r="C25" s="17" t="s">
        <v>5</v>
      </c>
      <c r="D25" s="9">
        <v>15000</v>
      </c>
      <c r="E25" s="9"/>
      <c r="F25" s="9">
        <f t="shared" si="0"/>
        <v>15000</v>
      </c>
      <c r="G25" s="25"/>
      <c r="H25" s="9">
        <f t="shared" si="1"/>
        <v>15000</v>
      </c>
      <c r="I25" s="1" t="s">
        <v>93</v>
      </c>
    </row>
    <row r="26" spans="1:10" ht="37.5" x14ac:dyDescent="0.3">
      <c r="A26" s="7" t="s">
        <v>9</v>
      </c>
      <c r="B26" s="17" t="s">
        <v>151</v>
      </c>
      <c r="C26" s="17" t="s">
        <v>5</v>
      </c>
      <c r="D26" s="9">
        <v>83261.600000000006</v>
      </c>
      <c r="E26" s="9"/>
      <c r="F26" s="9">
        <f t="shared" si="0"/>
        <v>83261.600000000006</v>
      </c>
      <c r="G26" s="25">
        <v>30573.008000000002</v>
      </c>
      <c r="H26" s="9">
        <f t="shared" si="1"/>
        <v>113834.60800000001</v>
      </c>
      <c r="I26" s="1" t="s">
        <v>94</v>
      </c>
    </row>
    <row r="27" spans="1:10" ht="37.5" x14ac:dyDescent="0.3">
      <c r="A27" s="7" t="s">
        <v>10</v>
      </c>
      <c r="B27" s="17" t="s">
        <v>145</v>
      </c>
      <c r="C27" s="17" t="s">
        <v>5</v>
      </c>
      <c r="D27" s="9">
        <v>0</v>
      </c>
      <c r="E27" s="9">
        <v>2000</v>
      </c>
      <c r="F27" s="9">
        <f t="shared" si="0"/>
        <v>2000</v>
      </c>
      <c r="G27" s="25"/>
      <c r="H27" s="9">
        <f t="shared" si="1"/>
        <v>2000</v>
      </c>
      <c r="I27" s="1" t="s">
        <v>152</v>
      </c>
    </row>
    <row r="28" spans="1:10" x14ac:dyDescent="0.3">
      <c r="A28" s="7"/>
      <c r="B28" s="17" t="s">
        <v>6</v>
      </c>
      <c r="C28" s="17"/>
      <c r="D28" s="9">
        <f>D32+D33+D34+D35+D36+D37+D38+D39+D40+D44</f>
        <v>1372142.0999999999</v>
      </c>
      <c r="E28" s="9">
        <f t="shared" ref="E28:G28" si="2">E32+E33+E34+E35+E36+E37+E38+E39+E40+E44</f>
        <v>-70361.785999999993</v>
      </c>
      <c r="F28" s="9">
        <f>D28+E28</f>
        <v>1301780.3139999998</v>
      </c>
      <c r="G28" s="25">
        <f t="shared" si="2"/>
        <v>0</v>
      </c>
      <c r="H28" s="9">
        <f>F28+G28</f>
        <v>1301780.3139999998</v>
      </c>
    </row>
    <row r="29" spans="1:10" x14ac:dyDescent="0.3">
      <c r="A29" s="7"/>
      <c r="B29" s="8" t="s">
        <v>2</v>
      </c>
      <c r="C29" s="17"/>
      <c r="D29" s="9"/>
      <c r="E29" s="9"/>
      <c r="F29" s="9"/>
      <c r="G29" s="25"/>
      <c r="H29" s="9"/>
    </row>
    <row r="30" spans="1:10" hidden="1" x14ac:dyDescent="0.3">
      <c r="A30" s="7"/>
      <c r="B30" s="17" t="s">
        <v>3</v>
      </c>
      <c r="C30" s="17"/>
      <c r="D30" s="9">
        <f>D32+D33+D34+D35+D36+D37+D38+D39+D42+D44</f>
        <v>1214745</v>
      </c>
      <c r="E30" s="9">
        <f t="shared" ref="E30:G30" si="3">E32+E33+E34+E35+E36+E37+E38+E39+E42+E44</f>
        <v>-27507.385999999999</v>
      </c>
      <c r="F30" s="9">
        <f>D30+E30</f>
        <v>1187237.6140000001</v>
      </c>
      <c r="G30" s="25">
        <f t="shared" si="3"/>
        <v>0</v>
      </c>
      <c r="H30" s="9">
        <f>F30+G30</f>
        <v>1187237.6140000001</v>
      </c>
      <c r="J30" s="1">
        <v>0</v>
      </c>
    </row>
    <row r="31" spans="1:10" x14ac:dyDescent="0.3">
      <c r="A31" s="7"/>
      <c r="B31" s="17" t="s">
        <v>61</v>
      </c>
      <c r="C31" s="17"/>
      <c r="D31" s="9">
        <f>D43</f>
        <v>157397.1</v>
      </c>
      <c r="E31" s="9">
        <f t="shared" ref="E31:G31" si="4">E43</f>
        <v>-42854.400000000001</v>
      </c>
      <c r="F31" s="9">
        <f>D31+E31</f>
        <v>114542.70000000001</v>
      </c>
      <c r="G31" s="25">
        <f t="shared" si="4"/>
        <v>0</v>
      </c>
      <c r="H31" s="9">
        <f>F31+G31</f>
        <v>114542.70000000001</v>
      </c>
    </row>
    <row r="32" spans="1:10" ht="75.75" customHeight="1" x14ac:dyDescent="0.3">
      <c r="A32" s="7" t="s">
        <v>11</v>
      </c>
      <c r="B32" s="11" t="s">
        <v>32</v>
      </c>
      <c r="C32" s="17" t="s">
        <v>7</v>
      </c>
      <c r="D32" s="9">
        <v>3903.5</v>
      </c>
      <c r="E32" s="9">
        <v>70</v>
      </c>
      <c r="F32" s="9">
        <f>D32+E32</f>
        <v>3973.5</v>
      </c>
      <c r="G32" s="25"/>
      <c r="H32" s="9">
        <f>F32+G32</f>
        <v>3973.5</v>
      </c>
      <c r="I32" s="1" t="s">
        <v>33</v>
      </c>
    </row>
    <row r="33" spans="1:10" ht="74.25" customHeight="1" x14ac:dyDescent="0.3">
      <c r="A33" s="7" t="s">
        <v>119</v>
      </c>
      <c r="B33" s="11" t="s">
        <v>51</v>
      </c>
      <c r="C33" s="17" t="s">
        <v>7</v>
      </c>
      <c r="D33" s="9">
        <v>97944.5</v>
      </c>
      <c r="E33" s="9"/>
      <c r="F33" s="9">
        <f t="shared" ref="F33:F39" si="5">D33+E33</f>
        <v>97944.5</v>
      </c>
      <c r="G33" s="25"/>
      <c r="H33" s="9">
        <f t="shared" ref="H33:H39" si="6">F33+G33</f>
        <v>97944.5</v>
      </c>
      <c r="I33" s="1" t="s">
        <v>37</v>
      </c>
    </row>
    <row r="34" spans="1:10" ht="75" x14ac:dyDescent="0.3">
      <c r="A34" s="7" t="s">
        <v>12</v>
      </c>
      <c r="B34" s="17" t="s">
        <v>35</v>
      </c>
      <c r="C34" s="17" t="s">
        <v>7</v>
      </c>
      <c r="D34" s="9">
        <v>115096.8</v>
      </c>
      <c r="E34" s="9"/>
      <c r="F34" s="9">
        <f t="shared" si="5"/>
        <v>115096.8</v>
      </c>
      <c r="G34" s="25"/>
      <c r="H34" s="9">
        <f t="shared" si="6"/>
        <v>115096.8</v>
      </c>
      <c r="I34" s="1" t="s">
        <v>36</v>
      </c>
    </row>
    <row r="35" spans="1:10" ht="75" x14ac:dyDescent="0.3">
      <c r="A35" s="7" t="s">
        <v>120</v>
      </c>
      <c r="B35" s="17" t="s">
        <v>55</v>
      </c>
      <c r="C35" s="17" t="s">
        <v>7</v>
      </c>
      <c r="D35" s="9">
        <v>107731.9</v>
      </c>
      <c r="E35" s="9"/>
      <c r="F35" s="9">
        <f t="shared" si="5"/>
        <v>107731.9</v>
      </c>
      <c r="G35" s="25"/>
      <c r="H35" s="9">
        <f t="shared" si="6"/>
        <v>107731.9</v>
      </c>
      <c r="I35" s="1" t="s">
        <v>38</v>
      </c>
    </row>
    <row r="36" spans="1:10" ht="75" x14ac:dyDescent="0.3">
      <c r="A36" s="7" t="s">
        <v>14</v>
      </c>
      <c r="B36" s="17" t="s">
        <v>39</v>
      </c>
      <c r="C36" s="17" t="s">
        <v>7</v>
      </c>
      <c r="D36" s="9">
        <v>6363.6</v>
      </c>
      <c r="E36" s="9">
        <v>-2847.5859999999998</v>
      </c>
      <c r="F36" s="9">
        <f t="shared" si="5"/>
        <v>3516.0140000000006</v>
      </c>
      <c r="G36" s="25"/>
      <c r="H36" s="9">
        <f t="shared" si="6"/>
        <v>3516.0140000000006</v>
      </c>
      <c r="I36" s="1" t="s">
        <v>40</v>
      </c>
    </row>
    <row r="37" spans="1:10" ht="75" x14ac:dyDescent="0.3">
      <c r="A37" s="7" t="s">
        <v>121</v>
      </c>
      <c r="B37" s="17" t="s">
        <v>41</v>
      </c>
      <c r="C37" s="17" t="s">
        <v>7</v>
      </c>
      <c r="D37" s="12">
        <v>5406.6</v>
      </c>
      <c r="E37" s="12"/>
      <c r="F37" s="9">
        <f t="shared" si="5"/>
        <v>5406.6</v>
      </c>
      <c r="G37" s="26"/>
      <c r="H37" s="9">
        <f t="shared" si="6"/>
        <v>5406.6</v>
      </c>
      <c r="I37" s="1" t="s">
        <v>42</v>
      </c>
    </row>
    <row r="38" spans="1:10" ht="75" x14ac:dyDescent="0.3">
      <c r="A38" s="7" t="s">
        <v>122</v>
      </c>
      <c r="B38" s="17" t="s">
        <v>76</v>
      </c>
      <c r="C38" s="17" t="s">
        <v>7</v>
      </c>
      <c r="D38" s="12">
        <v>1638.9</v>
      </c>
      <c r="E38" s="12"/>
      <c r="F38" s="9">
        <f t="shared" si="5"/>
        <v>1638.9</v>
      </c>
      <c r="G38" s="26"/>
      <c r="H38" s="9">
        <f t="shared" si="6"/>
        <v>1638.9</v>
      </c>
      <c r="I38" s="1" t="s">
        <v>77</v>
      </c>
    </row>
    <row r="39" spans="1:10" ht="75" x14ac:dyDescent="0.3">
      <c r="A39" s="7" t="s">
        <v>123</v>
      </c>
      <c r="B39" s="17" t="s">
        <v>78</v>
      </c>
      <c r="C39" s="17" t="s">
        <v>7</v>
      </c>
      <c r="D39" s="12">
        <v>2021.2</v>
      </c>
      <c r="E39" s="12"/>
      <c r="F39" s="9">
        <f t="shared" si="5"/>
        <v>2021.2</v>
      </c>
      <c r="G39" s="26"/>
      <c r="H39" s="9">
        <f t="shared" si="6"/>
        <v>2021.2</v>
      </c>
      <c r="I39" s="1" t="s">
        <v>79</v>
      </c>
    </row>
    <row r="40" spans="1:10" ht="56.25" x14ac:dyDescent="0.3">
      <c r="A40" s="7" t="s">
        <v>124</v>
      </c>
      <c r="B40" s="17" t="s">
        <v>139</v>
      </c>
      <c r="C40" s="17" t="s">
        <v>34</v>
      </c>
      <c r="D40" s="12">
        <f>D42+D43</f>
        <v>1022254.4999999999</v>
      </c>
      <c r="E40" s="12">
        <f t="shared" ref="E40:F40" si="7">E42+E43</f>
        <v>-67584.2</v>
      </c>
      <c r="F40" s="12">
        <f t="shared" si="7"/>
        <v>954670.29999999981</v>
      </c>
      <c r="G40" s="26">
        <f t="shared" ref="G40:H40" si="8">G42+G43</f>
        <v>0</v>
      </c>
      <c r="H40" s="12">
        <f t="shared" si="8"/>
        <v>954670.29999999981</v>
      </c>
    </row>
    <row r="41" spans="1:10" x14ac:dyDescent="0.3">
      <c r="A41" s="7"/>
      <c r="B41" s="8" t="s">
        <v>2</v>
      </c>
      <c r="C41" s="17"/>
      <c r="D41" s="12"/>
      <c r="E41" s="12"/>
      <c r="F41" s="12"/>
      <c r="G41" s="26"/>
      <c r="H41" s="12"/>
    </row>
    <row r="42" spans="1:10" hidden="1" x14ac:dyDescent="0.3">
      <c r="A42" s="7"/>
      <c r="B42" s="17" t="s">
        <v>3</v>
      </c>
      <c r="C42" s="17"/>
      <c r="D42" s="12">
        <f>230535.8+68937.5+565384.1</f>
        <v>864857.39999999991</v>
      </c>
      <c r="E42" s="12">
        <v>-24729.8</v>
      </c>
      <c r="F42" s="12">
        <f>D42+E42</f>
        <v>840127.59999999986</v>
      </c>
      <c r="G42" s="26"/>
      <c r="H42" s="12">
        <f>F42+G42</f>
        <v>840127.59999999986</v>
      </c>
      <c r="I42" s="1" t="s">
        <v>144</v>
      </c>
      <c r="J42" s="1">
        <v>0</v>
      </c>
    </row>
    <row r="43" spans="1:10" x14ac:dyDescent="0.3">
      <c r="A43" s="7"/>
      <c r="B43" s="17" t="s">
        <v>61</v>
      </c>
      <c r="C43" s="17"/>
      <c r="D43" s="12">
        <v>157397.1</v>
      </c>
      <c r="E43" s="12">
        <v>-42854.400000000001</v>
      </c>
      <c r="F43" s="12">
        <f>D43+E43</f>
        <v>114542.70000000001</v>
      </c>
      <c r="G43" s="26"/>
      <c r="H43" s="12">
        <f>F43+G43</f>
        <v>114542.70000000001</v>
      </c>
      <c r="I43" s="1" t="s">
        <v>108</v>
      </c>
    </row>
    <row r="44" spans="1:10" ht="56.25" x14ac:dyDescent="0.3">
      <c r="A44" s="7" t="s">
        <v>125</v>
      </c>
      <c r="B44" s="17" t="s">
        <v>111</v>
      </c>
      <c r="C44" s="17" t="s">
        <v>34</v>
      </c>
      <c r="D44" s="12">
        <v>9780.6</v>
      </c>
      <c r="E44" s="12"/>
      <c r="F44" s="12">
        <f>D44+E44</f>
        <v>9780.6</v>
      </c>
      <c r="G44" s="26"/>
      <c r="H44" s="12">
        <f>F44+G44</f>
        <v>9780.6</v>
      </c>
      <c r="I44" s="1" t="s">
        <v>112</v>
      </c>
    </row>
    <row r="45" spans="1:10" x14ac:dyDescent="0.3">
      <c r="A45" s="7"/>
      <c r="B45" s="17" t="s">
        <v>13</v>
      </c>
      <c r="C45" s="17"/>
      <c r="D45" s="9">
        <f>D46+D47+D48+D49+D50+D51</f>
        <v>166862.29999999999</v>
      </c>
      <c r="E45" s="9">
        <f>E46+E47+E48+E49+E50+E51</f>
        <v>853.52800000000002</v>
      </c>
      <c r="F45" s="9">
        <f>D45+E45</f>
        <v>167715.82799999998</v>
      </c>
      <c r="G45" s="25">
        <f>G46+G47+G48+G49+G50+G51</f>
        <v>0</v>
      </c>
      <c r="H45" s="9">
        <f>F45+G45</f>
        <v>167715.82799999998</v>
      </c>
    </row>
    <row r="46" spans="1:10" ht="56.25" x14ac:dyDescent="0.3">
      <c r="A46" s="7" t="s">
        <v>126</v>
      </c>
      <c r="B46" s="11" t="s">
        <v>25</v>
      </c>
      <c r="C46" s="11" t="s">
        <v>15</v>
      </c>
      <c r="D46" s="12">
        <v>56816.9</v>
      </c>
      <c r="E46" s="12"/>
      <c r="F46" s="12">
        <f>D46+E46</f>
        <v>56816.9</v>
      </c>
      <c r="G46" s="26"/>
      <c r="H46" s="12">
        <f>F46+G46</f>
        <v>56816.9</v>
      </c>
      <c r="I46" s="1" t="s">
        <v>26</v>
      </c>
    </row>
    <row r="47" spans="1:10" ht="56.25" x14ac:dyDescent="0.3">
      <c r="A47" s="7" t="s">
        <v>127</v>
      </c>
      <c r="B47" s="11" t="s">
        <v>104</v>
      </c>
      <c r="C47" s="11" t="s">
        <v>15</v>
      </c>
      <c r="D47" s="13">
        <v>105045.4</v>
      </c>
      <c r="E47" s="13"/>
      <c r="F47" s="12">
        <f t="shared" ref="F47:F51" si="9">D47+E47</f>
        <v>105045.4</v>
      </c>
      <c r="G47" s="27"/>
      <c r="H47" s="12">
        <f t="shared" ref="H47:H51" si="10">F47+G47</f>
        <v>105045.4</v>
      </c>
      <c r="I47" s="1" t="s">
        <v>31</v>
      </c>
    </row>
    <row r="48" spans="1:10" ht="60" customHeight="1" x14ac:dyDescent="0.3">
      <c r="A48" s="7" t="s">
        <v>128</v>
      </c>
      <c r="B48" s="11" t="s">
        <v>46</v>
      </c>
      <c r="C48" s="11" t="s">
        <v>15</v>
      </c>
      <c r="D48" s="13">
        <v>3517</v>
      </c>
      <c r="E48" s="13"/>
      <c r="F48" s="12">
        <f t="shared" si="9"/>
        <v>3517</v>
      </c>
      <c r="G48" s="27"/>
      <c r="H48" s="12">
        <f t="shared" si="10"/>
        <v>3517</v>
      </c>
      <c r="I48" s="1" t="s">
        <v>45</v>
      </c>
    </row>
    <row r="49" spans="1:10" ht="60" customHeight="1" x14ac:dyDescent="0.3">
      <c r="A49" s="7" t="s">
        <v>129</v>
      </c>
      <c r="B49" s="11" t="s">
        <v>105</v>
      </c>
      <c r="C49" s="11" t="s">
        <v>15</v>
      </c>
      <c r="D49" s="13">
        <v>1483</v>
      </c>
      <c r="E49" s="13"/>
      <c r="F49" s="12">
        <f t="shared" si="9"/>
        <v>1483</v>
      </c>
      <c r="G49" s="27"/>
      <c r="H49" s="12">
        <f t="shared" si="10"/>
        <v>1483</v>
      </c>
      <c r="I49" s="1" t="s">
        <v>106</v>
      </c>
    </row>
    <row r="50" spans="1:10" ht="60" customHeight="1" x14ac:dyDescent="0.3">
      <c r="A50" s="7" t="s">
        <v>130</v>
      </c>
      <c r="B50" s="11" t="s">
        <v>157</v>
      </c>
      <c r="C50" s="11" t="s">
        <v>15</v>
      </c>
      <c r="D50" s="13">
        <v>0</v>
      </c>
      <c r="E50" s="13">
        <v>42.7</v>
      </c>
      <c r="F50" s="12">
        <f t="shared" si="9"/>
        <v>42.7</v>
      </c>
      <c r="G50" s="27"/>
      <c r="H50" s="12">
        <f t="shared" si="10"/>
        <v>42.7</v>
      </c>
      <c r="I50" s="1" t="s">
        <v>158</v>
      </c>
    </row>
    <row r="51" spans="1:10" ht="60" customHeight="1" x14ac:dyDescent="0.3">
      <c r="A51" s="7" t="s">
        <v>20</v>
      </c>
      <c r="B51" s="11" t="s">
        <v>159</v>
      </c>
      <c r="C51" s="11" t="s">
        <v>15</v>
      </c>
      <c r="D51" s="13">
        <v>0</v>
      </c>
      <c r="E51" s="13">
        <v>810.82799999999997</v>
      </c>
      <c r="F51" s="12">
        <f t="shared" si="9"/>
        <v>810.82799999999997</v>
      </c>
      <c r="G51" s="27"/>
      <c r="H51" s="12">
        <f t="shared" si="10"/>
        <v>810.82799999999997</v>
      </c>
      <c r="I51" s="1" t="s">
        <v>160</v>
      </c>
    </row>
    <row r="52" spans="1:10" x14ac:dyDescent="0.3">
      <c r="A52" s="7"/>
      <c r="B52" s="17" t="s">
        <v>16</v>
      </c>
      <c r="C52" s="17"/>
      <c r="D52" s="13">
        <f>D56+D57+D58+D59+D60+D61+D65+D69+D73+D77+D81+D82+D83</f>
        <v>479771.7</v>
      </c>
      <c r="E52" s="13">
        <f>E56+E57+E58+E59+E60+E61+E65+E69+E73+E77+E81+E82+E83</f>
        <v>2273.3000000000002</v>
      </c>
      <c r="F52" s="13">
        <f>D52+E52</f>
        <v>482045</v>
      </c>
      <c r="G52" s="27">
        <f>G56+G57+G58+G59+G60+G61+G65+G69+G73+G77+G81+G82+G83</f>
        <v>0</v>
      </c>
      <c r="H52" s="13">
        <f>F52+G52</f>
        <v>482045</v>
      </c>
    </row>
    <row r="53" spans="1:10" x14ac:dyDescent="0.3">
      <c r="A53" s="7"/>
      <c r="B53" s="8" t="s">
        <v>2</v>
      </c>
      <c r="C53" s="11"/>
      <c r="D53" s="12"/>
      <c r="E53" s="12"/>
      <c r="F53" s="12"/>
      <c r="G53" s="26"/>
      <c r="H53" s="12"/>
    </row>
    <row r="54" spans="1:10" hidden="1" x14ac:dyDescent="0.3">
      <c r="A54" s="7"/>
      <c r="B54" s="8" t="s">
        <v>3</v>
      </c>
      <c r="C54" s="11"/>
      <c r="D54" s="12">
        <f>D56+D57+D58+D59+D60+D63+D67+D71+D75+D79+D81+D82+D83</f>
        <v>133748.5</v>
      </c>
      <c r="E54" s="12">
        <f>E56+E57+E58+E59+E60+E63+E67+E71+E75+E79+E81+E82+E83</f>
        <v>2273.3000000000002</v>
      </c>
      <c r="F54" s="12">
        <f>D54+E54</f>
        <v>136021.79999999999</v>
      </c>
      <c r="G54" s="26">
        <f>G56+G57+G58+G59+G60+G63+G67+G71+G75+G79+G81+G82+G83</f>
        <v>0</v>
      </c>
      <c r="H54" s="12">
        <f>F54+G54</f>
        <v>136021.79999999999</v>
      </c>
      <c r="J54" s="1">
        <v>0</v>
      </c>
    </row>
    <row r="55" spans="1:10" x14ac:dyDescent="0.3">
      <c r="A55" s="7"/>
      <c r="B55" s="17" t="s">
        <v>52</v>
      </c>
      <c r="C55" s="11"/>
      <c r="D55" s="12">
        <f>D64+D68+D72+D76+D80</f>
        <v>346023.19999999995</v>
      </c>
      <c r="E55" s="12">
        <f>E64+E68+E72+E76+E80</f>
        <v>0</v>
      </c>
      <c r="F55" s="12">
        <f>D55+E55</f>
        <v>346023.19999999995</v>
      </c>
      <c r="G55" s="26">
        <f>G64+G68+G72+G76+G80</f>
        <v>0</v>
      </c>
      <c r="H55" s="12">
        <f>F55+G55</f>
        <v>346023.19999999995</v>
      </c>
    </row>
    <row r="56" spans="1:10" ht="37.5" x14ac:dyDescent="0.3">
      <c r="A56" s="7" t="s">
        <v>47</v>
      </c>
      <c r="B56" s="17" t="s">
        <v>70</v>
      </c>
      <c r="C56" s="11" t="s">
        <v>17</v>
      </c>
      <c r="D56" s="9">
        <v>3217.7</v>
      </c>
      <c r="E56" s="9"/>
      <c r="F56" s="9">
        <f>D56+E56</f>
        <v>3217.7</v>
      </c>
      <c r="G56" s="25"/>
      <c r="H56" s="9">
        <f>F56+G56</f>
        <v>3217.7</v>
      </c>
      <c r="I56" s="1" t="s">
        <v>71</v>
      </c>
    </row>
    <row r="57" spans="1:10" ht="37.5" x14ac:dyDescent="0.3">
      <c r="A57" s="7" t="s">
        <v>131</v>
      </c>
      <c r="B57" s="17" t="s">
        <v>72</v>
      </c>
      <c r="C57" s="11" t="s">
        <v>17</v>
      </c>
      <c r="D57" s="9">
        <v>3000</v>
      </c>
      <c r="E57" s="9"/>
      <c r="F57" s="9">
        <f t="shared" ref="F57:F60" si="11">D57+E57</f>
        <v>3000</v>
      </c>
      <c r="G57" s="25"/>
      <c r="H57" s="9">
        <f t="shared" ref="H57:H60" si="12">F57+G57</f>
        <v>3000</v>
      </c>
      <c r="I57" s="1" t="s">
        <v>73</v>
      </c>
    </row>
    <row r="58" spans="1:10" ht="56.25" x14ac:dyDescent="0.3">
      <c r="A58" s="7" t="s">
        <v>57</v>
      </c>
      <c r="B58" s="17" t="s">
        <v>75</v>
      </c>
      <c r="C58" s="11" t="s">
        <v>17</v>
      </c>
      <c r="D58" s="9">
        <v>2000</v>
      </c>
      <c r="E58" s="9"/>
      <c r="F58" s="9">
        <f t="shared" si="11"/>
        <v>2000</v>
      </c>
      <c r="G58" s="25"/>
      <c r="H58" s="9">
        <f t="shared" si="12"/>
        <v>2000</v>
      </c>
      <c r="I58" s="1" t="s">
        <v>74</v>
      </c>
    </row>
    <row r="59" spans="1:10" ht="37.5" x14ac:dyDescent="0.3">
      <c r="A59" s="7" t="s">
        <v>58</v>
      </c>
      <c r="B59" s="17" t="s">
        <v>96</v>
      </c>
      <c r="C59" s="11" t="s">
        <v>17</v>
      </c>
      <c r="D59" s="9">
        <v>453.8</v>
      </c>
      <c r="E59" s="9"/>
      <c r="F59" s="9">
        <f t="shared" si="11"/>
        <v>453.8</v>
      </c>
      <c r="G59" s="25"/>
      <c r="H59" s="9">
        <f t="shared" si="12"/>
        <v>453.8</v>
      </c>
      <c r="I59" s="1" t="s">
        <v>95</v>
      </c>
    </row>
    <row r="60" spans="1:10" ht="37.5" x14ac:dyDescent="0.3">
      <c r="A60" s="7" t="s">
        <v>66</v>
      </c>
      <c r="B60" s="17" t="s">
        <v>98</v>
      </c>
      <c r="C60" s="11" t="s">
        <v>17</v>
      </c>
      <c r="D60" s="14">
        <v>235.9</v>
      </c>
      <c r="E60" s="14"/>
      <c r="F60" s="9">
        <f t="shared" si="11"/>
        <v>235.9</v>
      </c>
      <c r="G60" s="28"/>
      <c r="H60" s="9">
        <f t="shared" si="12"/>
        <v>235.9</v>
      </c>
      <c r="I60" s="1" t="s">
        <v>97</v>
      </c>
    </row>
    <row r="61" spans="1:10" ht="56.25" x14ac:dyDescent="0.3">
      <c r="A61" s="7" t="s">
        <v>67</v>
      </c>
      <c r="B61" s="17" t="s">
        <v>99</v>
      </c>
      <c r="C61" s="11" t="s">
        <v>15</v>
      </c>
      <c r="D61" s="14">
        <f>D63+D64</f>
        <v>125387.8</v>
      </c>
      <c r="E61" s="14">
        <f>E63+E64</f>
        <v>0</v>
      </c>
      <c r="F61" s="14">
        <f t="shared" ref="F61:H61" si="13">F63+F64</f>
        <v>125387.8</v>
      </c>
      <c r="G61" s="28">
        <f>G63+G64</f>
        <v>0</v>
      </c>
      <c r="H61" s="14">
        <f t="shared" si="13"/>
        <v>125387.8</v>
      </c>
      <c r="I61" s="1" t="s">
        <v>100</v>
      </c>
    </row>
    <row r="62" spans="1:10" x14ac:dyDescent="0.3">
      <c r="A62" s="7"/>
      <c r="B62" s="8" t="s">
        <v>2</v>
      </c>
      <c r="C62" s="11"/>
      <c r="D62" s="14"/>
      <c r="E62" s="14"/>
      <c r="F62" s="14"/>
      <c r="G62" s="28"/>
      <c r="H62" s="14"/>
    </row>
    <row r="63" spans="1:10" hidden="1" x14ac:dyDescent="0.3">
      <c r="A63" s="7"/>
      <c r="B63" s="17" t="s">
        <v>3</v>
      </c>
      <c r="C63" s="11"/>
      <c r="D63" s="14">
        <v>31347</v>
      </c>
      <c r="E63" s="14"/>
      <c r="F63" s="14">
        <f>D63+E63</f>
        <v>31347</v>
      </c>
      <c r="G63" s="28"/>
      <c r="H63" s="14">
        <f>F63+G63</f>
        <v>31347</v>
      </c>
      <c r="J63" s="1">
        <v>0</v>
      </c>
    </row>
    <row r="64" spans="1:10" x14ac:dyDescent="0.3">
      <c r="A64" s="7"/>
      <c r="B64" s="17" t="s">
        <v>52</v>
      </c>
      <c r="C64" s="11"/>
      <c r="D64" s="14">
        <v>94040.8</v>
      </c>
      <c r="E64" s="14"/>
      <c r="F64" s="14">
        <f>D64+E64</f>
        <v>94040.8</v>
      </c>
      <c r="G64" s="28"/>
      <c r="H64" s="14">
        <f>F64+G64</f>
        <v>94040.8</v>
      </c>
      <c r="I64" s="1" t="s">
        <v>107</v>
      </c>
    </row>
    <row r="65" spans="1:10" ht="56.25" x14ac:dyDescent="0.3">
      <c r="A65" s="7" t="s">
        <v>132</v>
      </c>
      <c r="B65" s="17" t="s">
        <v>101</v>
      </c>
      <c r="C65" s="11" t="s">
        <v>15</v>
      </c>
      <c r="D65" s="14">
        <f>D67+D68</f>
        <v>22000</v>
      </c>
      <c r="E65" s="14">
        <f t="shared" ref="E65:F65" si="14">E67+E68</f>
        <v>0</v>
      </c>
      <c r="F65" s="14">
        <f t="shared" si="14"/>
        <v>22000</v>
      </c>
      <c r="G65" s="28">
        <f t="shared" ref="G65:H65" si="15">G67+G68</f>
        <v>0</v>
      </c>
      <c r="H65" s="14">
        <f t="shared" si="15"/>
        <v>22000</v>
      </c>
      <c r="I65" s="1" t="s">
        <v>44</v>
      </c>
    </row>
    <row r="66" spans="1:10" x14ac:dyDescent="0.3">
      <c r="A66" s="7"/>
      <c r="B66" s="8" t="s">
        <v>2</v>
      </c>
      <c r="C66" s="11"/>
      <c r="D66" s="14"/>
      <c r="E66" s="14"/>
      <c r="F66" s="14"/>
      <c r="G66" s="28"/>
      <c r="H66" s="14"/>
    </row>
    <row r="67" spans="1:10" hidden="1" x14ac:dyDescent="0.3">
      <c r="A67" s="7"/>
      <c r="B67" s="17" t="s">
        <v>3</v>
      </c>
      <c r="C67" s="11"/>
      <c r="D67" s="14">
        <v>5500</v>
      </c>
      <c r="E67" s="14"/>
      <c r="F67" s="14">
        <f>D67+E67</f>
        <v>5500</v>
      </c>
      <c r="G67" s="28"/>
      <c r="H67" s="14">
        <f>F67+G67</f>
        <v>5500</v>
      </c>
      <c r="J67" s="1">
        <v>0</v>
      </c>
    </row>
    <row r="68" spans="1:10" x14ac:dyDescent="0.3">
      <c r="A68" s="7"/>
      <c r="B68" s="17" t="s">
        <v>52</v>
      </c>
      <c r="C68" s="11"/>
      <c r="D68" s="14">
        <v>16500</v>
      </c>
      <c r="E68" s="14"/>
      <c r="F68" s="14">
        <f>D68+E68</f>
        <v>16500</v>
      </c>
      <c r="G68" s="28"/>
      <c r="H68" s="14">
        <f>F68+G68</f>
        <v>16500</v>
      </c>
      <c r="I68" s="1" t="s">
        <v>107</v>
      </c>
    </row>
    <row r="69" spans="1:10" ht="56.25" x14ac:dyDescent="0.3">
      <c r="A69" s="7" t="s">
        <v>133</v>
      </c>
      <c r="B69" s="17" t="s">
        <v>102</v>
      </c>
      <c r="C69" s="11" t="s">
        <v>15</v>
      </c>
      <c r="D69" s="14">
        <f>D71+D72</f>
        <v>36000</v>
      </c>
      <c r="E69" s="14">
        <f t="shared" ref="E69:G69" si="16">E71+E72</f>
        <v>0</v>
      </c>
      <c r="F69" s="14">
        <f>F71+F72</f>
        <v>36000</v>
      </c>
      <c r="G69" s="28">
        <f t="shared" si="16"/>
        <v>0</v>
      </c>
      <c r="H69" s="14">
        <f>H71+H72</f>
        <v>36000</v>
      </c>
      <c r="I69" s="1" t="s">
        <v>103</v>
      </c>
    </row>
    <row r="70" spans="1:10" x14ac:dyDescent="0.3">
      <c r="A70" s="7"/>
      <c r="B70" s="8" t="s">
        <v>2</v>
      </c>
      <c r="C70" s="11"/>
      <c r="D70" s="14"/>
      <c r="E70" s="14"/>
      <c r="F70" s="14"/>
      <c r="G70" s="28"/>
      <c r="H70" s="14"/>
    </row>
    <row r="71" spans="1:10" hidden="1" x14ac:dyDescent="0.3">
      <c r="A71" s="7"/>
      <c r="B71" s="17" t="s">
        <v>3</v>
      </c>
      <c r="C71" s="11"/>
      <c r="D71" s="14">
        <v>9000</v>
      </c>
      <c r="E71" s="14"/>
      <c r="F71" s="14">
        <f>D71+E71</f>
        <v>9000</v>
      </c>
      <c r="G71" s="28"/>
      <c r="H71" s="14">
        <f>F71+G71</f>
        <v>9000</v>
      </c>
      <c r="J71" s="1">
        <v>0</v>
      </c>
    </row>
    <row r="72" spans="1:10" x14ac:dyDescent="0.3">
      <c r="A72" s="7"/>
      <c r="B72" s="17" t="s">
        <v>52</v>
      </c>
      <c r="C72" s="11"/>
      <c r="D72" s="14">
        <v>27000</v>
      </c>
      <c r="E72" s="14"/>
      <c r="F72" s="14">
        <f>D72+E72</f>
        <v>27000</v>
      </c>
      <c r="G72" s="28"/>
      <c r="H72" s="14">
        <f>F72+G72</f>
        <v>27000</v>
      </c>
      <c r="I72" s="1" t="s">
        <v>107</v>
      </c>
    </row>
    <row r="73" spans="1:10" ht="55.15" customHeight="1" x14ac:dyDescent="0.3">
      <c r="A73" s="7" t="s">
        <v>134</v>
      </c>
      <c r="B73" s="11" t="s">
        <v>27</v>
      </c>
      <c r="C73" s="11" t="s">
        <v>15</v>
      </c>
      <c r="D73" s="12">
        <f>D75+D76</f>
        <v>137976.59999999998</v>
      </c>
      <c r="E73" s="12">
        <f t="shared" ref="E73:F73" si="17">E75+E76</f>
        <v>0</v>
      </c>
      <c r="F73" s="12">
        <f t="shared" si="17"/>
        <v>137976.59999999998</v>
      </c>
      <c r="G73" s="26">
        <f t="shared" ref="G73:H73" si="18">G75+G76</f>
        <v>0</v>
      </c>
      <c r="H73" s="12">
        <f t="shared" si="18"/>
        <v>137976.59999999998</v>
      </c>
      <c r="I73" s="1" t="s">
        <v>28</v>
      </c>
    </row>
    <row r="74" spans="1:10" ht="16.149999999999999" customHeight="1" x14ac:dyDescent="0.3">
      <c r="A74" s="7"/>
      <c r="B74" s="8" t="s">
        <v>2</v>
      </c>
      <c r="C74" s="11"/>
      <c r="D74" s="12"/>
      <c r="E74" s="12"/>
      <c r="F74" s="12"/>
      <c r="G74" s="26"/>
      <c r="H74" s="12"/>
    </row>
    <row r="75" spans="1:10" ht="18.600000000000001" hidden="1" customHeight="1" x14ac:dyDescent="0.3">
      <c r="A75" s="7"/>
      <c r="B75" s="17" t="s">
        <v>3</v>
      </c>
      <c r="C75" s="11"/>
      <c r="D75" s="12">
        <v>34494.199999999997</v>
      </c>
      <c r="E75" s="12"/>
      <c r="F75" s="12">
        <f>D75+E75</f>
        <v>34494.199999999997</v>
      </c>
      <c r="G75" s="26"/>
      <c r="H75" s="12">
        <f>F75+G75</f>
        <v>34494.199999999997</v>
      </c>
      <c r="J75" s="1">
        <v>0</v>
      </c>
    </row>
    <row r="76" spans="1:10" ht="19.899999999999999" customHeight="1" x14ac:dyDescent="0.3">
      <c r="A76" s="7"/>
      <c r="B76" s="17" t="s">
        <v>52</v>
      </c>
      <c r="C76" s="11"/>
      <c r="D76" s="12">
        <v>103482.4</v>
      </c>
      <c r="E76" s="12"/>
      <c r="F76" s="12">
        <f>D76+E76</f>
        <v>103482.4</v>
      </c>
      <c r="G76" s="26"/>
      <c r="H76" s="12">
        <f>F76+G76</f>
        <v>103482.4</v>
      </c>
      <c r="I76" s="1" t="s">
        <v>107</v>
      </c>
    </row>
    <row r="77" spans="1:10" ht="59.25" customHeight="1" x14ac:dyDescent="0.3">
      <c r="A77" s="7" t="s">
        <v>135</v>
      </c>
      <c r="B77" s="11" t="s">
        <v>29</v>
      </c>
      <c r="C77" s="11" t="s">
        <v>15</v>
      </c>
      <c r="D77" s="12">
        <f>D79+D80</f>
        <v>140000</v>
      </c>
      <c r="E77" s="12">
        <f t="shared" ref="E77:F77" si="19">E79+E80</f>
        <v>0</v>
      </c>
      <c r="F77" s="12">
        <f t="shared" si="19"/>
        <v>140000</v>
      </c>
      <c r="G77" s="26">
        <f t="shared" ref="G77:H77" si="20">G79+G80</f>
        <v>0</v>
      </c>
      <c r="H77" s="12">
        <f t="shared" si="20"/>
        <v>140000</v>
      </c>
      <c r="I77" s="1" t="s">
        <v>30</v>
      </c>
    </row>
    <row r="78" spans="1:10" ht="21" customHeight="1" x14ac:dyDescent="0.3">
      <c r="A78" s="7"/>
      <c r="B78" s="8" t="s">
        <v>2</v>
      </c>
      <c r="C78" s="11"/>
      <c r="D78" s="13"/>
      <c r="E78" s="13"/>
      <c r="F78" s="13"/>
      <c r="G78" s="27"/>
      <c r="H78" s="13"/>
    </row>
    <row r="79" spans="1:10" hidden="1" x14ac:dyDescent="0.3">
      <c r="A79" s="7"/>
      <c r="B79" s="17" t="s">
        <v>3</v>
      </c>
      <c r="C79" s="11"/>
      <c r="D79" s="13">
        <v>35000</v>
      </c>
      <c r="E79" s="13"/>
      <c r="F79" s="13">
        <f t="shared" ref="F79:F84" si="21">D79+E79</f>
        <v>35000</v>
      </c>
      <c r="G79" s="27"/>
      <c r="H79" s="13">
        <f t="shared" ref="H79:H84" si="22">F79+G79</f>
        <v>35000</v>
      </c>
      <c r="J79" s="1">
        <v>0</v>
      </c>
    </row>
    <row r="80" spans="1:10" x14ac:dyDescent="0.3">
      <c r="A80" s="7"/>
      <c r="B80" s="17" t="s">
        <v>52</v>
      </c>
      <c r="C80" s="11"/>
      <c r="D80" s="13">
        <v>105000</v>
      </c>
      <c r="E80" s="13"/>
      <c r="F80" s="13">
        <f t="shared" si="21"/>
        <v>105000</v>
      </c>
      <c r="G80" s="27"/>
      <c r="H80" s="13">
        <f t="shared" si="22"/>
        <v>105000</v>
      </c>
      <c r="I80" s="1" t="s">
        <v>107</v>
      </c>
    </row>
    <row r="81" spans="1:10" ht="56.25" x14ac:dyDescent="0.3">
      <c r="A81" s="7" t="s">
        <v>136</v>
      </c>
      <c r="B81" s="11" t="s">
        <v>29</v>
      </c>
      <c r="C81" s="17" t="s">
        <v>34</v>
      </c>
      <c r="D81" s="13">
        <v>9499.9</v>
      </c>
      <c r="E81" s="13"/>
      <c r="F81" s="13">
        <f t="shared" si="21"/>
        <v>9499.9</v>
      </c>
      <c r="G81" s="27"/>
      <c r="H81" s="13">
        <f t="shared" si="22"/>
        <v>9499.9</v>
      </c>
      <c r="I81" s="1" t="s">
        <v>30</v>
      </c>
    </row>
    <row r="82" spans="1:10" ht="56.25" x14ac:dyDescent="0.3">
      <c r="A82" s="7" t="s">
        <v>137</v>
      </c>
      <c r="B82" s="11" t="s">
        <v>153</v>
      </c>
      <c r="C82" s="11" t="s">
        <v>15</v>
      </c>
      <c r="D82" s="13">
        <v>0</v>
      </c>
      <c r="E82" s="13">
        <v>653</v>
      </c>
      <c r="F82" s="13">
        <f t="shared" si="21"/>
        <v>653</v>
      </c>
      <c r="G82" s="27"/>
      <c r="H82" s="13">
        <f t="shared" si="22"/>
        <v>653</v>
      </c>
      <c r="I82" s="1" t="s">
        <v>154</v>
      </c>
    </row>
    <row r="83" spans="1:10" ht="56.25" x14ac:dyDescent="0.3">
      <c r="A83" s="7" t="s">
        <v>138</v>
      </c>
      <c r="B83" s="11" t="s">
        <v>156</v>
      </c>
      <c r="C83" s="11" t="s">
        <v>15</v>
      </c>
      <c r="D83" s="13">
        <v>0</v>
      </c>
      <c r="E83" s="13">
        <v>1620.3</v>
      </c>
      <c r="F83" s="13">
        <f t="shared" si="21"/>
        <v>1620.3</v>
      </c>
      <c r="G83" s="27"/>
      <c r="H83" s="13">
        <f t="shared" si="22"/>
        <v>1620.3</v>
      </c>
      <c r="I83" s="1" t="s">
        <v>155</v>
      </c>
    </row>
    <row r="84" spans="1:10" x14ac:dyDescent="0.3">
      <c r="A84" s="7"/>
      <c r="B84" s="21" t="s">
        <v>18</v>
      </c>
      <c r="C84" s="15"/>
      <c r="D84" s="9">
        <f>D88+D92</f>
        <v>190910.9</v>
      </c>
      <c r="E84" s="9">
        <f>E88+E92+E93</f>
        <v>0</v>
      </c>
      <c r="F84" s="9">
        <f t="shared" si="21"/>
        <v>190910.9</v>
      </c>
      <c r="G84" s="25">
        <f>G88+G92+G93</f>
        <v>0</v>
      </c>
      <c r="H84" s="9">
        <f t="shared" si="22"/>
        <v>190910.9</v>
      </c>
    </row>
    <row r="85" spans="1:10" x14ac:dyDescent="0.3">
      <c r="A85" s="7"/>
      <c r="B85" s="8" t="s">
        <v>2</v>
      </c>
      <c r="C85" s="15"/>
      <c r="D85" s="9"/>
      <c r="E85" s="9"/>
      <c r="F85" s="9"/>
      <c r="G85" s="25"/>
      <c r="H85" s="9"/>
    </row>
    <row r="86" spans="1:10" hidden="1" x14ac:dyDescent="0.3">
      <c r="A86" s="7"/>
      <c r="B86" s="17" t="s">
        <v>3</v>
      </c>
      <c r="C86" s="15"/>
      <c r="D86" s="9">
        <f>D90+D92+D93</f>
        <v>127234.8</v>
      </c>
      <c r="E86" s="9">
        <f>E90+E92+E93</f>
        <v>0</v>
      </c>
      <c r="F86" s="9">
        <f>D86+E86</f>
        <v>127234.8</v>
      </c>
      <c r="G86" s="25">
        <f>G90+G92+G93</f>
        <v>0</v>
      </c>
      <c r="H86" s="9">
        <f>F86+G86</f>
        <v>127234.8</v>
      </c>
      <c r="J86" s="1">
        <v>0</v>
      </c>
    </row>
    <row r="87" spans="1:10" x14ac:dyDescent="0.3">
      <c r="A87" s="7"/>
      <c r="B87" s="17" t="s">
        <v>61</v>
      </c>
      <c r="C87" s="15"/>
      <c r="D87" s="9">
        <f>D91</f>
        <v>63676.1</v>
      </c>
      <c r="E87" s="9">
        <f t="shared" ref="E87:G87" si="23">E91</f>
        <v>0</v>
      </c>
      <c r="F87" s="9">
        <f>D87+E87</f>
        <v>63676.1</v>
      </c>
      <c r="G87" s="25">
        <f t="shared" si="23"/>
        <v>0</v>
      </c>
      <c r="H87" s="9">
        <f>F87+G87</f>
        <v>63676.1</v>
      </c>
    </row>
    <row r="88" spans="1:10" ht="56.25" x14ac:dyDescent="0.3">
      <c r="A88" s="7" t="s">
        <v>161</v>
      </c>
      <c r="B88" s="16" t="s">
        <v>140</v>
      </c>
      <c r="C88" s="11" t="s">
        <v>19</v>
      </c>
      <c r="D88" s="9">
        <f>D90+D91</f>
        <v>90910.9</v>
      </c>
      <c r="E88" s="9">
        <f t="shared" ref="E88:F88" si="24">E90+E91</f>
        <v>0</v>
      </c>
      <c r="F88" s="9">
        <f t="shared" si="24"/>
        <v>90910.9</v>
      </c>
      <c r="G88" s="25">
        <f t="shared" ref="G88:H88" si="25">G90+G91</f>
        <v>0</v>
      </c>
      <c r="H88" s="9">
        <f t="shared" si="25"/>
        <v>90910.9</v>
      </c>
      <c r="I88" s="1" t="s">
        <v>43</v>
      </c>
    </row>
    <row r="89" spans="1:10" x14ac:dyDescent="0.3">
      <c r="A89" s="7"/>
      <c r="B89" s="8" t="s">
        <v>2</v>
      </c>
      <c r="C89" s="11"/>
      <c r="D89" s="9"/>
      <c r="E89" s="9"/>
      <c r="F89" s="9"/>
      <c r="G89" s="25"/>
      <c r="H89" s="9"/>
    </row>
    <row r="90" spans="1:10" hidden="1" x14ac:dyDescent="0.3">
      <c r="A90" s="7"/>
      <c r="B90" s="17" t="s">
        <v>3</v>
      </c>
      <c r="C90" s="11"/>
      <c r="D90" s="9">
        <v>27234.799999999999</v>
      </c>
      <c r="E90" s="9"/>
      <c r="F90" s="9">
        <f t="shared" ref="F90:F99" si="26">D90+E90</f>
        <v>27234.799999999999</v>
      </c>
      <c r="G90" s="25"/>
      <c r="H90" s="9">
        <f t="shared" ref="H90:H92" si="27">F90+G90</f>
        <v>27234.799999999999</v>
      </c>
      <c r="J90" s="1">
        <v>0</v>
      </c>
    </row>
    <row r="91" spans="1:10" x14ac:dyDescent="0.3">
      <c r="A91" s="7"/>
      <c r="B91" s="17" t="s">
        <v>61</v>
      </c>
      <c r="C91" s="11"/>
      <c r="D91" s="9">
        <v>63676.1</v>
      </c>
      <c r="E91" s="9"/>
      <c r="F91" s="9">
        <f t="shared" si="26"/>
        <v>63676.1</v>
      </c>
      <c r="G91" s="25"/>
      <c r="H91" s="9">
        <f t="shared" si="27"/>
        <v>63676.1</v>
      </c>
      <c r="I91" s="1" t="s">
        <v>62</v>
      </c>
    </row>
    <row r="92" spans="1:10" ht="56.25" hidden="1" x14ac:dyDescent="0.3">
      <c r="A92" s="7"/>
      <c r="B92" s="17" t="s">
        <v>60</v>
      </c>
      <c r="C92" s="11" t="s">
        <v>19</v>
      </c>
      <c r="D92" s="9">
        <v>100000</v>
      </c>
      <c r="E92" s="9">
        <v>-100000</v>
      </c>
      <c r="F92" s="9">
        <f t="shared" si="26"/>
        <v>0</v>
      </c>
      <c r="G92" s="25"/>
      <c r="H92" s="9">
        <f t="shared" si="27"/>
        <v>0</v>
      </c>
      <c r="I92" s="1" t="s">
        <v>54</v>
      </c>
      <c r="J92" s="1">
        <v>0</v>
      </c>
    </row>
    <row r="93" spans="1:10" ht="56.25" x14ac:dyDescent="0.3">
      <c r="A93" s="7" t="s">
        <v>162</v>
      </c>
      <c r="B93" s="17" t="s">
        <v>143</v>
      </c>
      <c r="C93" s="17" t="s">
        <v>56</v>
      </c>
      <c r="D93" s="9">
        <v>0</v>
      </c>
      <c r="E93" s="9">
        <v>100000</v>
      </c>
      <c r="F93" s="9">
        <f>D93+E93</f>
        <v>100000</v>
      </c>
      <c r="G93" s="25"/>
      <c r="H93" s="9">
        <f>F93+G93</f>
        <v>100000</v>
      </c>
      <c r="I93" s="1" t="s">
        <v>54</v>
      </c>
    </row>
    <row r="94" spans="1:10" x14ac:dyDescent="0.3">
      <c r="A94" s="7"/>
      <c r="B94" s="17" t="s">
        <v>63</v>
      </c>
      <c r="C94" s="11"/>
      <c r="D94" s="9">
        <f>D95+D96</f>
        <v>86502</v>
      </c>
      <c r="E94" s="9">
        <f t="shared" ref="E94" si="28">E95+E96</f>
        <v>0</v>
      </c>
      <c r="F94" s="9">
        <f t="shared" si="26"/>
        <v>86502</v>
      </c>
      <c r="G94" s="25">
        <f>G95+G96+G97</f>
        <v>0</v>
      </c>
      <c r="H94" s="9">
        <f t="shared" ref="H94:H99" si="29">F94+G94</f>
        <v>86502</v>
      </c>
    </row>
    <row r="95" spans="1:10" ht="56.25" x14ac:dyDescent="0.3">
      <c r="A95" s="7" t="s">
        <v>163</v>
      </c>
      <c r="B95" s="17" t="s">
        <v>64</v>
      </c>
      <c r="C95" s="17" t="s">
        <v>56</v>
      </c>
      <c r="D95" s="9">
        <v>62002</v>
      </c>
      <c r="E95" s="9"/>
      <c r="F95" s="9">
        <f t="shared" si="26"/>
        <v>62002</v>
      </c>
      <c r="G95" s="25">
        <v>-14193.74</v>
      </c>
      <c r="H95" s="9">
        <f t="shared" si="29"/>
        <v>47808.26</v>
      </c>
      <c r="I95" s="1" t="s">
        <v>65</v>
      </c>
    </row>
    <row r="96" spans="1:10" ht="56.25" x14ac:dyDescent="0.3">
      <c r="A96" s="7" t="s">
        <v>164</v>
      </c>
      <c r="B96" s="17" t="s">
        <v>68</v>
      </c>
      <c r="C96" s="17" t="s">
        <v>56</v>
      </c>
      <c r="D96" s="9">
        <v>24500</v>
      </c>
      <c r="E96" s="9"/>
      <c r="F96" s="9">
        <f t="shared" si="26"/>
        <v>24500</v>
      </c>
      <c r="G96" s="25"/>
      <c r="H96" s="9">
        <f t="shared" si="29"/>
        <v>24500</v>
      </c>
      <c r="I96" s="1" t="s">
        <v>69</v>
      </c>
    </row>
    <row r="97" spans="1:10" ht="56.25" x14ac:dyDescent="0.3">
      <c r="A97" s="7" t="s">
        <v>168</v>
      </c>
      <c r="B97" s="22" t="s">
        <v>166</v>
      </c>
      <c r="C97" s="22" t="s">
        <v>56</v>
      </c>
      <c r="D97" s="9"/>
      <c r="E97" s="9"/>
      <c r="F97" s="9"/>
      <c r="G97" s="25">
        <v>14193.74</v>
      </c>
      <c r="H97" s="9">
        <f t="shared" si="29"/>
        <v>14193.74</v>
      </c>
      <c r="I97" s="1" t="s">
        <v>167</v>
      </c>
    </row>
    <row r="98" spans="1:10" hidden="1" x14ac:dyDescent="0.3">
      <c r="A98" s="7"/>
      <c r="B98" s="17" t="s">
        <v>80</v>
      </c>
      <c r="C98" s="17"/>
      <c r="D98" s="9">
        <f>D99</f>
        <v>50000</v>
      </c>
      <c r="E98" s="9">
        <f t="shared" ref="E98:G98" si="30">E99</f>
        <v>-50000</v>
      </c>
      <c r="F98" s="9">
        <f t="shared" si="26"/>
        <v>0</v>
      </c>
      <c r="G98" s="25">
        <f t="shared" si="30"/>
        <v>0</v>
      </c>
      <c r="H98" s="9">
        <f t="shared" si="29"/>
        <v>0</v>
      </c>
      <c r="J98" s="1">
        <v>0</v>
      </c>
    </row>
    <row r="99" spans="1:10" ht="75" hidden="1" x14ac:dyDescent="0.3">
      <c r="A99" s="7"/>
      <c r="B99" s="17" t="s">
        <v>81</v>
      </c>
      <c r="C99" s="11" t="s">
        <v>82</v>
      </c>
      <c r="D99" s="9">
        <v>50000</v>
      </c>
      <c r="E99" s="9">
        <v>-50000</v>
      </c>
      <c r="F99" s="9">
        <f t="shared" si="26"/>
        <v>0</v>
      </c>
      <c r="G99" s="25"/>
      <c r="H99" s="9">
        <f t="shared" si="29"/>
        <v>0</v>
      </c>
      <c r="I99" s="1" t="s">
        <v>83</v>
      </c>
      <c r="J99" s="1">
        <v>0</v>
      </c>
    </row>
    <row r="100" spans="1:10" x14ac:dyDescent="0.3">
      <c r="A100" s="7"/>
      <c r="B100" s="30" t="s">
        <v>21</v>
      </c>
      <c r="C100" s="30"/>
      <c r="D100" s="9">
        <f>D17+D28+D45+D52+D84+D94+D98</f>
        <v>3022660.9</v>
      </c>
      <c r="E100" s="9">
        <f>E17+E28+E45+E52+E84+E94+E98</f>
        <v>-115234.95799999998</v>
      </c>
      <c r="F100" s="9">
        <f>F17+F28+F45+F52+F84+F94+F98</f>
        <v>2907425.9419999993</v>
      </c>
      <c r="G100" s="25">
        <f>G17+G28+G45+G52+G84+G94+G98</f>
        <v>-99426.94</v>
      </c>
      <c r="H100" s="9">
        <f>H17+H28+H45+H52+H84+H94+H98</f>
        <v>2807999.0019999999</v>
      </c>
    </row>
    <row r="101" spans="1:10" x14ac:dyDescent="0.3">
      <c r="A101" s="7"/>
      <c r="B101" s="39" t="s">
        <v>22</v>
      </c>
      <c r="C101" s="40"/>
      <c r="D101" s="9"/>
      <c r="E101" s="9"/>
      <c r="F101" s="9"/>
      <c r="G101" s="25"/>
      <c r="H101" s="9"/>
    </row>
    <row r="102" spans="1:10" x14ac:dyDescent="0.3">
      <c r="A102" s="7"/>
      <c r="B102" s="41" t="s">
        <v>52</v>
      </c>
      <c r="C102" s="42"/>
      <c r="D102" s="9">
        <f>D64+D68+D72+D76+D80</f>
        <v>346023.19999999995</v>
      </c>
      <c r="E102" s="9">
        <f>E64+E68+E72+E76+E80</f>
        <v>0</v>
      </c>
      <c r="F102" s="9">
        <f>F64+F68+F72+F76+F80</f>
        <v>346023.19999999995</v>
      </c>
      <c r="G102" s="25">
        <f>G64+G68+G72+G76+G80</f>
        <v>0</v>
      </c>
      <c r="H102" s="9">
        <f>H64+H68+H72+H76+H80</f>
        <v>346023.19999999995</v>
      </c>
    </row>
    <row r="103" spans="1:10" x14ac:dyDescent="0.3">
      <c r="A103" s="7"/>
      <c r="B103" s="18" t="s">
        <v>61</v>
      </c>
      <c r="C103" s="19"/>
      <c r="D103" s="9">
        <f>D43+D91</f>
        <v>221073.2</v>
      </c>
      <c r="E103" s="9">
        <f>E43+E91</f>
        <v>-42854.400000000001</v>
      </c>
      <c r="F103" s="9">
        <f>F43+F91</f>
        <v>178218.80000000002</v>
      </c>
      <c r="G103" s="25">
        <f>G43+G91</f>
        <v>0</v>
      </c>
      <c r="H103" s="9">
        <f>H43+H91</f>
        <v>178218.80000000002</v>
      </c>
    </row>
    <row r="104" spans="1:10" x14ac:dyDescent="0.3">
      <c r="A104" s="7"/>
      <c r="B104" s="30" t="s">
        <v>53</v>
      </c>
      <c r="C104" s="30"/>
      <c r="D104" s="9"/>
      <c r="E104" s="9"/>
      <c r="F104" s="9"/>
      <c r="G104" s="25"/>
      <c r="H104" s="9"/>
    </row>
    <row r="105" spans="1:10" x14ac:dyDescent="0.3">
      <c r="A105" s="7"/>
      <c r="B105" s="30" t="s">
        <v>7</v>
      </c>
      <c r="C105" s="31"/>
      <c r="D105" s="9">
        <f>D32+D33+D34+D35+D36+D37+D38+D39</f>
        <v>340106.99999999994</v>
      </c>
      <c r="E105" s="9">
        <f>E32+E33+E34+E35+E36+E37+E38+E39</f>
        <v>-2777.5859999999998</v>
      </c>
      <c r="F105" s="9">
        <f>F32+F33+F34+F35+F36+F37+F38+F39</f>
        <v>337329.41399999999</v>
      </c>
      <c r="G105" s="25">
        <f>G32+G33+G34+G35+G36+G37+G38+G39</f>
        <v>0</v>
      </c>
      <c r="H105" s="9">
        <f>H32+H33+H34+H35+H36+H37+H38+H39</f>
        <v>337329.41399999999</v>
      </c>
    </row>
    <row r="106" spans="1:10" x14ac:dyDescent="0.3">
      <c r="A106" s="7"/>
      <c r="B106" s="30" t="s">
        <v>15</v>
      </c>
      <c r="C106" s="31"/>
      <c r="D106" s="9">
        <f>D46+D47+D48+D49+D50+D51+D61+D65+D69+D73+D77+D82+D83</f>
        <v>628226.69999999995</v>
      </c>
      <c r="E106" s="9">
        <f>E46+E47+E48+E49+E50+E51+E61+E65+E69+E73+E77+E82+E83</f>
        <v>3126.828</v>
      </c>
      <c r="F106" s="9">
        <f>F46+F47+F48+F49+F50+F51+F61+F65+F69+F73+F77+F82+F83</f>
        <v>631353.52800000005</v>
      </c>
      <c r="G106" s="25">
        <f>G46+G47+G48+G49+G50+G51+G61+G65+G69+G73+G77+G82+G83</f>
        <v>0</v>
      </c>
      <c r="H106" s="9">
        <f>H46+H47+H48+H49+H50+H51+H61+H65+H69+H73+H77+H82+H83</f>
        <v>631353.52800000005</v>
      </c>
    </row>
    <row r="107" spans="1:10" x14ac:dyDescent="0.3">
      <c r="A107" s="7"/>
      <c r="B107" s="30" t="s">
        <v>23</v>
      </c>
      <c r="C107" s="31"/>
      <c r="D107" s="9">
        <f>D20+D21+D22+D23+D24+D25+D26+D27</f>
        <v>296471.90000000002</v>
      </c>
      <c r="E107" s="9">
        <f>E20+E21+E22+E23+E24+E25+E26+E27</f>
        <v>2000</v>
      </c>
      <c r="F107" s="9">
        <f>F20+F21+F22+F23+F24+F25+F26+F27</f>
        <v>298471.90000000002</v>
      </c>
      <c r="G107" s="25">
        <f>G20+G21+G22+G23+G24+G25+G26+G27</f>
        <v>30573.008000000002</v>
      </c>
      <c r="H107" s="9">
        <f>H20+H21+H22+H23+H24+H25+H26+H27</f>
        <v>329044.908</v>
      </c>
    </row>
    <row r="108" spans="1:10" x14ac:dyDescent="0.3">
      <c r="A108" s="7"/>
      <c r="B108" s="43" t="s">
        <v>19</v>
      </c>
      <c r="C108" s="31"/>
      <c r="D108" s="9">
        <f>D88+D92</f>
        <v>190910.9</v>
      </c>
      <c r="E108" s="9">
        <f>E88+E92</f>
        <v>-100000</v>
      </c>
      <c r="F108" s="9">
        <f>D108+E108</f>
        <v>90910.9</v>
      </c>
      <c r="G108" s="25">
        <f>G88+G92</f>
        <v>0</v>
      </c>
      <c r="H108" s="9">
        <f>F108+G108</f>
        <v>90910.9</v>
      </c>
    </row>
    <row r="109" spans="1:10" x14ac:dyDescent="0.3">
      <c r="A109" s="7"/>
      <c r="B109" s="37" t="s">
        <v>17</v>
      </c>
      <c r="C109" s="38"/>
      <c r="D109" s="9">
        <f>D56+D57+D58+D59+D60</f>
        <v>8907.4</v>
      </c>
      <c r="E109" s="9">
        <f>E56+E57+E58+E59+E60</f>
        <v>0</v>
      </c>
      <c r="F109" s="9">
        <f>F56+F57+F58+F59+F60</f>
        <v>8907.4</v>
      </c>
      <c r="G109" s="25">
        <f>G56+G57+G58+G59+G60</f>
        <v>0</v>
      </c>
      <c r="H109" s="9">
        <f>H56+H57+H58+H59+H60</f>
        <v>8907.4</v>
      </c>
    </row>
    <row r="110" spans="1:10" x14ac:dyDescent="0.3">
      <c r="A110" s="20"/>
      <c r="B110" s="37" t="s">
        <v>56</v>
      </c>
      <c r="C110" s="38"/>
      <c r="D110" s="9">
        <f>D18+D19+D93+D95+D96</f>
        <v>466502</v>
      </c>
      <c r="E110" s="9">
        <f>E18+E19+E93+E95+E96</f>
        <v>100000</v>
      </c>
      <c r="F110" s="9">
        <f>F18+F19+F93+F95+F96</f>
        <v>566502</v>
      </c>
      <c r="G110" s="25">
        <f>G18+G19+G93+G95+G96+G97</f>
        <v>-129999.94799999999</v>
      </c>
      <c r="H110" s="9">
        <f>H18+H19+H93+H95+H96+H97</f>
        <v>436502.05200000003</v>
      </c>
    </row>
    <row r="111" spans="1:10" x14ac:dyDescent="0.3">
      <c r="A111" s="20"/>
      <c r="B111" s="37" t="s">
        <v>34</v>
      </c>
      <c r="C111" s="38"/>
      <c r="D111" s="9">
        <f>D40+D44+D81</f>
        <v>1041534.9999999999</v>
      </c>
      <c r="E111" s="9">
        <f>E40+E44+E81</f>
        <v>-67584.2</v>
      </c>
      <c r="F111" s="9">
        <f>F40+F44+F81</f>
        <v>973950.79999999981</v>
      </c>
      <c r="G111" s="25">
        <f>G40+G44+G81</f>
        <v>0</v>
      </c>
      <c r="H111" s="9">
        <f>H40+H44+H81</f>
        <v>973950.79999999981</v>
      </c>
    </row>
    <row r="112" spans="1:10" hidden="1" x14ac:dyDescent="0.3">
      <c r="A112" s="20"/>
      <c r="B112" s="37" t="s">
        <v>82</v>
      </c>
      <c r="C112" s="38"/>
      <c r="D112" s="9">
        <f>D99</f>
        <v>50000</v>
      </c>
      <c r="E112" s="9">
        <f t="shared" ref="E112:F112" si="31">E99</f>
        <v>-50000</v>
      </c>
      <c r="F112" s="9">
        <f t="shared" si="31"/>
        <v>0</v>
      </c>
      <c r="G112" s="25">
        <f t="shared" ref="G112:H112" si="32">G99</f>
        <v>0</v>
      </c>
      <c r="H112" s="9">
        <f t="shared" si="32"/>
        <v>0</v>
      </c>
      <c r="J112" s="1">
        <v>0</v>
      </c>
    </row>
  </sheetData>
  <sheetProtection password="9630" sheet="1" formatCells="0" formatColumns="0" formatRows="0" insertColumns="0" insertRows="0" insertHyperlinks="0" deleteColumns="0" deleteRows="0" sort="0" autoFilter="0" pivotTables="0"/>
  <autoFilter ref="A16:J112">
    <filterColumn colId="9">
      <filters blank="1"/>
    </filterColumn>
  </autoFilter>
  <mergeCells count="22">
    <mergeCell ref="A11:H13"/>
    <mergeCell ref="B112:C112"/>
    <mergeCell ref="B110:C110"/>
    <mergeCell ref="B111:C111"/>
    <mergeCell ref="B101:C101"/>
    <mergeCell ref="B102:C102"/>
    <mergeCell ref="B104:C104"/>
    <mergeCell ref="B108:C108"/>
    <mergeCell ref="B109:C109"/>
    <mergeCell ref="A15:A16"/>
    <mergeCell ref="B15:B16"/>
    <mergeCell ref="C15:C16"/>
    <mergeCell ref="D15:D16"/>
    <mergeCell ref="I15:I16"/>
    <mergeCell ref="B106:C106"/>
    <mergeCell ref="B107:C107"/>
    <mergeCell ref="B105:C105"/>
    <mergeCell ref="B100:C100"/>
    <mergeCell ref="E15:E16"/>
    <mergeCell ref="F15:F16"/>
    <mergeCell ref="G15:G16"/>
    <mergeCell ref="H15:H16"/>
  </mergeCells>
  <pageMargins left="0.98425196850393704" right="0.39370078740157483" top="0.78740157480314965" bottom="0.78740157480314965" header="0.15748031496062992" footer="0.19685039370078741"/>
  <pageSetup paperSize="9" scale="67" fitToHeight="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Пользователь</cp:lastModifiedBy>
  <cp:lastPrinted>2015-03-02T10:35:55Z</cp:lastPrinted>
  <dcterms:created xsi:type="dcterms:W3CDTF">2013-10-12T06:09:22Z</dcterms:created>
  <dcterms:modified xsi:type="dcterms:W3CDTF">2015-03-26T10:27:56Z</dcterms:modified>
</cp:coreProperties>
</file>