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23250" windowHeight="12435"/>
  </bookViews>
  <sheets>
    <sheet name="прил №1 (июнь)" sheetId="1" r:id="rId1"/>
  </sheets>
  <calcPr calcId="145621"/>
</workbook>
</file>

<file path=xl/calcChain.xml><?xml version="1.0" encoding="utf-8"?>
<calcChain xmlns="http://schemas.openxmlformats.org/spreadsheetml/2006/main">
  <c r="C50" i="1" l="1"/>
  <c r="C49" i="1"/>
  <c r="C48" i="1" l="1"/>
  <c r="C41" i="1" l="1"/>
  <c r="C32" i="1"/>
  <c r="C34" i="1" l="1"/>
  <c r="C33" i="1"/>
  <c r="C28" i="1" l="1"/>
  <c r="C18" i="1"/>
  <c r="C47" i="1" l="1"/>
  <c r="C46" i="1" s="1"/>
  <c r="C44" i="1" l="1"/>
  <c r="C40" i="1"/>
  <c r="C37" i="1"/>
  <c r="C35" i="1"/>
  <c r="C30" i="1"/>
  <c r="C25" i="1"/>
  <c r="C21" i="1"/>
  <c r="C19" i="1"/>
  <c r="C17" i="1"/>
  <c r="C16" i="1" l="1"/>
  <c r="C53" i="1" s="1"/>
</calcChain>
</file>

<file path=xl/sharedStrings.xml><?xml version="1.0" encoding="utf-8"?>
<sst xmlns="http://schemas.openxmlformats.org/spreadsheetml/2006/main" count="89" uniqueCount="87">
  <si>
    <t>ПРИЛОЖЕНИЕ № 1</t>
  </si>
  <si>
    <t>к решению</t>
  </si>
  <si>
    <t>Пермской городской Думы</t>
  </si>
  <si>
    <t>Код бюджетной классификации Российской Федерации</t>
  </si>
  <si>
    <t>Наименование доходов</t>
  </si>
  <si>
    <t>2015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</si>
  <si>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</si>
  <si>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</si>
  <si>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</si>
  <si>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</si>
  <si>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</si>
  <si>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</si>
  <si>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</si>
  <si>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</si>
  <si>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</si>
  <si>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</si>
  <si>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</si>
  <si>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</si>
  <si>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</si>
  <si>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</si>
  <si>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</si>
  <si>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</si>
  <si>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</si>
  <si>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</si>
  <si>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</si>
  <si>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</si>
  <si>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</si>
  <si>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</si>
  <si>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</si>
  <si>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</si>
  <si>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</si>
  <si>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</si>
  <si>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</si>
  <si>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</si>
  <si>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</si>
  <si>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</si>
  <si>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</si>
  <si>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</si>
  <si>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</si>
  <si>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</si>
  <si>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</si>
  <si>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</si>
  <si>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</si>
  <si>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</si>
  <si>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</si>
  <si>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</si>
  <si>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</si>
  <si>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</si>
  <si>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</si>
  <si>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</si>
  <si>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r>
      <t>1 13 01 00 0 00 0 000</t>
    </r>
    <r>
      <rPr>
        <sz val="14"/>
        <rFont val="Times New Roman CYR"/>
        <charset val="204"/>
      </rPr>
      <t xml:space="preserve"> 130</t>
    </r>
  </si>
  <si>
    <t>Доходы от оказания платных услуг (работ)</t>
  </si>
  <si>
    <r>
      <t xml:space="preserve">1 13 02 00 0 00 0 000 </t>
    </r>
    <r>
      <rPr>
        <sz val="14"/>
        <rFont val="Times New Roman CYR"/>
        <charset val="204"/>
      </rPr>
      <t>130</t>
    </r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</si>
  <si>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</si>
  <si>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</si>
  <si>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</si>
  <si>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</si>
  <si>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</si>
  <si>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>1 14 06 00 0 00 0 000</t>
    </r>
    <r>
      <rPr>
        <sz val="14"/>
        <rFont val="Times New Roman CYR"/>
        <charset val="204"/>
      </rPr>
      <t xml:space="preserve"> 430</t>
    </r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</si>
  <si>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</si>
  <si>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</si>
  <si>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</si>
  <si>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</si>
  <si>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</si>
  <si>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</si>
  <si>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</si>
  <si>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</si>
  <si>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</si>
  <si>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</si>
  <si>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</si>
  <si>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</si>
  <si>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</si>
  <si>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</si>
  <si>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</si>
  <si>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</si>
  <si>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</si>
  <si>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</si>
  <si>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ИТОГО ДОХОДОВ</t>
  </si>
  <si>
    <t>от 16.12.2014 № 270</t>
  </si>
  <si>
    <t>2 18 00 00 0 00 0 000 000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</si>
  <si>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</si>
  <si>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от продажи земельных участков, находящихся в государственной и муниципальной собственности</t>
  </si>
  <si>
    <t>ПРИЛОЖЕНИЕ 1</t>
  </si>
  <si>
    <t>тыс.руб.</t>
  </si>
  <si>
    <t>от 23.06.2015 № 130</t>
  </si>
  <si>
    <t xml:space="preserve">Распределение доходов бюджета города Перми по кодам поступлений в бюджет (группам, подгруппам, статьям видов доходов, </t>
  </si>
  <si>
    <t>статьям классификации операций сектора государственного управления, относящихся к доходам бюджета) на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</si>
</sst>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ont="1" applyFill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right" shrinkToFit="1"/>
    </xf>
    <xf numFmtId="164" fontId="6" fillId="0" borderId="2" xfId="0" applyNumberFormat="1" applyFont="1" applyFill="1" applyBorder="1" applyAlignment="1">
      <alignment horizontal="right" shrinkToFi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6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8" fillId="0" borderId="0" xfId="2" applyFont="1" applyFill="1" applyAlignment="1">
      <alignment vertical="top"/>
    </xf>
    <xf numFmtId="0" fontId="3" fillId="0" borderId="0" xfId="1" applyFont="1" applyFill="1" applyAlignment="1">
      <alignment vertical="justify" wrapText="1"/>
    </xf>
    <xf numFmtId="0" fontId="4" fillId="0" borderId="0" xfId="0" applyFont="1" applyFill="1" applyAlignment="1">
      <alignment horizontal="center" wrapText="1"/>
    </xf>
    <xf numFmtId="164" fontId="3" fillId="0" borderId="0" xfId="1" applyNumberFormat="1" applyFont="1" applyFill="1" applyAlignment="1">
      <alignment horizontal="right"/>
    </xf>
    <xf numFmtId="0" fontId="9" fillId="0" borderId="0" xfId="1" applyFont="1" applyFill="1" applyAlignment="1">
      <alignment horizontal="center" vertical="justify" wrapText="1"/>
    </xf>
    <xf numFmtId="0" fontId="3" fillId="0" borderId="0" xfId="1" applyFont="1" applyFill="1" applyAlignment="1">
      <alignment horizontal="center" vertical="justify" wrapText="1"/>
    </xf>
    <xf numFmtId="164" fontId="3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zoomScaleNormal="100" workbookViewId="0">
      <selection activeCell="C14" sqref="C14"/>
    </sheetView>
  </sheetViews>
  <sheetFormatPr defaultColWidth="8.7109375" defaultRowHeight="18" x14ac:dyDescent="0.25"/>
  <cols>
    <col min="1" max="1" width="33.28515625" style="2" customWidth="1"/>
    <col min="2" max="2" width="99.42578125" style="18" customWidth="1"/>
    <col min="3" max="3" width="26.85546875" style="1" customWidth="1"/>
    <col min="4" max="5" width="8.7109375" style="2" customWidth="1"/>
    <col min="6" max="6" width="8.7109375" style="2"/>
    <col min="7" max="10" width="20.85546875" style="2" customWidth="1"/>
    <col min="11" max="16384" width="8.7109375" style="2"/>
  </cols>
  <sheetData>
    <row r="1" spans="1:8" ht="18.75" x14ac:dyDescent="0.3">
      <c r="B1" s="25" t="s">
        <v>82</v>
      </c>
      <c r="C1" s="25"/>
    </row>
    <row r="2" spans="1:8" ht="18.75" x14ac:dyDescent="0.3">
      <c r="B2" s="25" t="s">
        <v>1</v>
      </c>
      <c r="C2" s="26"/>
    </row>
    <row r="3" spans="1:8" ht="18.75" x14ac:dyDescent="0.3">
      <c r="B3" s="25" t="s">
        <v>2</v>
      </c>
      <c r="C3" s="25"/>
    </row>
    <row r="4" spans="1:8" ht="18.75" x14ac:dyDescent="0.3">
      <c r="B4" s="22"/>
      <c r="C4" s="22" t="s">
        <v>84</v>
      </c>
    </row>
    <row r="5" spans="1:8" ht="12.75" customHeight="1" x14ac:dyDescent="0.2">
      <c r="B5" s="28"/>
      <c r="C5" s="28"/>
    </row>
    <row r="6" spans="1:8" ht="18.75" customHeight="1" x14ac:dyDescent="0.3">
      <c r="A6" s="1"/>
      <c r="B6" s="25" t="s">
        <v>0</v>
      </c>
      <c r="C6" s="25"/>
    </row>
    <row r="7" spans="1:8" ht="18.75" customHeight="1" x14ac:dyDescent="0.3">
      <c r="A7" s="1"/>
      <c r="B7" s="25" t="s">
        <v>1</v>
      </c>
      <c r="C7" s="25"/>
    </row>
    <row r="8" spans="1:8" ht="18.75" customHeight="1" x14ac:dyDescent="0.3">
      <c r="A8" s="1"/>
      <c r="B8" s="25" t="s">
        <v>2</v>
      </c>
      <c r="C8" s="25"/>
    </row>
    <row r="9" spans="1:8" ht="18.75" customHeight="1" x14ac:dyDescent="0.3">
      <c r="A9" s="1"/>
      <c r="B9" s="25" t="s">
        <v>78</v>
      </c>
      <c r="C9" s="25"/>
      <c r="D9" s="19"/>
    </row>
    <row r="10" spans="1:8" ht="18.75" x14ac:dyDescent="0.3">
      <c r="A10" s="27"/>
      <c r="B10" s="27"/>
      <c r="C10" s="21"/>
    </row>
    <row r="11" spans="1:8" ht="18.75" x14ac:dyDescent="0.2">
      <c r="A11" s="23" t="s">
        <v>85</v>
      </c>
      <c r="B11" s="24"/>
      <c r="C11" s="24"/>
      <c r="G11" s="20"/>
      <c r="H11" s="20"/>
    </row>
    <row r="12" spans="1:8" ht="18.75" customHeight="1" x14ac:dyDescent="0.2">
      <c r="A12" s="23" t="s">
        <v>86</v>
      </c>
      <c r="B12" s="24"/>
      <c r="C12" s="24"/>
      <c r="G12" s="20"/>
      <c r="H12" s="20"/>
    </row>
    <row r="13" spans="1:8" ht="18.75" customHeight="1" x14ac:dyDescent="0.2">
      <c r="A13" s="24"/>
      <c r="B13" s="24"/>
      <c r="C13" s="24"/>
      <c r="G13" s="20"/>
      <c r="H13" s="20"/>
    </row>
    <row r="14" spans="1:8" ht="26.25" customHeight="1" x14ac:dyDescent="0.3">
      <c r="A14" s="21"/>
      <c r="B14" s="3"/>
      <c r="C14" s="4" t="s">
        <v>83</v>
      </c>
    </row>
    <row r="15" spans="1:8" ht="67.5" customHeight="1" x14ac:dyDescent="0.2">
      <c r="A15" s="5" t="s">
        <v>3</v>
      </c>
      <c r="B15" s="5" t="s">
        <v>4</v>
      </c>
      <c r="C15" s="6" t="s">
        <v>5</v>
      </c>
    </row>
    <row r="16" spans="1:8" ht="18.75" x14ac:dyDescent="0.3">
      <c r="A16" s="7" t="s">
        <v>6</v>
      </c>
      <c r="B16" s="8" t="s">
        <v>7</v>
      </c>
      <c r="C16" s="9">
        <f>C17+C19+C21+C25+C29+C30+C35+C37+C43+C44+C40</f>
        <v>14179142.709999999</v>
      </c>
    </row>
    <row r="17" spans="1:3" ht="18.75" x14ac:dyDescent="0.3">
      <c r="A17" s="7" t="s">
        <v>8</v>
      </c>
      <c r="B17" s="8" t="s">
        <v>9</v>
      </c>
      <c r="C17" s="10">
        <f t="shared" ref="C17" si="0">C18</f>
        <v>6748120.8999999994</v>
      </c>
    </row>
    <row r="18" spans="1:3" ht="18.75" x14ac:dyDescent="0.3">
      <c r="A18" s="7" t="s">
        <v>10</v>
      </c>
      <c r="B18" s="11" t="s">
        <v>11</v>
      </c>
      <c r="C18" s="10">
        <f>7272825.1-524704.2</f>
        <v>6748120.8999999994</v>
      </c>
    </row>
    <row r="19" spans="1:3" ht="37.5" x14ac:dyDescent="0.3">
      <c r="A19" s="12" t="s">
        <v>12</v>
      </c>
      <c r="B19" s="8" t="s">
        <v>13</v>
      </c>
      <c r="C19" s="10">
        <f t="shared" ref="C19" si="1">C20</f>
        <v>18868.099999999999</v>
      </c>
    </row>
    <row r="20" spans="1:3" ht="37.5" x14ac:dyDescent="0.3">
      <c r="A20" s="7" t="s">
        <v>14</v>
      </c>
      <c r="B20" s="11" t="s">
        <v>15</v>
      </c>
      <c r="C20" s="10">
        <v>18868.099999999999</v>
      </c>
    </row>
    <row r="21" spans="1:3" ht="18.75" x14ac:dyDescent="0.3">
      <c r="A21" s="7" t="s">
        <v>16</v>
      </c>
      <c r="B21" s="8" t="s">
        <v>17</v>
      </c>
      <c r="C21" s="9">
        <f t="shared" ref="C21" si="2">SUM(C22:C24)</f>
        <v>595793.1</v>
      </c>
    </row>
    <row r="22" spans="1:3" ht="18.75" x14ac:dyDescent="0.3">
      <c r="A22" s="7" t="s">
        <v>18</v>
      </c>
      <c r="B22" s="11" t="s">
        <v>19</v>
      </c>
      <c r="C22" s="10">
        <v>573972</v>
      </c>
    </row>
    <row r="23" spans="1:3" ht="21.75" customHeight="1" x14ac:dyDescent="0.3">
      <c r="A23" s="7" t="s">
        <v>20</v>
      </c>
      <c r="B23" s="11" t="s">
        <v>21</v>
      </c>
      <c r="C23" s="10">
        <v>2077.4</v>
      </c>
    </row>
    <row r="24" spans="1:3" ht="20.25" customHeight="1" x14ac:dyDescent="0.3">
      <c r="A24" s="7" t="s">
        <v>22</v>
      </c>
      <c r="B24" s="11" t="s">
        <v>23</v>
      </c>
      <c r="C24" s="10">
        <v>19743.7</v>
      </c>
    </row>
    <row r="25" spans="1:3" ht="18.75" x14ac:dyDescent="0.3">
      <c r="A25" s="7" t="s">
        <v>24</v>
      </c>
      <c r="B25" s="8" t="s">
        <v>25</v>
      </c>
      <c r="C25" s="9">
        <f t="shared" ref="C25" si="3">C26+C27+C28</f>
        <v>4460119.5</v>
      </c>
    </row>
    <row r="26" spans="1:3" ht="18.75" x14ac:dyDescent="0.3">
      <c r="A26" s="7" t="s">
        <v>26</v>
      </c>
      <c r="B26" s="11" t="s">
        <v>27</v>
      </c>
      <c r="C26" s="10">
        <v>287537.09999999998</v>
      </c>
    </row>
    <row r="27" spans="1:3" ht="18.75" x14ac:dyDescent="0.3">
      <c r="A27" s="7" t="s">
        <v>28</v>
      </c>
      <c r="B27" s="11" t="s">
        <v>29</v>
      </c>
      <c r="C27" s="10">
        <v>1107599.7</v>
      </c>
    </row>
    <row r="28" spans="1:3" ht="18.75" x14ac:dyDescent="0.3">
      <c r="A28" s="7" t="s">
        <v>30</v>
      </c>
      <c r="B28" s="11" t="s">
        <v>31</v>
      </c>
      <c r="C28" s="10">
        <f>3340670.3-275687.6</f>
        <v>3064982.6999999997</v>
      </c>
    </row>
    <row r="29" spans="1:3" ht="18.75" x14ac:dyDescent="0.3">
      <c r="A29" s="7" t="s">
        <v>32</v>
      </c>
      <c r="B29" s="8" t="s">
        <v>33</v>
      </c>
      <c r="C29" s="9">
        <v>179338.4</v>
      </c>
    </row>
    <row r="30" spans="1:3" ht="37.5" x14ac:dyDescent="0.3">
      <c r="A30" s="7" t="s">
        <v>34</v>
      </c>
      <c r="B30" s="8" t="s">
        <v>35</v>
      </c>
      <c r="C30" s="9">
        <f>C31+C32+C33+C34</f>
        <v>1220960.1100000003</v>
      </c>
    </row>
    <row r="31" spans="1:3" ht="75" x14ac:dyDescent="0.3">
      <c r="A31" s="7" t="s">
        <v>36</v>
      </c>
      <c r="B31" s="11" t="s">
        <v>37</v>
      </c>
      <c r="C31" s="10">
        <v>1585.6</v>
      </c>
    </row>
    <row r="32" spans="1:3" ht="93.75" x14ac:dyDescent="0.3">
      <c r="A32" s="7" t="s">
        <v>38</v>
      </c>
      <c r="B32" s="11" t="s">
        <v>39</v>
      </c>
      <c r="C32" s="10">
        <f>1113115.8-162008.69+100000</f>
        <v>1051107.1100000001</v>
      </c>
    </row>
    <row r="33" spans="1:3" ht="18.75" x14ac:dyDescent="0.3">
      <c r="A33" s="7" t="s">
        <v>40</v>
      </c>
      <c r="B33" s="11" t="s">
        <v>41</v>
      </c>
      <c r="C33" s="10">
        <f>10217+32093.3</f>
        <v>42310.3</v>
      </c>
    </row>
    <row r="34" spans="1:3" ht="78" customHeight="1" x14ac:dyDescent="0.3">
      <c r="A34" s="7" t="s">
        <v>42</v>
      </c>
      <c r="B34" s="11" t="s">
        <v>43</v>
      </c>
      <c r="C34" s="10">
        <f>156741.5-30784.4</f>
        <v>125957.1</v>
      </c>
    </row>
    <row r="35" spans="1:3" ht="18.75" x14ac:dyDescent="0.3">
      <c r="A35" s="7" t="s">
        <v>44</v>
      </c>
      <c r="B35" s="8" t="s">
        <v>45</v>
      </c>
      <c r="C35" s="9">
        <f t="shared" ref="C35" si="4">C36</f>
        <v>8042.3</v>
      </c>
    </row>
    <row r="36" spans="1:3" ht="18.75" x14ac:dyDescent="0.3">
      <c r="A36" s="7" t="s">
        <v>46</v>
      </c>
      <c r="B36" s="11" t="s">
        <v>47</v>
      </c>
      <c r="C36" s="10">
        <v>8042.3</v>
      </c>
    </row>
    <row r="37" spans="1:3" ht="37.5" x14ac:dyDescent="0.3">
      <c r="A37" s="7" t="s">
        <v>48</v>
      </c>
      <c r="B37" s="13" t="s">
        <v>49</v>
      </c>
      <c r="C37" s="9">
        <f>C38+C39</f>
        <v>93636.400000000009</v>
      </c>
    </row>
    <row r="38" spans="1:3" ht="18.75" x14ac:dyDescent="0.3">
      <c r="A38" s="7" t="s">
        <v>50</v>
      </c>
      <c r="B38" s="11" t="s">
        <v>51</v>
      </c>
      <c r="C38" s="10">
        <v>5250.8</v>
      </c>
    </row>
    <row r="39" spans="1:3" ht="18.75" x14ac:dyDescent="0.3">
      <c r="A39" s="7" t="s">
        <v>52</v>
      </c>
      <c r="B39" s="11" t="s">
        <v>53</v>
      </c>
      <c r="C39" s="10">
        <v>88385.600000000006</v>
      </c>
    </row>
    <row r="40" spans="1:3" ht="37.5" x14ac:dyDescent="0.3">
      <c r="A40" s="12" t="s">
        <v>54</v>
      </c>
      <c r="B40" s="11" t="s">
        <v>55</v>
      </c>
      <c r="C40" s="10">
        <f t="shared" ref="C40" si="5">C41+C42</f>
        <v>632477.5</v>
      </c>
    </row>
    <row r="41" spans="1:3" ht="75" x14ac:dyDescent="0.3">
      <c r="A41" s="7" t="s">
        <v>56</v>
      </c>
      <c r="B41" s="11" t="s">
        <v>57</v>
      </c>
      <c r="C41" s="10">
        <f>349035.4+90470.5+50000</f>
        <v>489505.9</v>
      </c>
    </row>
    <row r="42" spans="1:3" ht="37.5" x14ac:dyDescent="0.3">
      <c r="A42" s="7" t="s">
        <v>58</v>
      </c>
      <c r="B42" s="11" t="s">
        <v>81</v>
      </c>
      <c r="C42" s="10">
        <v>142971.6</v>
      </c>
    </row>
    <row r="43" spans="1:3" ht="18.75" x14ac:dyDescent="0.3">
      <c r="A43" s="12" t="s">
        <v>59</v>
      </c>
      <c r="B43" s="11" t="s">
        <v>60</v>
      </c>
      <c r="C43" s="9">
        <v>145794.70000000001</v>
      </c>
    </row>
    <row r="44" spans="1:3" ht="18.75" x14ac:dyDescent="0.3">
      <c r="A44" s="12" t="s">
        <v>61</v>
      </c>
      <c r="B44" s="11" t="s">
        <v>62</v>
      </c>
      <c r="C44" s="10">
        <f t="shared" ref="C44" si="6">C45</f>
        <v>75991.7</v>
      </c>
    </row>
    <row r="45" spans="1:3" s="14" customFormat="1" ht="19.149999999999999" customHeight="1" x14ac:dyDescent="0.3">
      <c r="A45" s="7" t="s">
        <v>63</v>
      </c>
      <c r="B45" s="11" t="s">
        <v>64</v>
      </c>
      <c r="C45" s="10">
        <v>75991.7</v>
      </c>
    </row>
    <row r="46" spans="1:3" ht="18.75" x14ac:dyDescent="0.3">
      <c r="A46" s="15" t="s">
        <v>65</v>
      </c>
      <c r="B46" s="16" t="s">
        <v>66</v>
      </c>
      <c r="C46" s="10">
        <f>C47+C52</f>
        <v>8183320.0750000002</v>
      </c>
    </row>
    <row r="47" spans="1:3" ht="37.5" x14ac:dyDescent="0.3">
      <c r="A47" s="12" t="s">
        <v>67</v>
      </c>
      <c r="B47" s="11" t="s">
        <v>68</v>
      </c>
      <c r="C47" s="10">
        <f>C48+C49+C50+C51</f>
        <v>8104819.1630000006</v>
      </c>
    </row>
    <row r="48" spans="1:3" ht="30.75" customHeight="1" x14ac:dyDescent="0.3">
      <c r="A48" s="7" t="s">
        <v>69</v>
      </c>
      <c r="B48" s="11" t="s">
        <v>70</v>
      </c>
      <c r="C48" s="10">
        <f>249866-89000-16086.6</f>
        <v>144779.4</v>
      </c>
    </row>
    <row r="49" spans="1:3" ht="37.5" x14ac:dyDescent="0.3">
      <c r="A49" s="7" t="s">
        <v>71</v>
      </c>
      <c r="B49" s="11" t="s">
        <v>72</v>
      </c>
      <c r="C49" s="10">
        <f>623524.9+143103.263</f>
        <v>766628.16300000006</v>
      </c>
    </row>
    <row r="50" spans="1:3" ht="37.5" x14ac:dyDescent="0.3">
      <c r="A50" s="7" t="s">
        <v>73</v>
      </c>
      <c r="B50" s="11" t="s">
        <v>74</v>
      </c>
      <c r="C50" s="10">
        <f>7403885.4-212350.2</f>
        <v>7191535.2000000002</v>
      </c>
    </row>
    <row r="51" spans="1:3" ht="34.9" customHeight="1" x14ac:dyDescent="0.3">
      <c r="A51" s="7" t="s">
        <v>75</v>
      </c>
      <c r="B51" s="11" t="s">
        <v>76</v>
      </c>
      <c r="C51" s="10">
        <v>1876.4</v>
      </c>
    </row>
    <row r="52" spans="1:3" ht="97.5" customHeight="1" x14ac:dyDescent="0.3">
      <c r="A52" s="7" t="s">
        <v>79</v>
      </c>
      <c r="B52" s="11" t="s">
        <v>80</v>
      </c>
      <c r="C52" s="10">
        <v>78500.911999999997</v>
      </c>
    </row>
    <row r="53" spans="1:3" ht="26.25" customHeight="1" x14ac:dyDescent="0.3">
      <c r="A53" s="7"/>
      <c r="B53" s="17" t="s">
        <v>77</v>
      </c>
      <c r="C53" s="10">
        <f>C16+C46</f>
        <v>22362462.785</v>
      </c>
    </row>
  </sheetData>
  <mergeCells count="12">
    <mergeCell ref="A12:C12"/>
    <mergeCell ref="A13:C13"/>
    <mergeCell ref="B2:C2"/>
    <mergeCell ref="B3:C3"/>
    <mergeCell ref="B1:C1"/>
    <mergeCell ref="A10:B10"/>
    <mergeCell ref="A11:C11"/>
    <mergeCell ref="B9:C9"/>
    <mergeCell ref="B8:C8"/>
    <mergeCell ref="B7:C7"/>
    <mergeCell ref="B6:C6"/>
    <mergeCell ref="B5:C5"/>
  </mergeCells>
  <pageMargins left="0.9" right="0.11811023622047245" top="0.41" bottom="0.55000000000000004" header="0.17" footer="0.18"/>
  <pageSetup paperSize="9" scale="5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 (июнь)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Пользователь</cp:lastModifiedBy>
  <cp:lastPrinted>2015-06-23T11:26:54Z</cp:lastPrinted>
  <dcterms:created xsi:type="dcterms:W3CDTF">2014-10-17T08:47:03Z</dcterms:created>
  <dcterms:modified xsi:type="dcterms:W3CDTF">2015-07-16T12:28:36Z</dcterms:modified>
</cp:coreProperties>
</file>