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БИ на 2016-2018\"/>
    </mc:Choice>
  </mc:AlternateContent>
  <bookViews>
    <workbookView xWindow="0" yWindow="0" windowWidth="28800" windowHeight="11835"/>
  </bookViews>
  <sheets>
    <sheet name="2017-2018 год" sheetId="1" r:id="rId1"/>
  </sheets>
  <definedNames>
    <definedName name="_xlnm._FilterDatabase" localSheetId="0" hidden="1">'2017-2018 год'!$A$10:$G$112</definedName>
    <definedName name="_xlnm.Print_Titles" localSheetId="0">'2017-2018 год'!$9:$10</definedName>
    <definedName name="_xlnm.Print_Area" localSheetId="0">'2017-2018 год'!$A:$E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13" i="1"/>
  <c r="D13" i="1"/>
  <c r="E67" i="1" l="1"/>
  <c r="D67" i="1"/>
  <c r="D92" i="1" l="1"/>
  <c r="E92" i="1" l="1"/>
  <c r="D59" i="1" l="1"/>
  <c r="E111" i="1"/>
  <c r="D111" i="1"/>
  <c r="E110" i="1"/>
  <c r="E105" i="1"/>
  <c r="D105" i="1"/>
  <c r="E103" i="1"/>
  <c r="D103" i="1"/>
  <c r="D110" i="1"/>
  <c r="E88" i="1" l="1"/>
  <c r="D88" i="1"/>
  <c r="E68" i="1"/>
  <c r="D68" i="1"/>
  <c r="D100" i="1" s="1"/>
  <c r="E66" i="1"/>
  <c r="D66" i="1"/>
  <c r="E34" i="1"/>
  <c r="E14" i="1"/>
  <c r="D14" i="1"/>
  <c r="E74" i="1" l="1"/>
  <c r="D74" i="1"/>
  <c r="E83" i="1"/>
  <c r="E107" i="1" s="1"/>
  <c r="D83" i="1"/>
  <c r="D107" i="1" s="1"/>
  <c r="E64" i="1" l="1"/>
  <c r="D64" i="1"/>
  <c r="E22" i="1"/>
  <c r="E108" i="1" s="1"/>
  <c r="D22" i="1"/>
  <c r="D108" i="1" s="1"/>
  <c r="D15" i="1"/>
  <c r="E15" i="1"/>
  <c r="E11" i="1" l="1"/>
  <c r="D112" i="1"/>
  <c r="D11" i="1"/>
  <c r="E112" i="1"/>
  <c r="E50" i="1"/>
  <c r="D50" i="1"/>
  <c r="E51" i="1" l="1"/>
  <c r="D51" i="1"/>
  <c r="E35" i="1"/>
  <c r="D35" i="1"/>
  <c r="E101" i="1" l="1"/>
  <c r="D101" i="1"/>
  <c r="E42" i="1"/>
  <c r="E32" i="1" s="1"/>
  <c r="E109" i="1" l="1"/>
  <c r="E96" i="1" l="1"/>
  <c r="D96" i="1"/>
  <c r="D42" i="1" l="1"/>
  <c r="D32" i="1" s="1"/>
  <c r="E53" i="1"/>
  <c r="D53" i="1"/>
  <c r="D104" i="1" s="1"/>
  <c r="E59" i="1"/>
  <c r="E90" i="1"/>
  <c r="D90" i="1"/>
  <c r="E104" i="1" l="1"/>
  <c r="E48" i="1"/>
  <c r="E98" i="1" s="1"/>
  <c r="D48" i="1"/>
  <c r="D109" i="1"/>
  <c r="E100" i="1"/>
  <c r="D98" i="1" l="1"/>
</calcChain>
</file>

<file path=xl/sharedStrings.xml><?xml version="1.0" encoding="utf-8"?>
<sst xmlns="http://schemas.openxmlformats.org/spreadsheetml/2006/main" count="199" uniqueCount="115">
  <si>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</si>
  <si>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</si>
  <si>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</si>
  <si>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</si>
  <si>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</si>
  <si>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Строительство нового корпуса МАОУ "СОШ № 59"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</si>
  <si>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</si>
  <si>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</si>
  <si>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</si>
  <si>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</si>
  <si>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</si>
  <si>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</si>
  <si>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</si>
  <si>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</si>
  <si>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</si>
  <si>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</si>
  <si>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</si>
  <si>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местный бюджет</t>
  </si>
  <si>
    <t>26.</t>
  </si>
  <si>
    <t>27.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</si>
  <si>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</si>
  <si>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</si>
  <si>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</si>
  <si>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</si>
  <si>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в разрезе исполнителей</t>
  </si>
  <si>
    <t>Департамент образования</t>
  </si>
  <si>
    <t>2017 год</t>
  </si>
  <si>
    <t>Прочие объекты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</si>
  <si>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</si>
  <si>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</si>
  <si>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</si>
  <si>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</si>
  <si>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</si>
  <si>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</si>
  <si>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</si>
  <si>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</si>
  <si>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краевой бюджет</t>
  </si>
  <si>
    <t>Организация противооползневых мероприятий в районе жилого дома по ул. Куфонина, 32</t>
  </si>
  <si>
    <t>Реконструкция пересечения ул. Героев Хасана и Транссибирской магистрали (включая тоннель)</t>
  </si>
  <si>
    <t>Реконструкция кладбища Северное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</si>
  <si>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</si>
  <si>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</si>
  <si>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Объект</t>
  </si>
  <si>
    <t>1.</t>
  </si>
  <si>
    <t>2.</t>
  </si>
  <si>
    <t>5.</t>
  </si>
  <si>
    <t>8.</t>
  </si>
  <si>
    <t>21.</t>
  </si>
  <si>
    <t>22.</t>
  </si>
  <si>
    <t>23.</t>
  </si>
  <si>
    <t>24.</t>
  </si>
  <si>
    <t>25.</t>
  </si>
  <si>
    <t>37.</t>
  </si>
  <si>
    <t>43.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</si>
  <si>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</si>
  <si>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</si>
  <si>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</si>
  <si>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Департамент общественной безопасности</t>
  </si>
  <si>
    <t>Строительство сквера по ул. Краснополянской, 12</t>
  </si>
  <si>
    <t xml:space="preserve">Управление капитального строительства </t>
  </si>
  <si>
    <t>4.</t>
  </si>
  <si>
    <t>19.</t>
  </si>
  <si>
    <t>30.</t>
  </si>
  <si>
    <t>31.</t>
  </si>
  <si>
    <t>Общественная безопасность</t>
  </si>
  <si>
    <t>Обследование оползневого склона по ул. Мезенская, 166</t>
  </si>
  <si>
    <t>29.</t>
  </si>
  <si>
    <t>Реконструкция системы очистки сточных вод в микрорайоне Крым Кировского района города Перми</t>
  </si>
  <si>
    <t>2018 год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</si>
  <si>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</si>
  <si>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Строительство нового корпуса МБОУ "СОШ № 42"</t>
  </si>
  <si>
    <t>Строительство спортивного зала в МАОУ "СОШ № 50 "</t>
  </si>
  <si>
    <t xml:space="preserve">Строительство спортивного зала в МБОУ "СОШ № 45" </t>
  </si>
  <si>
    <t>Строительство спортивной площадки в МАОУ «Гимназия №7»</t>
  </si>
  <si>
    <t>Управление капитального строительства</t>
  </si>
  <si>
    <t>Строительство спортивной площадки в МАОУ «СОШ №140»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</si>
  <si>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</si>
  <si>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</si>
  <si>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</si>
  <si>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</si>
  <si>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</si>
  <si>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</si>
  <si>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</si>
  <si>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(реконструкция) сетей наружного освещения</t>
  </si>
  <si>
    <t xml:space="preserve">Строительство кладбища «Восточное» с крематорием </t>
  </si>
  <si>
    <t xml:space="preserve">Реконструкция кладбища «Банная гора» (новое) </t>
  </si>
  <si>
    <t>Строительство многоквартирного жилого дома по адресу: ул. Баранчинская, 10 для обеспечения жильем граждан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</si>
  <si>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</si>
  <si>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</si>
  <si>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«Кислотные дачи» Орджоникидзевского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</si>
  <si>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</si>
  <si>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</si>
  <si>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газопроводов в микрорайоне индивидуальной застройки города Перми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</si>
  <si>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2017 и 2018 годов</t>
  </si>
  <si>
    <t>3.</t>
  </si>
  <si>
    <t>6.</t>
  </si>
  <si>
    <t>7.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</si>
  <si>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</si>
  <si>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</si>
  <si>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</si>
  <si>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</si>
  <si>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</si>
  <si>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</si>
  <si>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</si>
  <si>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</si>
  <si>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</si>
  <si>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</si>
  <si>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28.</t>
  </si>
  <si>
    <t>44.</t>
  </si>
  <si>
    <t>тыс. руб.</t>
  </si>
  <si>
    <t>ПРИЛОЖЕНИЕ № 14</t>
  </si>
  <si>
    <t>к решению</t>
  </si>
  <si>
    <t>Пермской городской Думы</t>
  </si>
  <si>
    <t>Реконструкция здания МАОУ "СОШ № 32 имени Г.А.Сборщикова" г. Перми (пристройка спортивного зала)</t>
  </si>
  <si>
    <t>Реконструкция здания МАУ ДО «ЦДОД «Мотовилиха»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</si>
</sst>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3" fontId="1" fillId="2" borderId="0" xfId="0" applyNumberFormat="1" applyFont="1" applyFill="1"/>
    <xf numFmtId="0" fontId="3" fillId="2" borderId="0" xfId="0" applyFont="1" applyFill="1"/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3" borderId="0" xfId="0" applyFont="1" applyFill="1"/>
    <xf numFmtId="0" fontId="2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13"/>
  <sheetViews>
    <sheetView tabSelected="1" topLeftCell="A80" zoomScale="70" zoomScaleNormal="70" workbookViewId="0">
      <selection sqref="A1:E113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19.85546875" style="1" customWidth="1"/>
    <col min="4" max="4" width="17.5703125" style="5" customWidth="1"/>
    <col min="5" max="5" width="17.5703125" style="1" customWidth="1"/>
    <col min="6" max="6" width="17.42578125" style="1" hidden="1" customWidth="1"/>
    <col min="7" max="7" width="19.85546875" style="1" hidden="1" customWidth="1"/>
    <col min="8" max="9" width="9.140625" style="1" customWidth="1"/>
    <col min="10" max="16384" width="9.140625" style="1"/>
  </cols>
  <sheetData>
    <row r="1" spans="1:7" s="5" customFormat="1" x14ac:dyDescent="0.3">
      <c r="E1" s="18" t="s">
        <v>110</v>
      </c>
    </row>
    <row r="2" spans="1:7" s="5" customFormat="1" x14ac:dyDescent="0.3">
      <c r="E2" s="18" t="s">
        <v>111</v>
      </c>
    </row>
    <row r="3" spans="1:7" s="5" customFormat="1" x14ac:dyDescent="0.3">
      <c r="E3" s="18" t="s">
        <v>112</v>
      </c>
    </row>
    <row r="4" spans="1:7" s="5" customFormat="1" x14ac:dyDescent="0.3"/>
    <row r="5" spans="1:7" s="5" customFormat="1" ht="15.75" customHeight="1" x14ac:dyDescent="0.3">
      <c r="A5" s="25" t="s">
        <v>93</v>
      </c>
      <c r="B5" s="25"/>
      <c r="C5" s="25"/>
      <c r="D5" s="25"/>
      <c r="E5" s="25"/>
    </row>
    <row r="6" spans="1:7" s="5" customFormat="1" ht="19.5" customHeight="1" x14ac:dyDescent="0.3">
      <c r="A6" s="25"/>
      <c r="B6" s="25"/>
      <c r="C6" s="25"/>
      <c r="D6" s="25"/>
      <c r="E6" s="25"/>
    </row>
    <row r="7" spans="1:7" s="5" customFormat="1" x14ac:dyDescent="0.3">
      <c r="A7" s="25"/>
      <c r="B7" s="25"/>
      <c r="C7" s="25"/>
      <c r="D7" s="25"/>
      <c r="E7" s="25"/>
    </row>
    <row r="8" spans="1:7" s="5" customFormat="1" x14ac:dyDescent="0.3">
      <c r="A8" s="19"/>
      <c r="B8" s="20"/>
      <c r="C8" s="20"/>
      <c r="E8" s="18" t="s">
        <v>109</v>
      </c>
    </row>
    <row r="9" spans="1:7" s="5" customFormat="1" ht="18.75" customHeight="1" x14ac:dyDescent="0.3">
      <c r="A9" s="33" t="s">
        <v>0</v>
      </c>
      <c r="B9" s="33" t="s">
        <v>42</v>
      </c>
      <c r="C9" s="33" t="s">
        <v>1</v>
      </c>
      <c r="D9" s="36" t="s">
        <v>26</v>
      </c>
      <c r="E9" s="27" t="s">
        <v>68</v>
      </c>
    </row>
    <row r="10" spans="1:7" s="5" customFormat="1" x14ac:dyDescent="0.3">
      <c r="A10" s="34"/>
      <c r="B10" s="35"/>
      <c r="C10" s="35"/>
      <c r="D10" s="37"/>
      <c r="E10" s="28"/>
    </row>
    <row r="11" spans="1:7" s="5" customFormat="1" x14ac:dyDescent="0.3">
      <c r="A11" s="2"/>
      <c r="B11" s="8" t="s">
        <v>2</v>
      </c>
      <c r="C11" s="8"/>
      <c r="D11" s="4">
        <f>D26+D27+D28+D29+D15+D19+D22+D30+D31</f>
        <v>1057643.2</v>
      </c>
      <c r="E11" s="4">
        <f>E26+E27+E28+E29+E15+E19+E22+E30+E31</f>
        <v>975754.39999999991</v>
      </c>
    </row>
    <row r="12" spans="1:7" s="5" customFormat="1" x14ac:dyDescent="0.3">
      <c r="A12" s="2"/>
      <c r="B12" s="8" t="s">
        <v>14</v>
      </c>
      <c r="C12" s="8"/>
      <c r="D12" s="4"/>
      <c r="E12" s="4"/>
    </row>
    <row r="13" spans="1:7" s="5" customFormat="1" hidden="1" x14ac:dyDescent="0.3">
      <c r="A13" s="2"/>
      <c r="B13" s="15" t="s">
        <v>17</v>
      </c>
      <c r="C13" s="8"/>
      <c r="D13" s="4">
        <f>D26+D27+D28+D29+D17+D19+D20+D21+D24+D31</f>
        <v>831870.89999999991</v>
      </c>
      <c r="E13" s="4">
        <f>E26+E27+E28+E29+E17+E19+E20+E21+E24+E31</f>
        <v>717614.39999999991</v>
      </c>
      <c r="G13" s="5">
        <v>0</v>
      </c>
    </row>
    <row r="14" spans="1:7" s="5" customFormat="1" x14ac:dyDescent="0.3">
      <c r="A14" s="2"/>
      <c r="B14" s="15" t="s">
        <v>36</v>
      </c>
      <c r="C14" s="8"/>
      <c r="D14" s="4">
        <f>D18+D25</f>
        <v>225772.3</v>
      </c>
      <c r="E14" s="4">
        <f>E18+E25</f>
        <v>258140</v>
      </c>
    </row>
    <row r="15" spans="1:7" s="5" customFormat="1" ht="56.25" x14ac:dyDescent="0.3">
      <c r="A15" s="2" t="s">
        <v>43</v>
      </c>
      <c r="B15" s="10" t="s">
        <v>5</v>
      </c>
      <c r="C15" s="15" t="s">
        <v>59</v>
      </c>
      <c r="D15" s="4">
        <f>D17+D18</f>
        <v>104336.7</v>
      </c>
      <c r="E15" s="4">
        <f>E17+E18</f>
        <v>458002.3</v>
      </c>
    </row>
    <row r="16" spans="1:7" s="5" customFormat="1" x14ac:dyDescent="0.3">
      <c r="A16" s="2"/>
      <c r="B16" s="8" t="s">
        <v>14</v>
      </c>
      <c r="C16" s="15"/>
      <c r="D16" s="4"/>
      <c r="E16" s="4"/>
    </row>
    <row r="17" spans="1:7" s="5" customFormat="1" hidden="1" x14ac:dyDescent="0.3">
      <c r="A17" s="2"/>
      <c r="B17" s="15" t="s">
        <v>17</v>
      </c>
      <c r="C17" s="15"/>
      <c r="D17" s="4">
        <v>104336.7</v>
      </c>
      <c r="E17" s="4">
        <v>199862.3</v>
      </c>
      <c r="G17" s="5">
        <v>0</v>
      </c>
    </row>
    <row r="18" spans="1:7" s="5" customFormat="1" x14ac:dyDescent="0.3">
      <c r="A18" s="2"/>
      <c r="B18" s="15" t="s">
        <v>36</v>
      </c>
      <c r="C18" s="15"/>
      <c r="D18" s="4">
        <v>0</v>
      </c>
      <c r="E18" s="4">
        <v>258140</v>
      </c>
    </row>
    <row r="19" spans="1:7" s="5" customFormat="1" ht="56.25" x14ac:dyDescent="0.3">
      <c r="A19" s="2" t="s">
        <v>44</v>
      </c>
      <c r="B19" s="10" t="s">
        <v>70</v>
      </c>
      <c r="C19" s="15" t="s">
        <v>59</v>
      </c>
      <c r="D19" s="4">
        <v>123647.9</v>
      </c>
      <c r="E19" s="4">
        <v>517752.1</v>
      </c>
    </row>
    <row r="20" spans="1:7" s="5" customFormat="1" ht="56.25" hidden="1" x14ac:dyDescent="0.3">
      <c r="A20" s="2" t="s">
        <v>94</v>
      </c>
      <c r="B20" s="10" t="s">
        <v>71</v>
      </c>
      <c r="C20" s="15" t="s">
        <v>59</v>
      </c>
      <c r="D20" s="4">
        <v>0</v>
      </c>
      <c r="E20" s="4">
        <v>0</v>
      </c>
      <c r="G20" s="5">
        <v>0</v>
      </c>
    </row>
    <row r="21" spans="1:7" s="5" customFormat="1" ht="56.25" hidden="1" x14ac:dyDescent="0.3">
      <c r="A21" s="2" t="s">
        <v>60</v>
      </c>
      <c r="B21" s="10" t="s">
        <v>72</v>
      </c>
      <c r="C21" s="15" t="s">
        <v>59</v>
      </c>
      <c r="D21" s="4">
        <v>0</v>
      </c>
      <c r="E21" s="4">
        <v>0</v>
      </c>
      <c r="G21" s="5">
        <v>0</v>
      </c>
    </row>
    <row r="22" spans="1:7" s="5" customFormat="1" ht="56.25" x14ac:dyDescent="0.3">
      <c r="A22" s="2" t="s">
        <v>94</v>
      </c>
      <c r="B22" s="15" t="s">
        <v>69</v>
      </c>
      <c r="C22" s="15" t="s">
        <v>3</v>
      </c>
      <c r="D22" s="4">
        <f>D24+D25</f>
        <v>398819.1</v>
      </c>
      <c r="E22" s="4">
        <f>E24+E25</f>
        <v>0</v>
      </c>
    </row>
    <row r="23" spans="1:7" s="5" customFormat="1" x14ac:dyDescent="0.3">
      <c r="A23" s="2"/>
      <c r="B23" s="15" t="s">
        <v>14</v>
      </c>
      <c r="C23" s="15"/>
      <c r="D23" s="4"/>
      <c r="E23" s="4"/>
    </row>
    <row r="24" spans="1:7" s="5" customFormat="1" hidden="1" x14ac:dyDescent="0.3">
      <c r="A24" s="2"/>
      <c r="B24" s="15" t="s">
        <v>17</v>
      </c>
      <c r="C24" s="15"/>
      <c r="D24" s="4">
        <v>173046.8</v>
      </c>
      <c r="E24" s="4">
        <v>0</v>
      </c>
      <c r="G24" s="5">
        <v>0</v>
      </c>
    </row>
    <row r="25" spans="1:7" s="5" customFormat="1" x14ac:dyDescent="0.3">
      <c r="A25" s="2"/>
      <c r="B25" s="15" t="s">
        <v>36</v>
      </c>
      <c r="C25" s="15"/>
      <c r="D25" s="4">
        <v>225772.3</v>
      </c>
      <c r="E25" s="4">
        <v>0</v>
      </c>
    </row>
    <row r="26" spans="1:7" s="5" customFormat="1" ht="56.25" x14ac:dyDescent="0.3">
      <c r="A26" s="2" t="s">
        <v>60</v>
      </c>
      <c r="B26" s="15" t="s">
        <v>34</v>
      </c>
      <c r="C26" s="15" t="s">
        <v>3</v>
      </c>
      <c r="D26" s="4">
        <v>301800</v>
      </c>
      <c r="E26" s="4">
        <v>0</v>
      </c>
    </row>
    <row r="27" spans="1:7" s="5" customFormat="1" ht="56.25" hidden="1" x14ac:dyDescent="0.3">
      <c r="A27" s="2" t="s">
        <v>96</v>
      </c>
      <c r="B27" s="15" t="s">
        <v>35</v>
      </c>
      <c r="C27" s="15" t="s">
        <v>3</v>
      </c>
      <c r="D27" s="4"/>
      <c r="E27" s="4"/>
      <c r="G27" s="5">
        <v>0</v>
      </c>
    </row>
    <row r="28" spans="1:7" s="5" customFormat="1" ht="56.25" x14ac:dyDescent="0.3">
      <c r="A28" s="2" t="s">
        <v>45</v>
      </c>
      <c r="B28" s="15" t="s">
        <v>113</v>
      </c>
      <c r="C28" s="15" t="s">
        <v>74</v>
      </c>
      <c r="D28" s="4">
        <v>87039.5</v>
      </c>
      <c r="E28" s="4">
        <v>0</v>
      </c>
    </row>
    <row r="29" spans="1:7" s="5" customFormat="1" ht="37.5" hidden="1" x14ac:dyDescent="0.3">
      <c r="A29" s="2" t="s">
        <v>97</v>
      </c>
      <c r="B29" s="15" t="s">
        <v>73</v>
      </c>
      <c r="C29" s="15" t="s">
        <v>4</v>
      </c>
      <c r="D29" s="4">
        <v>0</v>
      </c>
      <c r="E29" s="4">
        <v>0</v>
      </c>
      <c r="G29" s="5">
        <v>0</v>
      </c>
    </row>
    <row r="30" spans="1:7" s="5" customFormat="1" ht="56.25" hidden="1" x14ac:dyDescent="0.3">
      <c r="A30" s="2" t="s">
        <v>7</v>
      </c>
      <c r="B30" s="15" t="s">
        <v>75</v>
      </c>
      <c r="C30" s="15" t="s">
        <v>59</v>
      </c>
      <c r="D30" s="4">
        <v>0</v>
      </c>
      <c r="E30" s="4">
        <v>0</v>
      </c>
      <c r="G30" s="5">
        <v>0</v>
      </c>
    </row>
    <row r="31" spans="1:7" s="5" customFormat="1" ht="56.25" x14ac:dyDescent="0.3">
      <c r="A31" s="2" t="s">
        <v>95</v>
      </c>
      <c r="B31" s="15" t="s">
        <v>114</v>
      </c>
      <c r="C31" s="15" t="s">
        <v>59</v>
      </c>
      <c r="D31" s="6">
        <v>42000</v>
      </c>
      <c r="E31" s="6">
        <v>0</v>
      </c>
    </row>
    <row r="32" spans="1:7" s="5" customFormat="1" x14ac:dyDescent="0.3">
      <c r="A32" s="2"/>
      <c r="B32" s="15" t="s">
        <v>6</v>
      </c>
      <c r="C32" s="15"/>
      <c r="D32" s="6">
        <f>D36+D37+D38+D39+D40+D41+D42+D46</f>
        <v>1172580.1000000001</v>
      </c>
      <c r="E32" s="6">
        <f>E36+E37+E38+E39+E40+E41+E42+E46</f>
        <v>1028727.7</v>
      </c>
    </row>
    <row r="33" spans="1:7" s="5" customFormat="1" hidden="1" x14ac:dyDescent="0.3">
      <c r="A33" s="2"/>
      <c r="B33" s="8" t="s">
        <v>14</v>
      </c>
      <c r="C33" s="15"/>
      <c r="D33" s="6"/>
      <c r="E33" s="6"/>
      <c r="G33" s="5">
        <v>0</v>
      </c>
    </row>
    <row r="34" spans="1:7" s="5" customFormat="1" hidden="1" x14ac:dyDescent="0.3">
      <c r="A34" s="2"/>
      <c r="B34" s="15" t="s">
        <v>17</v>
      </c>
      <c r="C34" s="15"/>
      <c r="D34" s="6">
        <f>D36+D37+D38+D39+D40+D41+D44</f>
        <v>829780.1</v>
      </c>
      <c r="E34" s="6">
        <f>E36+E37+E38+E39+E40+E41+E44</f>
        <v>1028727.7</v>
      </c>
      <c r="G34" s="5">
        <v>0</v>
      </c>
    </row>
    <row r="35" spans="1:7" s="5" customFormat="1" hidden="1" x14ac:dyDescent="0.3">
      <c r="A35" s="2"/>
      <c r="B35" s="15" t="s">
        <v>36</v>
      </c>
      <c r="C35" s="15"/>
      <c r="D35" s="6">
        <f>D45</f>
        <v>0</v>
      </c>
      <c r="E35" s="6">
        <f>E45</f>
        <v>0</v>
      </c>
      <c r="G35" s="5">
        <v>0</v>
      </c>
    </row>
    <row r="36" spans="1:7" s="5" customFormat="1" ht="75" x14ac:dyDescent="0.3">
      <c r="A36" s="2" t="s">
        <v>96</v>
      </c>
      <c r="B36" s="15" t="s">
        <v>92</v>
      </c>
      <c r="C36" s="15" t="s">
        <v>9</v>
      </c>
      <c r="D36" s="6">
        <v>47031.9</v>
      </c>
      <c r="E36" s="6">
        <v>66773.3</v>
      </c>
    </row>
    <row r="37" spans="1:7" s="5" customFormat="1" ht="75" x14ac:dyDescent="0.3">
      <c r="A37" s="2" t="s">
        <v>46</v>
      </c>
      <c r="B37" s="3" t="s">
        <v>87</v>
      </c>
      <c r="C37" s="15" t="s">
        <v>9</v>
      </c>
      <c r="D37" s="6">
        <v>188986.4</v>
      </c>
      <c r="E37" s="6">
        <v>100502.5</v>
      </c>
    </row>
    <row r="38" spans="1:7" s="5" customFormat="1" ht="75" x14ac:dyDescent="0.3">
      <c r="A38" s="2" t="s">
        <v>97</v>
      </c>
      <c r="B38" s="15" t="s">
        <v>88</v>
      </c>
      <c r="C38" s="15" t="s">
        <v>9</v>
      </c>
      <c r="D38" s="6">
        <v>46857</v>
      </c>
      <c r="E38" s="6">
        <v>54913.3</v>
      </c>
    </row>
    <row r="39" spans="1:7" s="5" customFormat="1" ht="75" x14ac:dyDescent="0.3">
      <c r="A39" s="2" t="s">
        <v>7</v>
      </c>
      <c r="B39" s="15" t="s">
        <v>89</v>
      </c>
      <c r="C39" s="15" t="s">
        <v>9</v>
      </c>
      <c r="D39" s="4">
        <v>25000</v>
      </c>
      <c r="E39" s="4">
        <v>0</v>
      </c>
    </row>
    <row r="40" spans="1:7" s="5" customFormat="1" ht="75" x14ac:dyDescent="0.3">
      <c r="A40" s="2" t="s">
        <v>98</v>
      </c>
      <c r="B40" s="11" t="s">
        <v>90</v>
      </c>
      <c r="C40" s="15" t="s">
        <v>9</v>
      </c>
      <c r="D40" s="4">
        <v>34238.1</v>
      </c>
      <c r="E40" s="4">
        <v>0</v>
      </c>
      <c r="F40" s="12"/>
    </row>
    <row r="41" spans="1:7" s="5" customFormat="1" ht="75" x14ac:dyDescent="0.3">
      <c r="A41" s="2" t="s">
        <v>99</v>
      </c>
      <c r="B41" s="11" t="s">
        <v>91</v>
      </c>
      <c r="C41" s="15" t="s">
        <v>9</v>
      </c>
      <c r="D41" s="4">
        <v>15381.9</v>
      </c>
      <c r="E41" s="4">
        <v>0</v>
      </c>
    </row>
    <row r="42" spans="1:7" s="5" customFormat="1" ht="56.25" x14ac:dyDescent="0.3">
      <c r="A42" s="2" t="s">
        <v>100</v>
      </c>
      <c r="B42" s="15" t="s">
        <v>54</v>
      </c>
      <c r="C42" s="15" t="s">
        <v>10</v>
      </c>
      <c r="D42" s="4">
        <f>D44+D45</f>
        <v>472284.8</v>
      </c>
      <c r="E42" s="4">
        <f>E44+E45</f>
        <v>806538.6</v>
      </c>
    </row>
    <row r="43" spans="1:7" s="5" customFormat="1" hidden="1" x14ac:dyDescent="0.3">
      <c r="A43" s="2"/>
      <c r="B43" s="8" t="s">
        <v>14</v>
      </c>
      <c r="C43" s="15"/>
      <c r="D43" s="4"/>
      <c r="E43" s="4"/>
      <c r="G43" s="5">
        <v>0</v>
      </c>
    </row>
    <row r="44" spans="1:7" s="5" customFormat="1" hidden="1" x14ac:dyDescent="0.3">
      <c r="A44" s="2"/>
      <c r="B44" s="15" t="s">
        <v>17</v>
      </c>
      <c r="C44" s="15"/>
      <c r="D44" s="4">
        <v>472284.8</v>
      </c>
      <c r="E44" s="4">
        <v>806538.6</v>
      </c>
      <c r="F44" s="13"/>
      <c r="G44" s="5">
        <v>0</v>
      </c>
    </row>
    <row r="45" spans="1:7" s="5" customFormat="1" hidden="1" x14ac:dyDescent="0.3">
      <c r="A45" s="2"/>
      <c r="B45" s="15" t="s">
        <v>36</v>
      </c>
      <c r="C45" s="15"/>
      <c r="D45" s="4"/>
      <c r="E45" s="4"/>
      <c r="G45" s="5">
        <v>0</v>
      </c>
    </row>
    <row r="46" spans="1:7" s="5" customFormat="1" ht="56.25" x14ac:dyDescent="0.3">
      <c r="A46" s="2" t="s">
        <v>101</v>
      </c>
      <c r="B46" s="15" t="s">
        <v>86</v>
      </c>
      <c r="C46" s="15" t="s">
        <v>10</v>
      </c>
      <c r="D46" s="4">
        <v>342800</v>
      </c>
      <c r="E46" s="4">
        <v>0</v>
      </c>
    </row>
    <row r="47" spans="1:7" s="5" customFormat="1" ht="75" hidden="1" x14ac:dyDescent="0.3">
      <c r="A47" s="2" t="s">
        <v>106</v>
      </c>
      <c r="B47" s="15" t="s">
        <v>67</v>
      </c>
      <c r="C47" s="15" t="s">
        <v>9</v>
      </c>
      <c r="D47" s="4">
        <v>0</v>
      </c>
      <c r="E47" s="4">
        <v>0</v>
      </c>
      <c r="G47" s="5">
        <v>0</v>
      </c>
    </row>
    <row r="48" spans="1:7" s="5" customFormat="1" x14ac:dyDescent="0.3">
      <c r="A48" s="2"/>
      <c r="B48" s="15" t="s">
        <v>11</v>
      </c>
      <c r="C48" s="15"/>
      <c r="D48" s="6">
        <f>D52+D53+D57+D58+D59+D63</f>
        <v>168788.3</v>
      </c>
      <c r="E48" s="6">
        <f>E52+E53+E57+E58+E59+E63</f>
        <v>35500</v>
      </c>
    </row>
    <row r="49" spans="1:7" s="5" customFormat="1" x14ac:dyDescent="0.3">
      <c r="A49" s="2"/>
      <c r="B49" s="8" t="s">
        <v>14</v>
      </c>
      <c r="C49" s="15"/>
      <c r="D49" s="7"/>
      <c r="E49" s="7"/>
    </row>
    <row r="50" spans="1:7" s="5" customFormat="1" hidden="1" x14ac:dyDescent="0.3">
      <c r="A50" s="2"/>
      <c r="B50" s="15" t="s">
        <v>17</v>
      </c>
      <c r="C50" s="15"/>
      <c r="D50" s="7">
        <f>D52+D55+D57+D58+D61+D63</f>
        <v>139638.30000000002</v>
      </c>
      <c r="E50" s="7">
        <f>E52+E55+E57+E58+E61+E63</f>
        <v>35500</v>
      </c>
      <c r="G50" s="5">
        <v>0</v>
      </c>
    </row>
    <row r="51" spans="1:7" s="5" customFormat="1" x14ac:dyDescent="0.3">
      <c r="A51" s="2"/>
      <c r="B51" s="15" t="s">
        <v>36</v>
      </c>
      <c r="C51" s="15"/>
      <c r="D51" s="7">
        <f>D56+D62</f>
        <v>29150</v>
      </c>
      <c r="E51" s="7">
        <f>E56+E62</f>
        <v>0</v>
      </c>
    </row>
    <row r="52" spans="1:7" s="5" customFormat="1" ht="60" customHeight="1" x14ac:dyDescent="0.3">
      <c r="A52" s="2" t="s">
        <v>102</v>
      </c>
      <c r="B52" s="3" t="s">
        <v>83</v>
      </c>
      <c r="C52" s="3" t="s">
        <v>12</v>
      </c>
      <c r="D52" s="4">
        <v>49935.1</v>
      </c>
      <c r="E52" s="4">
        <v>35500</v>
      </c>
    </row>
    <row r="53" spans="1:7" s="5" customFormat="1" ht="75" hidden="1" x14ac:dyDescent="0.3">
      <c r="A53" s="2" t="s">
        <v>48</v>
      </c>
      <c r="B53" s="3" t="s">
        <v>85</v>
      </c>
      <c r="C53" s="3" t="s">
        <v>12</v>
      </c>
      <c r="D53" s="14">
        <f>D55+D56</f>
        <v>0</v>
      </c>
      <c r="E53" s="14">
        <f>E55+E56</f>
        <v>0</v>
      </c>
      <c r="G53" s="5">
        <v>0</v>
      </c>
    </row>
    <row r="54" spans="1:7" s="5" customFormat="1" hidden="1" x14ac:dyDescent="0.3">
      <c r="A54" s="2"/>
      <c r="B54" s="8" t="s">
        <v>14</v>
      </c>
      <c r="C54" s="3"/>
      <c r="D54" s="14"/>
      <c r="E54" s="4"/>
      <c r="G54" s="5">
        <v>0</v>
      </c>
    </row>
    <row r="55" spans="1:7" s="5" customFormat="1" hidden="1" x14ac:dyDescent="0.3">
      <c r="A55" s="2"/>
      <c r="B55" s="15" t="s">
        <v>17</v>
      </c>
      <c r="C55" s="3"/>
      <c r="D55" s="14"/>
      <c r="E55" s="4"/>
      <c r="G55" s="5">
        <v>0</v>
      </c>
    </row>
    <row r="56" spans="1:7" s="5" customFormat="1" hidden="1" x14ac:dyDescent="0.3">
      <c r="A56" s="2"/>
      <c r="B56" s="15" t="s">
        <v>36</v>
      </c>
      <c r="C56" s="3"/>
      <c r="D56" s="14"/>
      <c r="E56" s="4"/>
      <c r="G56" s="5">
        <v>0</v>
      </c>
    </row>
    <row r="57" spans="1:7" s="5" customFormat="1" ht="75" hidden="1" x14ac:dyDescent="0.3">
      <c r="A57" s="2" t="s">
        <v>49</v>
      </c>
      <c r="B57" s="3" t="s">
        <v>39</v>
      </c>
      <c r="C57" s="3" t="s">
        <v>12</v>
      </c>
      <c r="D57" s="14">
        <v>0</v>
      </c>
      <c r="E57" s="4">
        <v>0</v>
      </c>
      <c r="G57" s="5">
        <v>0</v>
      </c>
    </row>
    <row r="58" spans="1:7" s="5" customFormat="1" ht="60" customHeight="1" x14ac:dyDescent="0.3">
      <c r="A58" s="2" t="s">
        <v>103</v>
      </c>
      <c r="B58" s="3" t="s">
        <v>41</v>
      </c>
      <c r="C58" s="3" t="s">
        <v>12</v>
      </c>
      <c r="D58" s="14">
        <v>67007</v>
      </c>
      <c r="E58" s="14">
        <v>0</v>
      </c>
    </row>
    <row r="59" spans="1:7" s="5" customFormat="1" ht="60" customHeight="1" x14ac:dyDescent="0.3">
      <c r="A59" s="2" t="s">
        <v>104</v>
      </c>
      <c r="B59" s="3" t="s">
        <v>84</v>
      </c>
      <c r="C59" s="3" t="s">
        <v>12</v>
      </c>
      <c r="D59" s="14">
        <f>D61+D62</f>
        <v>51846.2</v>
      </c>
      <c r="E59" s="14">
        <f>E61+E62</f>
        <v>0</v>
      </c>
    </row>
    <row r="60" spans="1:7" s="5" customFormat="1" ht="22.15" customHeight="1" x14ac:dyDescent="0.3">
      <c r="A60" s="2"/>
      <c r="B60" s="8" t="s">
        <v>14</v>
      </c>
      <c r="C60" s="3"/>
      <c r="D60" s="14"/>
      <c r="E60" s="14"/>
    </row>
    <row r="61" spans="1:7" s="5" customFormat="1" ht="20.45" hidden="1" customHeight="1" x14ac:dyDescent="0.3">
      <c r="A61" s="2"/>
      <c r="B61" s="15" t="s">
        <v>17</v>
      </c>
      <c r="C61" s="3"/>
      <c r="D61" s="14">
        <v>22696.2</v>
      </c>
      <c r="E61" s="14">
        <v>0</v>
      </c>
      <c r="G61" s="5">
        <v>0</v>
      </c>
    </row>
    <row r="62" spans="1:7" s="5" customFormat="1" ht="21.6" customHeight="1" x14ac:dyDescent="0.3">
      <c r="A62" s="2"/>
      <c r="B62" s="15" t="s">
        <v>36</v>
      </c>
      <c r="C62" s="3"/>
      <c r="D62" s="14">
        <v>29150</v>
      </c>
      <c r="E62" s="14">
        <v>0</v>
      </c>
    </row>
    <row r="63" spans="1:7" s="5" customFormat="1" ht="66.599999999999994" hidden="1" customHeight="1" x14ac:dyDescent="0.3">
      <c r="A63" s="2" t="s">
        <v>18</v>
      </c>
      <c r="B63" s="15" t="s">
        <v>58</v>
      </c>
      <c r="C63" s="3" t="s">
        <v>12</v>
      </c>
      <c r="D63" s="14">
        <v>0</v>
      </c>
      <c r="E63" s="14">
        <v>0</v>
      </c>
      <c r="G63" s="5">
        <v>0</v>
      </c>
    </row>
    <row r="64" spans="1:7" s="5" customFormat="1" x14ac:dyDescent="0.3">
      <c r="A64" s="2"/>
      <c r="B64" s="15" t="s">
        <v>13</v>
      </c>
      <c r="C64" s="15"/>
      <c r="D64" s="14">
        <f>D69+D70+D71+D72+D73+D74+D78+D79+D80+D81+D82+D83</f>
        <v>600546.19999999995</v>
      </c>
      <c r="E64" s="14">
        <f>E69+E70+E71+E72+E73+E74+E78+E79+E80+E81+E82+E83</f>
        <v>553913.4</v>
      </c>
    </row>
    <row r="65" spans="1:7" s="5" customFormat="1" x14ac:dyDescent="0.3">
      <c r="A65" s="2"/>
      <c r="B65" s="8" t="s">
        <v>14</v>
      </c>
      <c r="C65" s="3"/>
      <c r="D65" s="4"/>
      <c r="E65" s="4"/>
    </row>
    <row r="66" spans="1:7" s="5" customFormat="1" hidden="1" x14ac:dyDescent="0.3">
      <c r="A66" s="2"/>
      <c r="B66" s="15" t="s">
        <v>17</v>
      </c>
      <c r="C66" s="3"/>
      <c r="D66" s="4">
        <f>D69+D70+D71+D72+D73+D76+D78+D79+D80+D81+D82</f>
        <v>248320.40000000002</v>
      </c>
      <c r="E66" s="4">
        <f>E69+E70+E71+E72+E73+E76+E78+E79+E80+E81+E82</f>
        <v>201003.6</v>
      </c>
      <c r="G66" s="5">
        <v>0</v>
      </c>
    </row>
    <row r="67" spans="1:7" s="5" customFormat="1" hidden="1" x14ac:dyDescent="0.3">
      <c r="A67" s="2"/>
      <c r="B67" s="15" t="s">
        <v>36</v>
      </c>
      <c r="C67" s="3"/>
      <c r="D67" s="4">
        <f>D86</f>
        <v>0</v>
      </c>
      <c r="E67" s="4">
        <f>E86</f>
        <v>0</v>
      </c>
      <c r="G67" s="5">
        <v>0</v>
      </c>
    </row>
    <row r="68" spans="1:7" s="5" customFormat="1" x14ac:dyDescent="0.3">
      <c r="A68" s="2"/>
      <c r="B68" s="15" t="s">
        <v>15</v>
      </c>
      <c r="C68" s="3"/>
      <c r="D68" s="4">
        <f>D77</f>
        <v>352225.8</v>
      </c>
      <c r="E68" s="4">
        <f>E77</f>
        <v>352909.8</v>
      </c>
    </row>
    <row r="69" spans="1:7" s="5" customFormat="1" ht="56.25" x14ac:dyDescent="0.3">
      <c r="A69" s="2" t="s">
        <v>105</v>
      </c>
      <c r="B69" s="15" t="s">
        <v>29</v>
      </c>
      <c r="C69" s="3" t="s">
        <v>16</v>
      </c>
      <c r="D69" s="6">
        <v>4332.8</v>
      </c>
      <c r="E69" s="6">
        <v>0</v>
      </c>
    </row>
    <row r="70" spans="1:7" s="5" customFormat="1" ht="56.25" x14ac:dyDescent="0.3">
      <c r="A70" s="2" t="s">
        <v>61</v>
      </c>
      <c r="B70" s="15" t="s">
        <v>30</v>
      </c>
      <c r="C70" s="3" t="s">
        <v>16</v>
      </c>
      <c r="D70" s="6">
        <v>3000</v>
      </c>
      <c r="E70" s="6">
        <v>3000</v>
      </c>
    </row>
    <row r="71" spans="1:7" s="5" customFormat="1" ht="75" x14ac:dyDescent="0.3">
      <c r="A71" s="2" t="s">
        <v>106</v>
      </c>
      <c r="B71" s="15" t="s">
        <v>79</v>
      </c>
      <c r="C71" s="3" t="s">
        <v>12</v>
      </c>
      <c r="D71" s="6">
        <v>5500</v>
      </c>
      <c r="E71" s="6">
        <v>0</v>
      </c>
      <c r="F71" s="5">
        <v>1020141230</v>
      </c>
    </row>
    <row r="72" spans="1:7" s="5" customFormat="1" ht="56.25" x14ac:dyDescent="0.3">
      <c r="A72" s="2" t="s">
        <v>47</v>
      </c>
      <c r="B72" s="15" t="s">
        <v>77</v>
      </c>
      <c r="C72" s="3" t="s">
        <v>16</v>
      </c>
      <c r="D72" s="6">
        <v>151.30000000000001</v>
      </c>
      <c r="E72" s="6">
        <v>0</v>
      </c>
    </row>
    <row r="73" spans="1:7" s="5" customFormat="1" ht="56.25" x14ac:dyDescent="0.3">
      <c r="A73" s="2" t="s">
        <v>48</v>
      </c>
      <c r="B73" s="15" t="s">
        <v>78</v>
      </c>
      <c r="C73" s="3" t="s">
        <v>16</v>
      </c>
      <c r="D73" s="7">
        <v>321.7</v>
      </c>
      <c r="E73" s="7">
        <v>0</v>
      </c>
    </row>
    <row r="74" spans="1:7" s="5" customFormat="1" ht="75" x14ac:dyDescent="0.3">
      <c r="A74" s="2" t="s">
        <v>49</v>
      </c>
      <c r="B74" s="15" t="s">
        <v>38</v>
      </c>
      <c r="C74" s="3" t="s">
        <v>12</v>
      </c>
      <c r="D74" s="4">
        <f>D76+D77</f>
        <v>469634.4</v>
      </c>
      <c r="E74" s="4">
        <f>E76+E77</f>
        <v>470546.4</v>
      </c>
    </row>
    <row r="75" spans="1:7" s="5" customFormat="1" x14ac:dyDescent="0.3">
      <c r="A75" s="2"/>
      <c r="B75" s="8" t="s">
        <v>14</v>
      </c>
      <c r="C75" s="3"/>
      <c r="D75" s="4"/>
      <c r="E75" s="4"/>
    </row>
    <row r="76" spans="1:7" s="5" customFormat="1" hidden="1" x14ac:dyDescent="0.3">
      <c r="A76" s="2"/>
      <c r="B76" s="15" t="s">
        <v>17</v>
      </c>
      <c r="C76" s="3"/>
      <c r="D76" s="4">
        <v>117408.6</v>
      </c>
      <c r="E76" s="4">
        <v>117636.6</v>
      </c>
      <c r="G76" s="5">
        <v>0</v>
      </c>
    </row>
    <row r="77" spans="1:7" s="5" customFormat="1" x14ac:dyDescent="0.3">
      <c r="A77" s="2"/>
      <c r="B77" s="15" t="s">
        <v>15</v>
      </c>
      <c r="C77" s="3"/>
      <c r="D77" s="4">
        <v>352225.8</v>
      </c>
      <c r="E77" s="4">
        <v>352909.8</v>
      </c>
    </row>
    <row r="78" spans="1:7" s="5" customFormat="1" ht="75" x14ac:dyDescent="0.3">
      <c r="A78" s="2" t="s">
        <v>50</v>
      </c>
      <c r="B78" s="3" t="s">
        <v>40</v>
      </c>
      <c r="C78" s="3" t="s">
        <v>12</v>
      </c>
      <c r="D78" s="4">
        <v>70367</v>
      </c>
      <c r="E78" s="4">
        <v>80367</v>
      </c>
      <c r="F78" s="5">
        <v>1020141480</v>
      </c>
    </row>
    <row r="79" spans="1:7" s="5" customFormat="1" ht="75" x14ac:dyDescent="0.3">
      <c r="A79" s="2" t="s">
        <v>51</v>
      </c>
      <c r="B79" s="10" t="s">
        <v>80</v>
      </c>
      <c r="C79" s="3" t="s">
        <v>12</v>
      </c>
      <c r="D79" s="4">
        <v>13950.3</v>
      </c>
      <c r="E79" s="4">
        <v>0</v>
      </c>
      <c r="F79" s="5">
        <v>1020141500</v>
      </c>
    </row>
    <row r="80" spans="1:7" s="5" customFormat="1" ht="75" x14ac:dyDescent="0.3">
      <c r="A80" s="2" t="s">
        <v>18</v>
      </c>
      <c r="B80" s="15" t="s">
        <v>81</v>
      </c>
      <c r="C80" s="3" t="s">
        <v>12</v>
      </c>
      <c r="D80" s="4">
        <v>14850</v>
      </c>
      <c r="E80" s="4">
        <v>0</v>
      </c>
      <c r="F80" s="5">
        <v>1020141510</v>
      </c>
    </row>
    <row r="81" spans="1:7" s="5" customFormat="1" ht="75" x14ac:dyDescent="0.3">
      <c r="A81" s="2" t="s">
        <v>19</v>
      </c>
      <c r="B81" s="15" t="s">
        <v>82</v>
      </c>
      <c r="C81" s="3" t="s">
        <v>12</v>
      </c>
      <c r="D81" s="4">
        <v>18438.7</v>
      </c>
      <c r="E81" s="4">
        <v>0</v>
      </c>
    </row>
    <row r="82" spans="1:7" s="5" customFormat="1" ht="75" hidden="1" x14ac:dyDescent="0.3">
      <c r="A82" s="2" t="s">
        <v>52</v>
      </c>
      <c r="B82" s="15" t="s">
        <v>56</v>
      </c>
      <c r="C82" s="3" t="s">
        <v>12</v>
      </c>
      <c r="D82" s="4">
        <v>0</v>
      </c>
      <c r="E82" s="4">
        <v>0</v>
      </c>
      <c r="G82" s="5">
        <v>0</v>
      </c>
    </row>
    <row r="83" spans="1:7" s="5" customFormat="1" ht="56.25" hidden="1" x14ac:dyDescent="0.3">
      <c r="A83" s="2" t="s">
        <v>107</v>
      </c>
      <c r="B83" s="15" t="s">
        <v>76</v>
      </c>
      <c r="C83" s="3" t="s">
        <v>16</v>
      </c>
      <c r="D83" s="4">
        <f>D85+D86</f>
        <v>0</v>
      </c>
      <c r="E83" s="4">
        <f>E85+E86</f>
        <v>0</v>
      </c>
      <c r="G83" s="5">
        <v>0</v>
      </c>
    </row>
    <row r="84" spans="1:7" s="5" customFormat="1" hidden="1" x14ac:dyDescent="0.3">
      <c r="A84" s="2"/>
      <c r="B84" s="15" t="s">
        <v>14</v>
      </c>
      <c r="C84" s="3"/>
      <c r="D84" s="4"/>
      <c r="E84" s="4"/>
      <c r="G84" s="5">
        <v>0</v>
      </c>
    </row>
    <row r="85" spans="1:7" s="5" customFormat="1" hidden="1" x14ac:dyDescent="0.3">
      <c r="A85" s="2"/>
      <c r="B85" s="15" t="s">
        <v>17</v>
      </c>
      <c r="C85" s="3"/>
      <c r="D85" s="4"/>
      <c r="E85" s="4"/>
      <c r="G85" s="5">
        <v>0</v>
      </c>
    </row>
    <row r="86" spans="1:7" s="5" customFormat="1" hidden="1" x14ac:dyDescent="0.3">
      <c r="A86" s="2"/>
      <c r="B86" s="15" t="s">
        <v>36</v>
      </c>
      <c r="C86" s="3"/>
      <c r="D86" s="4">
        <v>0</v>
      </c>
      <c r="E86" s="4">
        <v>0</v>
      </c>
      <c r="G86" s="5">
        <v>0</v>
      </c>
    </row>
    <row r="87" spans="1:7" s="5" customFormat="1" hidden="1" x14ac:dyDescent="0.3">
      <c r="A87" s="2"/>
      <c r="B87" s="15"/>
      <c r="C87" s="3"/>
      <c r="D87" s="4"/>
      <c r="E87" s="4"/>
      <c r="G87" s="5">
        <v>0</v>
      </c>
    </row>
    <row r="88" spans="1:7" s="5" customFormat="1" x14ac:dyDescent="0.3">
      <c r="A88" s="2"/>
      <c r="B88" s="21" t="s">
        <v>20</v>
      </c>
      <c r="C88" s="22"/>
      <c r="D88" s="6">
        <f>D89</f>
        <v>125000</v>
      </c>
      <c r="E88" s="6">
        <f>E89</f>
        <v>0</v>
      </c>
    </row>
    <row r="89" spans="1:7" s="5" customFormat="1" ht="56.25" x14ac:dyDescent="0.3">
      <c r="A89" s="2" t="s">
        <v>107</v>
      </c>
      <c r="B89" s="15" t="s">
        <v>55</v>
      </c>
      <c r="C89" s="15" t="s">
        <v>3</v>
      </c>
      <c r="D89" s="6">
        <v>125000</v>
      </c>
      <c r="E89" s="6">
        <v>0</v>
      </c>
    </row>
    <row r="90" spans="1:7" s="5" customFormat="1" x14ac:dyDescent="0.3">
      <c r="A90" s="2"/>
      <c r="B90" s="15" t="s">
        <v>31</v>
      </c>
      <c r="C90" s="3"/>
      <c r="D90" s="6">
        <f>D91</f>
        <v>50000</v>
      </c>
      <c r="E90" s="6">
        <f>E91</f>
        <v>50000</v>
      </c>
    </row>
    <row r="91" spans="1:7" s="5" customFormat="1" ht="75" x14ac:dyDescent="0.3">
      <c r="A91" s="2" t="s">
        <v>66</v>
      </c>
      <c r="B91" s="23" t="s">
        <v>32</v>
      </c>
      <c r="C91" s="3" t="s">
        <v>33</v>
      </c>
      <c r="D91" s="6">
        <v>50000</v>
      </c>
      <c r="E91" s="6">
        <v>50000</v>
      </c>
      <c r="F91" s="24"/>
      <c r="G91" s="24"/>
    </row>
    <row r="92" spans="1:7" s="5" customFormat="1" x14ac:dyDescent="0.3">
      <c r="A92" s="2"/>
      <c r="B92" s="15" t="s">
        <v>64</v>
      </c>
      <c r="C92" s="3"/>
      <c r="D92" s="6">
        <f>D93+D94+D95</f>
        <v>3973.5</v>
      </c>
      <c r="E92" s="6">
        <f>E93+E94+E95</f>
        <v>3973.5</v>
      </c>
    </row>
    <row r="93" spans="1:7" s="5" customFormat="1" ht="56.25" x14ac:dyDescent="0.3">
      <c r="A93" s="2" t="s">
        <v>62</v>
      </c>
      <c r="B93" s="3" t="s">
        <v>8</v>
      </c>
      <c r="C93" s="15" t="s">
        <v>57</v>
      </c>
      <c r="D93" s="6">
        <v>3973.5</v>
      </c>
      <c r="E93" s="6">
        <v>3973.5</v>
      </c>
    </row>
    <row r="94" spans="1:7" s="5" customFormat="1" ht="56.25" hidden="1" x14ac:dyDescent="0.3">
      <c r="A94" s="2" t="s">
        <v>53</v>
      </c>
      <c r="B94" s="15" t="s">
        <v>65</v>
      </c>
      <c r="C94" s="3" t="s">
        <v>57</v>
      </c>
      <c r="D94" s="6"/>
      <c r="E94" s="6"/>
      <c r="G94" s="5">
        <v>0</v>
      </c>
    </row>
    <row r="95" spans="1:7" s="5" customFormat="1" ht="56.25" hidden="1" x14ac:dyDescent="0.3">
      <c r="A95" s="2" t="s">
        <v>108</v>
      </c>
      <c r="B95" s="3" t="s">
        <v>37</v>
      </c>
      <c r="C95" s="15" t="s">
        <v>57</v>
      </c>
      <c r="D95" s="6"/>
      <c r="E95" s="6"/>
      <c r="G95" s="5">
        <v>0</v>
      </c>
    </row>
    <row r="96" spans="1:7" s="5" customFormat="1" x14ac:dyDescent="0.3">
      <c r="A96" s="2"/>
      <c r="B96" s="15" t="s">
        <v>27</v>
      </c>
      <c r="C96" s="3"/>
      <c r="D96" s="6">
        <f>D97</f>
        <v>49000</v>
      </c>
      <c r="E96" s="6">
        <f>E97</f>
        <v>0</v>
      </c>
    </row>
    <row r="97" spans="1:7" s="5" customFormat="1" ht="56.25" x14ac:dyDescent="0.3">
      <c r="A97" s="2" t="s">
        <v>63</v>
      </c>
      <c r="B97" s="15" t="s">
        <v>28</v>
      </c>
      <c r="C97" s="15" t="s">
        <v>3</v>
      </c>
      <c r="D97" s="6">
        <v>49000</v>
      </c>
      <c r="E97" s="6">
        <v>0</v>
      </c>
    </row>
    <row r="98" spans="1:7" s="5" customFormat="1" x14ac:dyDescent="0.3">
      <c r="A98" s="2"/>
      <c r="B98" s="26" t="s">
        <v>22</v>
      </c>
      <c r="C98" s="26"/>
      <c r="D98" s="6">
        <f>D11+D32+D48+D64+D88+D96+D90+D92</f>
        <v>3227531.3</v>
      </c>
      <c r="E98" s="6">
        <f>E11+E32+E48+E64+E88+E96+E90+E92</f>
        <v>2647869</v>
      </c>
    </row>
    <row r="99" spans="1:7" s="5" customFormat="1" x14ac:dyDescent="0.3">
      <c r="A99" s="2"/>
      <c r="B99" s="29" t="s">
        <v>23</v>
      </c>
      <c r="C99" s="30"/>
      <c r="D99" s="6"/>
      <c r="E99" s="6"/>
    </row>
    <row r="100" spans="1:7" s="5" customFormat="1" x14ac:dyDescent="0.3">
      <c r="A100" s="2"/>
      <c r="B100" s="31" t="s">
        <v>15</v>
      </c>
      <c r="C100" s="32"/>
      <c r="D100" s="6">
        <f>D68</f>
        <v>352225.8</v>
      </c>
      <c r="E100" s="6">
        <f>E68</f>
        <v>352909.8</v>
      </c>
    </row>
    <row r="101" spans="1:7" s="5" customFormat="1" x14ac:dyDescent="0.3">
      <c r="A101" s="2"/>
      <c r="B101" s="16" t="s">
        <v>36</v>
      </c>
      <c r="C101" s="17"/>
      <c r="D101" s="6">
        <f>D14+D35+D51+D67</f>
        <v>254922.3</v>
      </c>
      <c r="E101" s="6">
        <f>E14+E35+E51+E67</f>
        <v>258140</v>
      </c>
    </row>
    <row r="102" spans="1:7" s="5" customFormat="1" x14ac:dyDescent="0.3">
      <c r="A102" s="2"/>
      <c r="B102" s="26" t="s">
        <v>24</v>
      </c>
      <c r="C102" s="26"/>
      <c r="D102" s="6"/>
      <c r="E102" s="6"/>
    </row>
    <row r="103" spans="1:7" s="5" customFormat="1" x14ac:dyDescent="0.3">
      <c r="A103" s="2"/>
      <c r="B103" s="26" t="s">
        <v>9</v>
      </c>
      <c r="C103" s="35"/>
      <c r="D103" s="6">
        <f>D36+D37+D38+D39+D40+D41</f>
        <v>357495.3</v>
      </c>
      <c r="E103" s="6">
        <f>E36+E37+E38+E39+E40+E41</f>
        <v>222189.09999999998</v>
      </c>
    </row>
    <row r="104" spans="1:7" s="5" customFormat="1" x14ac:dyDescent="0.3">
      <c r="A104" s="2"/>
      <c r="B104" s="26" t="s">
        <v>12</v>
      </c>
      <c r="C104" s="35"/>
      <c r="D104" s="6">
        <f>D52+D53+D57+D58+D59+D74+D78+D79+D80+D81+D63+D82+D71</f>
        <v>761528.7</v>
      </c>
      <c r="E104" s="6">
        <f>E52+E53+E57+E58+E59+E74+E78+E79+E80+E81+E63+E82+E71</f>
        <v>586413.4</v>
      </c>
    </row>
    <row r="105" spans="1:7" s="5" customFormat="1" hidden="1" x14ac:dyDescent="0.3">
      <c r="A105" s="2"/>
      <c r="B105" s="26" t="s">
        <v>25</v>
      </c>
      <c r="C105" s="35"/>
      <c r="D105" s="6">
        <f>D29</f>
        <v>0</v>
      </c>
      <c r="E105" s="6">
        <f>E29</f>
        <v>0</v>
      </c>
      <c r="G105" s="5">
        <v>0</v>
      </c>
    </row>
    <row r="106" spans="1:7" s="5" customFormat="1" hidden="1" x14ac:dyDescent="0.3">
      <c r="A106" s="2"/>
      <c r="B106" s="41" t="s">
        <v>21</v>
      </c>
      <c r="C106" s="35"/>
      <c r="D106" s="6"/>
      <c r="E106" s="6"/>
      <c r="G106" s="5">
        <v>0</v>
      </c>
    </row>
    <row r="107" spans="1:7" s="5" customFormat="1" x14ac:dyDescent="0.3">
      <c r="A107" s="2"/>
      <c r="B107" s="42" t="s">
        <v>16</v>
      </c>
      <c r="C107" s="42"/>
      <c r="D107" s="6">
        <f>D69+D70+D83+D72+D73</f>
        <v>7805.8</v>
      </c>
      <c r="E107" s="6">
        <f>E69+E70+E83+E72+E73</f>
        <v>3000</v>
      </c>
    </row>
    <row r="108" spans="1:7" s="5" customFormat="1" x14ac:dyDescent="0.3">
      <c r="A108" s="9"/>
      <c r="B108" s="41" t="s">
        <v>3</v>
      </c>
      <c r="C108" s="35"/>
      <c r="D108" s="6">
        <f>D22+D26+D27+D97+D89</f>
        <v>874619.1</v>
      </c>
      <c r="E108" s="6">
        <f>E22+E26+E27+E97+E89</f>
        <v>0</v>
      </c>
    </row>
    <row r="109" spans="1:7" s="5" customFormat="1" x14ac:dyDescent="0.3">
      <c r="A109" s="2"/>
      <c r="B109" s="41" t="s">
        <v>10</v>
      </c>
      <c r="C109" s="35"/>
      <c r="D109" s="6">
        <f>D42+D46</f>
        <v>815084.8</v>
      </c>
      <c r="E109" s="6">
        <f t="shared" ref="E109" si="0">E42</f>
        <v>806538.6</v>
      </c>
    </row>
    <row r="110" spans="1:7" s="5" customFormat="1" x14ac:dyDescent="0.3">
      <c r="A110" s="9"/>
      <c r="B110" s="39" t="s">
        <v>33</v>
      </c>
      <c r="C110" s="40"/>
      <c r="D110" s="6">
        <f>D91</f>
        <v>50000</v>
      </c>
      <c r="E110" s="6">
        <f>E91</f>
        <v>50000</v>
      </c>
    </row>
    <row r="111" spans="1:7" s="5" customFormat="1" x14ac:dyDescent="0.3">
      <c r="A111" s="9"/>
      <c r="B111" s="38" t="s">
        <v>57</v>
      </c>
      <c r="C111" s="38"/>
      <c r="D111" s="6">
        <f>D93+D94+D95</f>
        <v>3973.5</v>
      </c>
      <c r="E111" s="6">
        <f>E93+E94+E95</f>
        <v>3973.5</v>
      </c>
    </row>
    <row r="112" spans="1:7" s="5" customFormat="1" x14ac:dyDescent="0.3">
      <c r="A112" s="9"/>
      <c r="B112" s="38" t="s">
        <v>59</v>
      </c>
      <c r="C112" s="38"/>
      <c r="D112" s="6">
        <f>D15+D19+D20+D21+D28+D30+D31</f>
        <v>357024.1</v>
      </c>
      <c r="E112" s="6">
        <f>E15+E19+E20+E21+E28+E30+E31</f>
        <v>975754.39999999991</v>
      </c>
    </row>
    <row r="113" s="5" customFormat="1" x14ac:dyDescent="0.3"/>
  </sheetData>
  <autoFilter ref="A10:G112">
    <filterColumn colId="6">
      <filters blank="1"/>
    </filterColumn>
  </autoFilter>
  <mergeCells count="20">
    <mergeCell ref="B112:C112"/>
    <mergeCell ref="B111:C111"/>
    <mergeCell ref="B110:C110"/>
    <mergeCell ref="B108:C108"/>
    <mergeCell ref="B103:C103"/>
    <mergeCell ref="B104:C104"/>
    <mergeCell ref="B105:C105"/>
    <mergeCell ref="B106:C106"/>
    <mergeCell ref="B107:C107"/>
    <mergeCell ref="B109:C109"/>
    <mergeCell ref="A5:E7"/>
    <mergeCell ref="B102:C102"/>
    <mergeCell ref="E9:E10"/>
    <mergeCell ref="B98:C98"/>
    <mergeCell ref="B99:C99"/>
    <mergeCell ref="B100:C100"/>
    <mergeCell ref="A9:A10"/>
    <mergeCell ref="B9:B10"/>
    <mergeCell ref="C9:C10"/>
    <mergeCell ref="D9:D10"/>
  </mergeCells>
  <pageMargins left="0.98425196850393704" right="0.39370078740157483" top="0.78740157480314965" bottom="0.78740157480314965" header="0.51181102362204722" footer="0.51181102362204722"/>
  <pageSetup paperSize="9" scale="62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2017-2018 год</vt:lpstr>
      <vt:lpstr>'2017-2018 год'!Заголовки_для_печати</vt:lpstr>
      <vt:lpstr>'2017-2018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2015-10-20T06:37:52Z</cp:lastPrinted>
  <dcterms:created xsi:type="dcterms:W3CDTF">2014-02-04T08:37:28Z</dcterms:created>
  <dcterms:modified xsi:type="dcterms:W3CDTF">2015-10-20T06:38:46Z</dcterms:modified>
</cp:coreProperties>
</file>