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Приложения к проекту бюджета 2017-2019\"/>
    </mc:Choice>
  </mc:AlternateContent>
  <bookViews>
    <workbookView xWindow="0" yWindow="0" windowWidth="28800" windowHeight="12135"/>
  </bookViews>
  <sheets>
    <sheet name="2017" sheetId="2" r:id="rId1"/>
  </sheets>
  <definedNames>
    <definedName name="_xlnm._FilterDatabase" localSheetId="0" hidden="1">'2017'!$A$11:$F$106</definedName>
    <definedName name="_xlnm.Print_Titles" localSheetId="0">'2017'!$10:$11</definedName>
    <definedName name="_xlnm.Print_Area" localSheetId="0">'2017'!$A$1:$D$106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2" l="1"/>
  <c r="D61" i="2"/>
  <c r="D50" i="2" l="1"/>
  <c r="D49" i="2"/>
  <c r="D52" i="2"/>
  <c r="D106" i="2" l="1"/>
  <c r="D104" i="2"/>
  <c r="D84" i="2"/>
  <c r="D99" i="2"/>
  <c r="D97" i="2"/>
  <c r="D105" i="2"/>
  <c r="D89" i="2"/>
  <c r="D63" i="2"/>
  <c r="D93" i="2" s="1"/>
  <c r="D14" i="2"/>
  <c r="D15" i="2"/>
  <c r="D59" i="2" l="1"/>
  <c r="D73" i="2"/>
  <c r="D68" i="2"/>
  <c r="D31" i="2" l="1"/>
  <c r="D16" i="2" l="1"/>
  <c r="D102" i="2" s="1"/>
  <c r="D95" i="2" l="1"/>
  <c r="D12" i="2" l="1"/>
  <c r="D47" i="2" l="1"/>
  <c r="D33" i="2" l="1"/>
  <c r="D32" i="2" l="1"/>
  <c r="D94" i="2" s="1"/>
  <c r="D42" i="2"/>
  <c r="D103" i="2" s="1"/>
  <c r="D64" i="2"/>
  <c r="D98" i="2" s="1"/>
  <c r="D29" i="2" l="1"/>
  <c r="D87" i="2"/>
  <c r="D91" i="2" l="1"/>
</calcChain>
</file>

<file path=xl/sharedStrings.xml><?xml version="1.0" encoding="utf-8"?>
<sst xmlns="http://schemas.openxmlformats.org/spreadsheetml/2006/main" count="182" uniqueCount="114">
  <si>
    <t>№ п/п</t>
  </si>
  <si>
    <t>Образование</t>
  </si>
  <si>
    <t>в том числе:</t>
  </si>
  <si>
    <t>местный бюджет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</si>
  <si>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</si>
  <si>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</si>
  <si>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</si>
  <si>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</si>
  <si>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</si>
  <si>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</si>
  <si>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</si>
  <si>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</si>
  <si>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</si>
  <si>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</si>
  <si>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</si>
  <si>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</si>
  <si>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</si>
  <si>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</si>
  <si>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Исполнитель</t>
  </si>
  <si>
    <t>средства дорожного фонда</t>
  </si>
  <si>
    <t>в разрезе исполнителей</t>
  </si>
  <si>
    <t>Департамент имущественных отношений</t>
  </si>
  <si>
    <t>краевой бюджет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</si>
  <si>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</si>
  <si>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</si>
  <si>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</si>
  <si>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</si>
  <si>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Реконструкция пересечения ул. Героев Хасана и Транссибирской магистрали (включая тоннель)</t>
  </si>
  <si>
    <t>Объект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</si>
  <si>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</si>
  <si>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Департамент общественной безопасности</t>
  </si>
  <si>
    <t xml:space="preserve">Управление капитального строительства </t>
  </si>
  <si>
    <t>Строительство кладбища «Восточное» с крематорием</t>
  </si>
  <si>
    <t>Общественная безопасность</t>
  </si>
  <si>
    <t>федеральный бюджет</t>
  </si>
  <si>
    <t>Управление капитального строительства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</si>
  <si>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</si>
  <si>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</si>
  <si>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</si>
  <si>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(реконструкция) сетей наружного освещения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</si>
  <si>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</si>
  <si>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</si>
  <si>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Строительство канализационной сети в микрорайоне «Кислотные дачи» Орджоникидзевского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</si>
  <si>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</si>
  <si>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</si>
  <si>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источников противопожарного водоснабжения</t>
  </si>
  <si>
    <t>к решению</t>
  </si>
  <si>
    <t>Пермской городской Думы</t>
  </si>
  <si>
    <t>тыс. руб.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</si>
  <si>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2017 год</t>
  </si>
  <si>
    <t>Строительство нового корпуса МАОУ «СОШ № 129» г. Перми</t>
  </si>
  <si>
    <t>Строительство межшкольного стадиона МАОУ «Средняя общеобразовательная школа «Мастерград»  г. Перми</t>
  </si>
  <si>
    <t>Строительство спортивной площадки МАОУ «Средняя общеобразовательная школа № 41» г. Перми</t>
  </si>
  <si>
    <t>Строительство газопроводов в микрорайонах индивидуальной застройки города Перми</t>
  </si>
  <si>
    <t>Строительство моста через реку Каму</t>
  </si>
  <si>
    <t>Строительство автомобильной дороги по ул. Журналиста Дементьева от ул. Лядовская до дома № 147 по ул. Журналиста Дементьева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</si>
  <si>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</si>
  <si>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Мира до шоссе Космонавтов</t>
  </si>
  <si>
    <t>Строительство многоквартирного жилого дома по адресу: ул. Баранчинская, 10 для обеспечения жильем граждан</t>
  </si>
  <si>
    <t>Строительство  светофорных объектов</t>
  </si>
  <si>
    <t>Строительство спортивной  базы «Летающий лыжник» г. Перми, ул. Тихая, 22</t>
  </si>
  <si>
    <t>Строительство плавательного бассейна по адресу: ул. Сысольская, 10/5</t>
  </si>
  <si>
    <t>2017 год</t>
  </si>
  <si>
    <t>1.</t>
  </si>
  <si>
    <t>7.</t>
  </si>
  <si>
    <t>4.</t>
  </si>
  <si>
    <t>8.</t>
  </si>
  <si>
    <t>5.</t>
  </si>
  <si>
    <t>9.</t>
  </si>
  <si>
    <t>6.</t>
  </si>
  <si>
    <t>2.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</si>
  <si>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</si>
  <si>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</si>
  <si>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</si>
  <si>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</si>
  <si>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</si>
  <si>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</si>
  <si>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</si>
  <si>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</si>
  <si>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</si>
  <si>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</si>
  <si>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</si>
  <si>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</si>
  <si>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</si>
  <si>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</si>
  <si>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</si>
  <si>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</si>
  <si>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</si>
  <si>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</si>
  <si>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</si>
  <si>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</si>
  <si>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</si>
  <si>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</si>
  <si>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</si>
  <si>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</si>
  <si>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</si>
  <si>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</si>
  <si>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</si>
  <si>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</si>
  <si>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</si>
  <si>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</si>
  <si>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</si>
  <si>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</si>
  <si>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Строительство нового корпуса МАОУ «СОШ № 59» г. Перми</t>
  </si>
  <si>
    <t>Реконструкция здания МАОУ «СОШ № 93» г. Перми (пристройка нового корпуса)</t>
  </si>
  <si>
    <t>Реконструкция здания МАУ ДО «ДЮЦ им. В. Соломина»  г. Перми</t>
  </si>
  <si>
    <t>Реконструкция кладбища «Банная гора» (новое)</t>
  </si>
  <si>
    <t>Реконструкция кладбища «Северное»</t>
  </si>
  <si>
    <t>Строительство системы очистных сооружений и водоотвода ливневых стоков на набережной реки Камы</t>
  </si>
  <si>
    <t>Строительство спортивной площадки в МАОУ «Школа дизайна «Точка» г. Пермь»</t>
  </si>
  <si>
    <t>Строительство нового корпуса МБОУ «СОШ № 42» г. Перми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</si>
  <si>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</si>
  <si>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</si>
  <si>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ПРИЛОЖЕНИЕ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</si>
</sst>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3" fillId="2" borderId="1" xfId="0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vertical="top" wrapText="1"/>
    </xf>
    <xf numFmtId="0" fontId="1" fillId="2" borderId="0" xfId="0" applyFont="1" applyFill="1"/>
    <xf numFmtId="164" fontId="3" fillId="2" borderId="1" xfId="0" applyNumberFormat="1" applyFont="1" applyFill="1" applyBorder="1" applyAlignment="1">
      <alignment vertical="top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vertical="top"/>
    </xf>
    <xf numFmtId="164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/>
    <xf numFmtId="0" fontId="1" fillId="3" borderId="0" xfId="0" applyFont="1" applyFill="1"/>
    <xf numFmtId="164" fontId="3" fillId="3" borderId="1" xfId="0" applyNumberFormat="1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left" vertical="top" wrapText="1"/>
    </xf>
    <xf numFmtId="165" fontId="3" fillId="3" borderId="4" xfId="0" applyNumberFormat="1" applyFont="1" applyFill="1" applyBorder="1" applyAlignment="1"/>
    <xf numFmtId="164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/>
    <xf numFmtId="165" fontId="3" fillId="2" borderId="4" xfId="0" applyNumberFormat="1" applyFont="1" applyFill="1" applyBorder="1" applyAlignment="1"/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1" fillId="4" borderId="0" xfId="0" applyFont="1" applyFill="1"/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top"/>
    </xf>
    <xf numFmtId="164" fontId="3" fillId="0" borderId="2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4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06"/>
  <sheetViews>
    <sheetView tabSelected="1" zoomScale="70" zoomScaleNormal="70" workbookViewId="0">
      <selection activeCell="J15" sqref="J15"/>
    </sheetView>
  </sheetViews>
  <sheetFormatPr defaultColWidth="9.140625" defaultRowHeight="18.75" x14ac:dyDescent="0.25"/>
  <cols>
    <col min="1" max="1" width="5.42578125" style="1" customWidth="1"/>
    <col min="2" max="2" width="76.85546875" style="1" customWidth="1"/>
    <col min="3" max="3" width="20.28515625" style="34" customWidth="1"/>
    <col min="4" max="4" width="17.5703125" style="36" customWidth="1"/>
    <col min="5" max="5" width="20.85546875" style="1" hidden="1" customWidth="1"/>
    <col min="6" max="6" width="11.42578125" style="1" hidden="1" customWidth="1"/>
    <col min="7" max="24" width="20.85546875" style="1" customWidth="1"/>
    <col min="25" max="16384" width="9.140625" style="1"/>
  </cols>
  <sheetData>
    <row r="1" spans="1:8" x14ac:dyDescent="0.25">
      <c r="D1" s="35" t="s">
        <v>113</v>
      </c>
    </row>
    <row r="2" spans="1:8" x14ac:dyDescent="0.25">
      <c r="D2" s="35" t="s">
        <v>46</v>
      </c>
    </row>
    <row r="3" spans="1:8" x14ac:dyDescent="0.25">
      <c r="D3" s="35" t="s">
        <v>47</v>
      </c>
    </row>
    <row r="5" spans="1:8" ht="18" x14ac:dyDescent="0.25">
      <c r="D5" s="37"/>
    </row>
    <row r="6" spans="1:8" ht="18.75" customHeight="1" x14ac:dyDescent="0.25">
      <c r="A6" s="38" t="s">
        <v>49</v>
      </c>
      <c r="B6" s="38"/>
      <c r="C6" s="38"/>
      <c r="D6" s="38"/>
    </row>
    <row r="7" spans="1:8" ht="15.75" customHeight="1" x14ac:dyDescent="0.25">
      <c r="A7" s="38"/>
      <c r="B7" s="38"/>
      <c r="C7" s="38"/>
      <c r="D7" s="38"/>
    </row>
    <row r="8" spans="1:8" ht="19.5" customHeight="1" x14ac:dyDescent="0.25">
      <c r="A8" s="38"/>
      <c r="B8" s="38"/>
      <c r="C8" s="38"/>
      <c r="D8" s="38"/>
    </row>
    <row r="9" spans="1:8" x14ac:dyDescent="0.25">
      <c r="A9" s="39"/>
      <c r="B9" s="40"/>
      <c r="D9" s="35" t="s">
        <v>48</v>
      </c>
      <c r="E9" s="2"/>
    </row>
    <row r="10" spans="1:8" ht="18" customHeight="1" x14ac:dyDescent="0.25">
      <c r="A10" s="41" t="s">
        <v>0</v>
      </c>
      <c r="B10" s="41" t="s">
        <v>28</v>
      </c>
      <c r="C10" s="41" t="s">
        <v>18</v>
      </c>
      <c r="D10" s="42" t="s">
        <v>62</v>
      </c>
    </row>
    <row r="11" spans="1:8" ht="18" customHeight="1" x14ac:dyDescent="0.25">
      <c r="A11" s="43"/>
      <c r="B11" s="44"/>
      <c r="C11" s="45"/>
      <c r="D11" s="46"/>
    </row>
    <row r="12" spans="1:8" x14ac:dyDescent="0.25">
      <c r="A12" s="47"/>
      <c r="B12" s="48" t="s">
        <v>1</v>
      </c>
      <c r="C12" s="49"/>
      <c r="D12" s="50">
        <f>D14+D15</f>
        <v>928756.4</v>
      </c>
      <c r="E12" s="31"/>
      <c r="F12" s="31"/>
    </row>
    <row r="13" spans="1:8" x14ac:dyDescent="0.25">
      <c r="A13" s="47"/>
      <c r="B13" s="51" t="s">
        <v>2</v>
      </c>
      <c r="C13" s="49"/>
      <c r="D13" s="50"/>
    </row>
    <row r="14" spans="1:8" s="16" customFormat="1" hidden="1" x14ac:dyDescent="0.3">
      <c r="A14" s="12"/>
      <c r="B14" s="13" t="s">
        <v>3</v>
      </c>
      <c r="C14" s="14"/>
      <c r="D14" s="15">
        <f>D18+D20+D21+D22+D23+D26+D24+D25+D27+D28</f>
        <v>794386.3</v>
      </c>
      <c r="E14" s="1"/>
      <c r="F14" s="1">
        <v>0</v>
      </c>
      <c r="G14" s="1"/>
      <c r="H14" s="1"/>
    </row>
    <row r="15" spans="1:8" x14ac:dyDescent="0.25">
      <c r="A15" s="47"/>
      <c r="B15" s="51" t="s">
        <v>22</v>
      </c>
      <c r="C15" s="49"/>
      <c r="D15" s="50">
        <f>D19</f>
        <v>134370.1</v>
      </c>
    </row>
    <row r="16" spans="1:8" ht="56.25" x14ac:dyDescent="0.25">
      <c r="A16" s="47" t="s">
        <v>63</v>
      </c>
      <c r="B16" s="52" t="s">
        <v>102</v>
      </c>
      <c r="C16" s="53" t="s">
        <v>21</v>
      </c>
      <c r="D16" s="50">
        <f>D18+D19</f>
        <v>301800</v>
      </c>
      <c r="E16" s="5">
        <v>2410141650</v>
      </c>
      <c r="F16" s="5"/>
    </row>
    <row r="17" spans="1:8" x14ac:dyDescent="0.25">
      <c r="A17" s="47"/>
      <c r="B17" s="52" t="s">
        <v>2</v>
      </c>
      <c r="C17" s="53"/>
      <c r="D17" s="54"/>
      <c r="E17" s="5"/>
      <c r="F17" s="5"/>
    </row>
    <row r="18" spans="1:8" s="5" customFormat="1" hidden="1" x14ac:dyDescent="0.3">
      <c r="A18" s="3"/>
      <c r="B18" s="24" t="s">
        <v>3</v>
      </c>
      <c r="C18" s="25"/>
      <c r="D18" s="26">
        <v>167429.9</v>
      </c>
      <c r="F18" s="5">
        <v>0</v>
      </c>
    </row>
    <row r="19" spans="1:8" x14ac:dyDescent="0.25">
      <c r="A19" s="47"/>
      <c r="B19" s="52" t="s">
        <v>22</v>
      </c>
      <c r="C19" s="53"/>
      <c r="D19" s="50">
        <v>134370.1</v>
      </c>
      <c r="E19" s="5"/>
      <c r="F19" s="5"/>
    </row>
    <row r="20" spans="1:8" ht="60.75" customHeight="1" x14ac:dyDescent="0.25">
      <c r="A20" s="47" t="s">
        <v>70</v>
      </c>
      <c r="B20" s="52" t="s">
        <v>36</v>
      </c>
      <c r="C20" s="53" t="s">
        <v>21</v>
      </c>
      <c r="D20" s="50">
        <v>108000</v>
      </c>
      <c r="E20" s="5">
        <v>2410141660</v>
      </c>
      <c r="F20" s="5"/>
    </row>
    <row r="21" spans="1:8" ht="56.25" x14ac:dyDescent="0.25">
      <c r="A21" s="47" t="s">
        <v>71</v>
      </c>
      <c r="B21" s="52" t="s">
        <v>103</v>
      </c>
      <c r="C21" s="53" t="s">
        <v>31</v>
      </c>
      <c r="D21" s="50">
        <v>85649.2</v>
      </c>
      <c r="E21" s="5">
        <v>2420141170</v>
      </c>
      <c r="F21" s="5"/>
    </row>
    <row r="22" spans="1:8" ht="56.25" x14ac:dyDescent="0.25">
      <c r="A22" s="47" t="s">
        <v>65</v>
      </c>
      <c r="B22" s="52" t="s">
        <v>110</v>
      </c>
      <c r="C22" s="53" t="s">
        <v>31</v>
      </c>
      <c r="D22" s="50">
        <v>315700.2</v>
      </c>
      <c r="E22" s="5">
        <v>2420141180</v>
      </c>
      <c r="F22" s="5"/>
    </row>
    <row r="23" spans="1:8" ht="37.5" x14ac:dyDescent="0.25">
      <c r="A23" s="47" t="s">
        <v>67</v>
      </c>
      <c r="B23" s="55" t="s">
        <v>52</v>
      </c>
      <c r="C23" s="53" t="s">
        <v>4</v>
      </c>
      <c r="D23" s="50">
        <v>15000</v>
      </c>
      <c r="E23" s="5">
        <v>2420141550</v>
      </c>
      <c r="F23" s="5"/>
    </row>
    <row r="24" spans="1:8" ht="56.25" x14ac:dyDescent="0.25">
      <c r="A24" s="47" t="s">
        <v>69</v>
      </c>
      <c r="B24" s="55" t="s">
        <v>50</v>
      </c>
      <c r="C24" s="53" t="s">
        <v>35</v>
      </c>
      <c r="D24" s="50">
        <v>4912.5</v>
      </c>
      <c r="E24" s="5">
        <v>2420141580</v>
      </c>
      <c r="F24" s="5"/>
    </row>
    <row r="25" spans="1:8" ht="56.25" x14ac:dyDescent="0.25">
      <c r="A25" s="47" t="s">
        <v>64</v>
      </c>
      <c r="B25" s="55" t="s">
        <v>104</v>
      </c>
      <c r="C25" s="53" t="s">
        <v>35</v>
      </c>
      <c r="D25" s="50">
        <v>9649.9</v>
      </c>
      <c r="E25" s="5">
        <v>2420141590</v>
      </c>
      <c r="F25" s="5"/>
    </row>
    <row r="26" spans="1:8" ht="56.25" x14ac:dyDescent="0.25">
      <c r="A26" s="47" t="s">
        <v>66</v>
      </c>
      <c r="B26" s="55" t="s">
        <v>105</v>
      </c>
      <c r="C26" s="53" t="s">
        <v>35</v>
      </c>
      <c r="D26" s="50">
        <v>60521.7</v>
      </c>
      <c r="E26" s="5">
        <v>2420141390</v>
      </c>
      <c r="F26" s="5"/>
    </row>
    <row r="27" spans="1:8" ht="37.5" x14ac:dyDescent="0.25">
      <c r="A27" s="47" t="s">
        <v>68</v>
      </c>
      <c r="B27" s="55" t="s">
        <v>51</v>
      </c>
      <c r="C27" s="53" t="s">
        <v>4</v>
      </c>
      <c r="D27" s="50">
        <v>18000</v>
      </c>
      <c r="E27" s="5">
        <v>2420141700</v>
      </c>
      <c r="F27" s="5"/>
    </row>
    <row r="28" spans="1:8" ht="37.5" x14ac:dyDescent="0.25">
      <c r="A28" s="47" t="s">
        <v>72</v>
      </c>
      <c r="B28" s="55" t="s">
        <v>109</v>
      </c>
      <c r="C28" s="53" t="s">
        <v>4</v>
      </c>
      <c r="D28" s="50">
        <v>9522.9</v>
      </c>
      <c r="E28" s="5">
        <v>2420141630</v>
      </c>
      <c r="F28" s="5"/>
    </row>
    <row r="29" spans="1:8" x14ac:dyDescent="0.25">
      <c r="A29" s="47"/>
      <c r="B29" s="55" t="s">
        <v>5</v>
      </c>
      <c r="C29" s="53"/>
      <c r="D29" s="50">
        <f>D34+D35+D38+D39+D40+D41+D42+D36+D37</f>
        <v>1260078.2</v>
      </c>
      <c r="E29" s="31"/>
      <c r="F29" s="31"/>
    </row>
    <row r="30" spans="1:8" s="5" customFormat="1" hidden="1" x14ac:dyDescent="0.25">
      <c r="A30" s="3"/>
      <c r="B30" s="6" t="s">
        <v>2</v>
      </c>
      <c r="C30" s="8"/>
      <c r="D30" s="10"/>
      <c r="E30" s="1"/>
      <c r="F30" s="1">
        <v>0</v>
      </c>
      <c r="G30" s="1"/>
      <c r="H30" s="1"/>
    </row>
    <row r="31" spans="1:8" s="16" customFormat="1" hidden="1" x14ac:dyDescent="0.3">
      <c r="A31" s="12"/>
      <c r="B31" s="17" t="s">
        <v>3</v>
      </c>
      <c r="C31" s="18"/>
      <c r="D31" s="15">
        <f>D34+D35+D38+D39+D40+D41+D44+D36+D37</f>
        <v>1260078.2</v>
      </c>
      <c r="E31" s="1"/>
      <c r="F31" s="1">
        <v>0</v>
      </c>
      <c r="G31" s="1"/>
      <c r="H31" s="1"/>
    </row>
    <row r="32" spans="1:8" s="5" customFormat="1" hidden="1" x14ac:dyDescent="0.25">
      <c r="A32" s="3"/>
      <c r="B32" s="29" t="s">
        <v>22</v>
      </c>
      <c r="C32" s="8"/>
      <c r="D32" s="10">
        <f>D45</f>
        <v>0</v>
      </c>
      <c r="E32" s="1"/>
      <c r="F32" s="1">
        <v>0</v>
      </c>
      <c r="G32" s="1"/>
      <c r="H32" s="1"/>
    </row>
    <row r="33" spans="1:8" s="5" customFormat="1" hidden="1" x14ac:dyDescent="0.25">
      <c r="A33" s="3"/>
      <c r="B33" s="29" t="s">
        <v>34</v>
      </c>
      <c r="C33" s="8"/>
      <c r="D33" s="10">
        <f>D46</f>
        <v>0</v>
      </c>
      <c r="E33" s="1"/>
      <c r="F33" s="1">
        <v>0</v>
      </c>
      <c r="G33" s="1"/>
      <c r="H33" s="1"/>
    </row>
    <row r="34" spans="1:8" ht="74.25" customHeight="1" x14ac:dyDescent="0.25">
      <c r="A34" s="47" t="s">
        <v>73</v>
      </c>
      <c r="B34" s="56" t="s">
        <v>58</v>
      </c>
      <c r="C34" s="53" t="s">
        <v>16</v>
      </c>
      <c r="D34" s="50">
        <v>332437.7</v>
      </c>
      <c r="E34" s="5">
        <v>1530241800</v>
      </c>
      <c r="F34" s="5"/>
    </row>
    <row r="35" spans="1:8" ht="75" x14ac:dyDescent="0.25">
      <c r="A35" s="47" t="s">
        <v>74</v>
      </c>
      <c r="B35" s="55" t="s">
        <v>17</v>
      </c>
      <c r="C35" s="53" t="s">
        <v>6</v>
      </c>
      <c r="D35" s="50">
        <v>2066.9</v>
      </c>
      <c r="E35" s="5">
        <v>1710141090</v>
      </c>
      <c r="F35" s="5"/>
    </row>
    <row r="36" spans="1:8" ht="75" x14ac:dyDescent="0.25">
      <c r="A36" s="47" t="s">
        <v>75</v>
      </c>
      <c r="B36" s="55" t="s">
        <v>40</v>
      </c>
      <c r="C36" s="53" t="s">
        <v>6</v>
      </c>
      <c r="D36" s="50">
        <v>196942.2</v>
      </c>
      <c r="E36" s="5">
        <v>1710141130</v>
      </c>
      <c r="F36" s="5"/>
    </row>
    <row r="37" spans="1:8" ht="75" x14ac:dyDescent="0.25">
      <c r="A37" s="47" t="s">
        <v>76</v>
      </c>
      <c r="B37" s="55" t="s">
        <v>53</v>
      </c>
      <c r="C37" s="53" t="s">
        <v>6</v>
      </c>
      <c r="D37" s="50">
        <v>43898.9</v>
      </c>
      <c r="E37" s="5">
        <v>1710241100</v>
      </c>
      <c r="F37" s="5"/>
    </row>
    <row r="38" spans="1:8" ht="75" x14ac:dyDescent="0.25">
      <c r="A38" s="47" t="s">
        <v>77</v>
      </c>
      <c r="B38" s="55" t="s">
        <v>41</v>
      </c>
      <c r="C38" s="53" t="s">
        <v>6</v>
      </c>
      <c r="D38" s="50">
        <v>46857</v>
      </c>
      <c r="E38" s="5">
        <v>1710141140</v>
      </c>
      <c r="F38" s="5"/>
    </row>
    <row r="39" spans="1:8" ht="75" x14ac:dyDescent="0.25">
      <c r="A39" s="47" t="s">
        <v>78</v>
      </c>
      <c r="B39" s="55" t="s">
        <v>42</v>
      </c>
      <c r="C39" s="53" t="s">
        <v>6</v>
      </c>
      <c r="D39" s="57">
        <v>25000</v>
      </c>
      <c r="E39" s="5">
        <v>1710141200</v>
      </c>
      <c r="F39" s="5"/>
    </row>
    <row r="40" spans="1:8" ht="75" x14ac:dyDescent="0.25">
      <c r="A40" s="47" t="s">
        <v>79</v>
      </c>
      <c r="B40" s="55" t="s">
        <v>43</v>
      </c>
      <c r="C40" s="53" t="s">
        <v>6</v>
      </c>
      <c r="D40" s="57">
        <v>33374.199999999997</v>
      </c>
      <c r="E40" s="5">
        <v>1710141210</v>
      </c>
      <c r="F40" s="5"/>
    </row>
    <row r="41" spans="1:8" ht="75" x14ac:dyDescent="0.25">
      <c r="A41" s="47" t="s">
        <v>80</v>
      </c>
      <c r="B41" s="55" t="s">
        <v>44</v>
      </c>
      <c r="C41" s="53" t="s">
        <v>6</v>
      </c>
      <c r="D41" s="57">
        <v>15500.9</v>
      </c>
      <c r="E41" s="5">
        <v>1710141220</v>
      </c>
      <c r="F41" s="5"/>
    </row>
    <row r="42" spans="1:8" ht="75" x14ac:dyDescent="0.25">
      <c r="A42" s="47" t="s">
        <v>81</v>
      </c>
      <c r="B42" s="55" t="s">
        <v>29</v>
      </c>
      <c r="C42" s="53" t="s">
        <v>16</v>
      </c>
      <c r="D42" s="57">
        <f>D44+D45+D46</f>
        <v>564000.4</v>
      </c>
      <c r="E42" s="5"/>
      <c r="F42" s="5"/>
    </row>
    <row r="43" spans="1:8" s="5" customFormat="1" hidden="1" x14ac:dyDescent="0.25">
      <c r="A43" s="3"/>
      <c r="B43" s="6" t="s">
        <v>2</v>
      </c>
      <c r="C43" s="8"/>
      <c r="D43" s="11"/>
      <c r="F43" s="5">
        <v>0</v>
      </c>
    </row>
    <row r="44" spans="1:8" s="5" customFormat="1" hidden="1" x14ac:dyDescent="0.3">
      <c r="A44" s="3"/>
      <c r="B44" s="22" t="s">
        <v>3</v>
      </c>
      <c r="C44" s="25"/>
      <c r="D44" s="27">
        <v>564000.4</v>
      </c>
      <c r="F44" s="5">
        <v>0</v>
      </c>
    </row>
    <row r="45" spans="1:8" s="5" customFormat="1" hidden="1" x14ac:dyDescent="0.25">
      <c r="A45" s="3"/>
      <c r="B45" s="22" t="s">
        <v>22</v>
      </c>
      <c r="C45" s="8"/>
      <c r="D45" s="11"/>
      <c r="F45" s="5">
        <v>0</v>
      </c>
    </row>
    <row r="46" spans="1:8" s="5" customFormat="1" hidden="1" x14ac:dyDescent="0.25">
      <c r="A46" s="3"/>
      <c r="B46" s="22" t="s">
        <v>34</v>
      </c>
      <c r="C46" s="8"/>
      <c r="D46" s="11"/>
      <c r="F46" s="5">
        <v>0</v>
      </c>
    </row>
    <row r="47" spans="1:8" x14ac:dyDescent="0.25">
      <c r="A47" s="47"/>
      <c r="B47" s="55" t="s">
        <v>7</v>
      </c>
      <c r="C47" s="53"/>
      <c r="D47" s="50">
        <f>D49+D50</f>
        <v>157172.29999999999</v>
      </c>
      <c r="E47" s="31"/>
      <c r="F47" s="31"/>
    </row>
    <row r="48" spans="1:8" s="5" customFormat="1" hidden="1" x14ac:dyDescent="0.25">
      <c r="A48" s="3"/>
      <c r="B48" s="4" t="s">
        <v>2</v>
      </c>
      <c r="C48" s="8"/>
      <c r="D48" s="11"/>
      <c r="E48" s="1"/>
      <c r="F48" s="1">
        <v>0</v>
      </c>
      <c r="G48" s="1"/>
      <c r="H48" s="1"/>
    </row>
    <row r="49" spans="1:8" s="16" customFormat="1" hidden="1" x14ac:dyDescent="0.3">
      <c r="A49" s="12"/>
      <c r="B49" s="17" t="s">
        <v>3</v>
      </c>
      <c r="C49" s="18"/>
      <c r="D49" s="19">
        <f>D56+D57+D58+D51+D54</f>
        <v>128022.29999999999</v>
      </c>
      <c r="E49" s="1"/>
      <c r="F49" s="1">
        <v>0</v>
      </c>
      <c r="G49" s="1"/>
      <c r="H49" s="1"/>
    </row>
    <row r="50" spans="1:8" s="5" customFormat="1" hidden="1" x14ac:dyDescent="0.25">
      <c r="A50" s="3"/>
      <c r="B50" s="4" t="s">
        <v>22</v>
      </c>
      <c r="C50" s="8"/>
      <c r="D50" s="11">
        <f>D55</f>
        <v>29150</v>
      </c>
      <c r="E50" s="1"/>
      <c r="F50" s="1">
        <v>0</v>
      </c>
      <c r="G50" s="1"/>
      <c r="H50" s="1"/>
    </row>
    <row r="51" spans="1:8" ht="75" x14ac:dyDescent="0.25">
      <c r="A51" s="47" t="s">
        <v>82</v>
      </c>
      <c r="B51" s="55" t="s">
        <v>39</v>
      </c>
      <c r="C51" s="58" t="s">
        <v>8</v>
      </c>
      <c r="D51" s="57">
        <v>46750</v>
      </c>
      <c r="E51" s="5"/>
      <c r="F51" s="5"/>
    </row>
    <row r="52" spans="1:8" ht="60" customHeight="1" x14ac:dyDescent="0.25">
      <c r="A52" s="47" t="s">
        <v>83</v>
      </c>
      <c r="B52" s="56" t="s">
        <v>108</v>
      </c>
      <c r="C52" s="58" t="s">
        <v>8</v>
      </c>
      <c r="D52" s="50">
        <f>D54+D55</f>
        <v>41562.400000000001</v>
      </c>
      <c r="E52" s="5">
        <v>1020141490</v>
      </c>
      <c r="F52" s="5"/>
    </row>
    <row r="53" spans="1:8" x14ac:dyDescent="0.3">
      <c r="A53" s="47"/>
      <c r="B53" s="55" t="s">
        <v>2</v>
      </c>
      <c r="C53" s="59"/>
      <c r="D53" s="60"/>
      <c r="E53" s="5"/>
      <c r="F53" s="5"/>
    </row>
    <row r="54" spans="1:8" s="5" customFormat="1" hidden="1" x14ac:dyDescent="0.3">
      <c r="A54" s="3"/>
      <c r="B54" s="30" t="s">
        <v>3</v>
      </c>
      <c r="C54" s="28"/>
      <c r="D54" s="26">
        <v>12412.4</v>
      </c>
      <c r="F54" s="5">
        <v>0</v>
      </c>
    </row>
    <row r="55" spans="1:8" x14ac:dyDescent="0.3">
      <c r="A55" s="47"/>
      <c r="B55" s="55" t="s">
        <v>22</v>
      </c>
      <c r="C55" s="59"/>
      <c r="D55" s="60">
        <v>29150</v>
      </c>
      <c r="E55" s="5"/>
      <c r="F55" s="5"/>
    </row>
    <row r="56" spans="1:8" ht="60" customHeight="1" x14ac:dyDescent="0.25">
      <c r="A56" s="47" t="s">
        <v>84</v>
      </c>
      <c r="B56" s="56" t="s">
        <v>106</v>
      </c>
      <c r="C56" s="58" t="s">
        <v>8</v>
      </c>
      <c r="D56" s="50">
        <v>60000</v>
      </c>
      <c r="E56" s="5">
        <v>1120441070</v>
      </c>
      <c r="F56" s="5"/>
    </row>
    <row r="57" spans="1:8" ht="60" customHeight="1" x14ac:dyDescent="0.25">
      <c r="A57" s="47" t="s">
        <v>85</v>
      </c>
      <c r="B57" s="56" t="s">
        <v>107</v>
      </c>
      <c r="C57" s="58" t="s">
        <v>8</v>
      </c>
      <c r="D57" s="50">
        <v>5886.2</v>
      </c>
      <c r="E57" s="5">
        <v>1120441540</v>
      </c>
      <c r="F57" s="5"/>
    </row>
    <row r="58" spans="1:8" ht="60" customHeight="1" x14ac:dyDescent="0.25">
      <c r="A58" s="47" t="s">
        <v>86</v>
      </c>
      <c r="B58" s="56" t="s">
        <v>32</v>
      </c>
      <c r="C58" s="58" t="s">
        <v>8</v>
      </c>
      <c r="D58" s="50">
        <v>2973.7</v>
      </c>
      <c r="E58" s="5">
        <v>1120441060</v>
      </c>
      <c r="F58" s="5"/>
    </row>
    <row r="59" spans="1:8" x14ac:dyDescent="0.25">
      <c r="A59" s="47"/>
      <c r="B59" s="55" t="s">
        <v>9</v>
      </c>
      <c r="C59" s="53"/>
      <c r="D59" s="50">
        <f>D61+D63+D62</f>
        <v>538799.19999999995</v>
      </c>
      <c r="E59" s="31"/>
      <c r="F59" s="31"/>
    </row>
    <row r="60" spans="1:8" x14ac:dyDescent="0.25">
      <c r="A60" s="47"/>
      <c r="B60" s="48" t="s">
        <v>2</v>
      </c>
      <c r="C60" s="58"/>
      <c r="D60" s="57"/>
    </row>
    <row r="61" spans="1:8" s="16" customFormat="1" hidden="1" x14ac:dyDescent="0.3">
      <c r="A61" s="12"/>
      <c r="B61" s="20" t="s">
        <v>3</v>
      </c>
      <c r="C61" s="21"/>
      <c r="D61" s="19">
        <f>D77+D70+D72+D75+D78+D79+D66+D80+D81+D82+D83</f>
        <v>188294.19999999998</v>
      </c>
      <c r="E61" s="1"/>
      <c r="F61" s="1">
        <v>0</v>
      </c>
      <c r="G61" s="1"/>
      <c r="H61" s="1"/>
    </row>
    <row r="62" spans="1:8" s="16" customFormat="1" hidden="1" x14ac:dyDescent="0.3">
      <c r="A62" s="12"/>
      <c r="B62" s="20" t="s">
        <v>22</v>
      </c>
      <c r="C62" s="21"/>
      <c r="D62" s="19"/>
      <c r="E62" s="1"/>
      <c r="F62" s="1">
        <v>0</v>
      </c>
      <c r="G62" s="1"/>
      <c r="H62" s="1"/>
    </row>
    <row r="63" spans="1:8" x14ac:dyDescent="0.25">
      <c r="A63" s="47"/>
      <c r="B63" s="55" t="s">
        <v>19</v>
      </c>
      <c r="C63" s="58"/>
      <c r="D63" s="57">
        <f>D67+D71+D76</f>
        <v>350505</v>
      </c>
    </row>
    <row r="64" spans="1:8" ht="75" x14ac:dyDescent="0.25">
      <c r="A64" s="47" t="s">
        <v>87</v>
      </c>
      <c r="B64" s="55" t="s">
        <v>27</v>
      </c>
      <c r="C64" s="59" t="s">
        <v>8</v>
      </c>
      <c r="D64" s="57">
        <f>D66+D67</f>
        <v>455038</v>
      </c>
      <c r="E64" s="5"/>
      <c r="F64" s="5"/>
    </row>
    <row r="65" spans="1:6" x14ac:dyDescent="0.25">
      <c r="A65" s="47"/>
      <c r="B65" s="48" t="s">
        <v>2</v>
      </c>
      <c r="C65" s="59"/>
      <c r="D65" s="57"/>
      <c r="E65" s="5"/>
      <c r="F65" s="5"/>
    </row>
    <row r="66" spans="1:6" s="5" customFormat="1" hidden="1" x14ac:dyDescent="0.3">
      <c r="A66" s="3"/>
      <c r="B66" s="22" t="s">
        <v>3</v>
      </c>
      <c r="C66" s="28"/>
      <c r="D66" s="27">
        <v>113759.5</v>
      </c>
      <c r="F66" s="5">
        <v>0</v>
      </c>
    </row>
    <row r="67" spans="1:6" x14ac:dyDescent="0.25">
      <c r="A67" s="47"/>
      <c r="B67" s="55" t="s">
        <v>19</v>
      </c>
      <c r="C67" s="59"/>
      <c r="D67" s="57">
        <v>341278.5</v>
      </c>
      <c r="E67" s="5"/>
      <c r="F67" s="5"/>
    </row>
    <row r="68" spans="1:6" ht="75" x14ac:dyDescent="0.25">
      <c r="A68" s="47" t="s">
        <v>88</v>
      </c>
      <c r="B68" s="55" t="s">
        <v>111</v>
      </c>
      <c r="C68" s="59" t="s">
        <v>8</v>
      </c>
      <c r="D68" s="57">
        <f>D70</f>
        <v>20923.2</v>
      </c>
      <c r="E68" s="5">
        <v>1020141500</v>
      </c>
      <c r="F68" s="5"/>
    </row>
    <row r="69" spans="1:6" s="5" customFormat="1" hidden="1" x14ac:dyDescent="0.25">
      <c r="A69" s="3"/>
      <c r="B69" s="6" t="s">
        <v>2</v>
      </c>
      <c r="C69" s="28"/>
      <c r="D69" s="11"/>
      <c r="F69" s="5">
        <v>0</v>
      </c>
    </row>
    <row r="70" spans="1:6" s="5" customFormat="1" hidden="1" x14ac:dyDescent="0.25">
      <c r="A70" s="3"/>
      <c r="B70" s="22" t="s">
        <v>3</v>
      </c>
      <c r="C70" s="28"/>
      <c r="D70" s="11">
        <v>20923.2</v>
      </c>
      <c r="F70" s="5">
        <v>0</v>
      </c>
    </row>
    <row r="71" spans="1:6" s="5" customFormat="1" hidden="1" x14ac:dyDescent="0.25">
      <c r="A71" s="3"/>
      <c r="B71" s="22" t="s">
        <v>19</v>
      </c>
      <c r="C71" s="28"/>
      <c r="D71" s="11"/>
      <c r="F71" s="5">
        <v>0</v>
      </c>
    </row>
    <row r="72" spans="1:6" ht="75" x14ac:dyDescent="0.25">
      <c r="A72" s="47" t="s">
        <v>89</v>
      </c>
      <c r="B72" s="55" t="s">
        <v>55</v>
      </c>
      <c r="C72" s="59" t="s">
        <v>8</v>
      </c>
      <c r="D72" s="57">
        <v>8546.2000000000007</v>
      </c>
      <c r="E72" s="5">
        <v>1020141270</v>
      </c>
      <c r="F72" s="5"/>
    </row>
    <row r="73" spans="1:6" ht="75" x14ac:dyDescent="0.25">
      <c r="A73" s="47" t="s">
        <v>90</v>
      </c>
      <c r="B73" s="55" t="s">
        <v>54</v>
      </c>
      <c r="C73" s="59" t="s">
        <v>8</v>
      </c>
      <c r="D73" s="57">
        <f>D75+D76</f>
        <v>12302</v>
      </c>
      <c r="E73" s="5"/>
      <c r="F73" s="5"/>
    </row>
    <row r="74" spans="1:6" x14ac:dyDescent="0.25">
      <c r="A74" s="47"/>
      <c r="B74" s="48" t="s">
        <v>2</v>
      </c>
      <c r="C74" s="58"/>
      <c r="D74" s="57"/>
      <c r="E74" s="5"/>
      <c r="F74" s="5"/>
    </row>
    <row r="75" spans="1:6" s="5" customFormat="1" hidden="1" x14ac:dyDescent="0.25">
      <c r="A75" s="3"/>
      <c r="B75" s="22" t="s">
        <v>3</v>
      </c>
      <c r="C75" s="23"/>
      <c r="D75" s="11">
        <v>3075.5</v>
      </c>
      <c r="F75" s="5">
        <v>0</v>
      </c>
    </row>
    <row r="76" spans="1:6" x14ac:dyDescent="0.25">
      <c r="A76" s="47"/>
      <c r="B76" s="55" t="s">
        <v>19</v>
      </c>
      <c r="C76" s="58"/>
      <c r="D76" s="57">
        <v>9226.5</v>
      </c>
      <c r="E76" s="5"/>
      <c r="F76" s="5"/>
    </row>
    <row r="77" spans="1:6" ht="60" customHeight="1" x14ac:dyDescent="0.25">
      <c r="A77" s="47" t="s">
        <v>91</v>
      </c>
      <c r="B77" s="56" t="s">
        <v>56</v>
      </c>
      <c r="C77" s="59" t="s">
        <v>8</v>
      </c>
      <c r="D77" s="50">
        <v>11616</v>
      </c>
      <c r="E77" s="5">
        <v>1020141480</v>
      </c>
      <c r="F77" s="5"/>
    </row>
    <row r="78" spans="1:6" ht="60" customHeight="1" x14ac:dyDescent="0.25">
      <c r="A78" s="47" t="s">
        <v>92</v>
      </c>
      <c r="B78" s="56" t="s">
        <v>112</v>
      </c>
      <c r="C78" s="59" t="s">
        <v>8</v>
      </c>
      <c r="D78" s="50">
        <v>1348</v>
      </c>
      <c r="E78" s="5">
        <v>1020141510</v>
      </c>
      <c r="F78" s="5"/>
    </row>
    <row r="79" spans="1:6" ht="60" customHeight="1" x14ac:dyDescent="0.25">
      <c r="A79" s="47" t="s">
        <v>93</v>
      </c>
      <c r="B79" s="56" t="s">
        <v>57</v>
      </c>
      <c r="C79" s="59" t="s">
        <v>8</v>
      </c>
      <c r="D79" s="50">
        <v>21220</v>
      </c>
      <c r="E79" s="5">
        <v>1020141520</v>
      </c>
      <c r="F79" s="5"/>
    </row>
    <row r="80" spans="1:6" ht="56.25" x14ac:dyDescent="0.25">
      <c r="A80" s="47" t="s">
        <v>94</v>
      </c>
      <c r="B80" s="55" t="s">
        <v>23</v>
      </c>
      <c r="C80" s="58" t="s">
        <v>10</v>
      </c>
      <c r="D80" s="50">
        <v>3000</v>
      </c>
      <c r="E80" s="5">
        <v>1210441570</v>
      </c>
      <c r="F80" s="5"/>
    </row>
    <row r="81" spans="1:8" ht="56.25" x14ac:dyDescent="0.25">
      <c r="A81" s="47" t="s">
        <v>95</v>
      </c>
      <c r="B81" s="55" t="s">
        <v>59</v>
      </c>
      <c r="C81" s="58" t="s">
        <v>10</v>
      </c>
      <c r="D81" s="50">
        <v>4332.8</v>
      </c>
      <c r="E81" s="5">
        <v>1210441560</v>
      </c>
      <c r="F81" s="5"/>
    </row>
    <row r="82" spans="1:8" ht="56.25" x14ac:dyDescent="0.25">
      <c r="A82" s="47" t="s">
        <v>96</v>
      </c>
      <c r="B82" s="55" t="s">
        <v>37</v>
      </c>
      <c r="C82" s="58" t="s">
        <v>10</v>
      </c>
      <c r="D82" s="50">
        <v>151.30000000000001</v>
      </c>
      <c r="E82" s="5">
        <v>220241120</v>
      </c>
      <c r="F82" s="5"/>
    </row>
    <row r="83" spans="1:8" ht="56.25" x14ac:dyDescent="0.25">
      <c r="A83" s="47" t="s">
        <v>97</v>
      </c>
      <c r="B83" s="55" t="s">
        <v>38</v>
      </c>
      <c r="C83" s="58" t="s">
        <v>10</v>
      </c>
      <c r="D83" s="57">
        <v>321.7</v>
      </c>
      <c r="E83" s="5">
        <v>220241110</v>
      </c>
      <c r="F83" s="5"/>
    </row>
    <row r="84" spans="1:8" x14ac:dyDescent="0.25">
      <c r="A84" s="47"/>
      <c r="B84" s="61" t="s">
        <v>11</v>
      </c>
      <c r="C84" s="62"/>
      <c r="D84" s="50">
        <f>D85+D86</f>
        <v>93800</v>
      </c>
      <c r="E84" s="31"/>
      <c r="F84" s="31"/>
    </row>
    <row r="85" spans="1:8" ht="56.25" x14ac:dyDescent="0.25">
      <c r="A85" s="47" t="s">
        <v>98</v>
      </c>
      <c r="B85" s="55" t="s">
        <v>60</v>
      </c>
      <c r="C85" s="53" t="s">
        <v>35</v>
      </c>
      <c r="D85" s="50">
        <v>43800</v>
      </c>
      <c r="E85" s="5">
        <v>510141440</v>
      </c>
      <c r="F85" s="5"/>
    </row>
    <row r="86" spans="1:8" ht="56.25" x14ac:dyDescent="0.25">
      <c r="A86" s="47" t="s">
        <v>99</v>
      </c>
      <c r="B86" s="55" t="s">
        <v>61</v>
      </c>
      <c r="C86" s="58" t="s">
        <v>35</v>
      </c>
      <c r="D86" s="50">
        <v>50000</v>
      </c>
      <c r="E86" s="5">
        <v>510141420</v>
      </c>
      <c r="F86" s="5"/>
    </row>
    <row r="87" spans="1:8" ht="19.5" customHeight="1" x14ac:dyDescent="0.25">
      <c r="A87" s="47"/>
      <c r="B87" s="55" t="s">
        <v>24</v>
      </c>
      <c r="C87" s="53"/>
      <c r="D87" s="50">
        <f>D88</f>
        <v>22584.7</v>
      </c>
      <c r="E87" s="31"/>
      <c r="F87" s="31"/>
    </row>
    <row r="88" spans="1:8" ht="75" x14ac:dyDescent="0.25">
      <c r="A88" s="47" t="s">
        <v>100</v>
      </c>
      <c r="B88" s="55" t="s">
        <v>25</v>
      </c>
      <c r="C88" s="58" t="s">
        <v>26</v>
      </c>
      <c r="D88" s="50">
        <v>22584.7</v>
      </c>
      <c r="E88" s="5">
        <v>320442140</v>
      </c>
      <c r="F88" s="5"/>
    </row>
    <row r="89" spans="1:8" x14ac:dyDescent="0.25">
      <c r="A89" s="47"/>
      <c r="B89" s="55" t="s">
        <v>33</v>
      </c>
      <c r="C89" s="53"/>
      <c r="D89" s="50">
        <f>D90</f>
        <v>4085.7</v>
      </c>
      <c r="E89" s="31"/>
      <c r="F89" s="31"/>
    </row>
    <row r="90" spans="1:8" ht="56.25" x14ac:dyDescent="0.25">
      <c r="A90" s="47" t="s">
        <v>101</v>
      </c>
      <c r="B90" s="55" t="s">
        <v>45</v>
      </c>
      <c r="C90" s="53" t="s">
        <v>30</v>
      </c>
      <c r="D90" s="50">
        <v>4085.7</v>
      </c>
      <c r="E90" s="5">
        <v>1420341020</v>
      </c>
      <c r="F90" s="5"/>
    </row>
    <row r="91" spans="1:8" x14ac:dyDescent="0.25">
      <c r="A91" s="47"/>
      <c r="B91" s="55" t="s">
        <v>13</v>
      </c>
      <c r="C91" s="53"/>
      <c r="D91" s="50">
        <f>D12+D29+D47+D59+D84+D87+D89</f>
        <v>3005276.5</v>
      </c>
    </row>
    <row r="92" spans="1:8" x14ac:dyDescent="0.25">
      <c r="A92" s="47"/>
      <c r="B92" s="63" t="s">
        <v>14</v>
      </c>
      <c r="C92" s="64"/>
      <c r="D92" s="50"/>
    </row>
    <row r="93" spans="1:8" x14ac:dyDescent="0.25">
      <c r="A93" s="47"/>
      <c r="B93" s="65" t="s">
        <v>19</v>
      </c>
      <c r="C93" s="66"/>
      <c r="D93" s="50">
        <f>D63</f>
        <v>350505</v>
      </c>
    </row>
    <row r="94" spans="1:8" x14ac:dyDescent="0.25">
      <c r="A94" s="47"/>
      <c r="B94" s="67" t="s">
        <v>22</v>
      </c>
      <c r="C94" s="68"/>
      <c r="D94" s="50">
        <f>D50+D32+D15+D62</f>
        <v>163520.1</v>
      </c>
    </row>
    <row r="95" spans="1:8" s="5" customFormat="1" hidden="1" x14ac:dyDescent="0.25">
      <c r="A95" s="3"/>
      <c r="B95" s="7" t="s">
        <v>34</v>
      </c>
      <c r="C95" s="9"/>
      <c r="D95" s="10">
        <f>D46</f>
        <v>0</v>
      </c>
      <c r="E95" s="1"/>
      <c r="F95" s="1">
        <v>0</v>
      </c>
      <c r="G95" s="1"/>
      <c r="H95" s="1"/>
    </row>
    <row r="96" spans="1:8" x14ac:dyDescent="0.25">
      <c r="A96" s="47"/>
      <c r="B96" s="69" t="s">
        <v>20</v>
      </c>
      <c r="C96" s="70"/>
      <c r="D96" s="50"/>
    </row>
    <row r="97" spans="1:8" x14ac:dyDescent="0.25">
      <c r="A97" s="47"/>
      <c r="B97" s="69" t="s">
        <v>6</v>
      </c>
      <c r="C97" s="45"/>
      <c r="D97" s="50">
        <f>D36+D35+D38+D39+D40+D41+D37</f>
        <v>363640.10000000003</v>
      </c>
    </row>
    <row r="98" spans="1:8" x14ac:dyDescent="0.25">
      <c r="A98" s="47"/>
      <c r="B98" s="69" t="s">
        <v>8</v>
      </c>
      <c r="C98" s="45"/>
      <c r="D98" s="50">
        <f>D58+D77+D56+D57+D64+D72+D73+D78+D79+D68+D51+D52</f>
        <v>688165.7</v>
      </c>
    </row>
    <row r="99" spans="1:8" x14ac:dyDescent="0.25">
      <c r="A99" s="47"/>
      <c r="B99" s="69" t="s">
        <v>15</v>
      </c>
      <c r="C99" s="45"/>
      <c r="D99" s="50">
        <f>D23+D27+D28</f>
        <v>42522.9</v>
      </c>
    </row>
    <row r="100" spans="1:8" s="5" customFormat="1" hidden="1" x14ac:dyDescent="0.25">
      <c r="A100" s="3"/>
      <c r="B100" s="32" t="s">
        <v>12</v>
      </c>
      <c r="C100" s="33"/>
      <c r="D100" s="10"/>
      <c r="E100" s="1"/>
      <c r="F100" s="1">
        <v>0</v>
      </c>
      <c r="G100" s="1"/>
      <c r="H100" s="1"/>
    </row>
    <row r="101" spans="1:8" x14ac:dyDescent="0.25">
      <c r="A101" s="47"/>
      <c r="B101" s="71" t="s">
        <v>10</v>
      </c>
      <c r="C101" s="72"/>
      <c r="D101" s="50">
        <f>D80+D81+D82+D83</f>
        <v>7805.8</v>
      </c>
    </row>
    <row r="102" spans="1:8" x14ac:dyDescent="0.25">
      <c r="A102" s="73"/>
      <c r="B102" s="71" t="s">
        <v>21</v>
      </c>
      <c r="C102" s="72"/>
      <c r="D102" s="50">
        <f>D16+D20</f>
        <v>409800</v>
      </c>
    </row>
    <row r="103" spans="1:8" x14ac:dyDescent="0.25">
      <c r="A103" s="73"/>
      <c r="B103" s="71" t="s">
        <v>16</v>
      </c>
      <c r="C103" s="72"/>
      <c r="D103" s="50">
        <f>D34+D42</f>
        <v>896438.10000000009</v>
      </c>
    </row>
    <row r="104" spans="1:8" x14ac:dyDescent="0.25">
      <c r="A104" s="73"/>
      <c r="B104" s="71" t="s">
        <v>26</v>
      </c>
      <c r="C104" s="72"/>
      <c r="D104" s="50">
        <f>D88</f>
        <v>22584.7</v>
      </c>
    </row>
    <row r="105" spans="1:8" x14ac:dyDescent="0.25">
      <c r="A105" s="73"/>
      <c r="B105" s="74" t="s">
        <v>30</v>
      </c>
      <c r="C105" s="41"/>
      <c r="D105" s="50">
        <f>D90</f>
        <v>4085.7</v>
      </c>
    </row>
    <row r="106" spans="1:8" x14ac:dyDescent="0.25">
      <c r="A106" s="73"/>
      <c r="B106" s="74" t="s">
        <v>31</v>
      </c>
      <c r="C106" s="41"/>
      <c r="D106" s="50">
        <f>D21+D22+D26+D24+D25+D85+D86</f>
        <v>570233.5</v>
      </c>
    </row>
  </sheetData>
  <autoFilter ref="A11:F106">
    <filterColumn colId="5">
      <filters blank="1"/>
    </filterColumn>
  </autoFilter>
  <mergeCells count="18">
    <mergeCell ref="B92:C92"/>
    <mergeCell ref="B101:C101"/>
    <mergeCell ref="B93:C93"/>
    <mergeCell ref="B96:C96"/>
    <mergeCell ref="B100:C100"/>
    <mergeCell ref="B106:C106"/>
    <mergeCell ref="B98:C98"/>
    <mergeCell ref="B99:C99"/>
    <mergeCell ref="B97:C97"/>
    <mergeCell ref="B105:C105"/>
    <mergeCell ref="B104:C104"/>
    <mergeCell ref="B102:C102"/>
    <mergeCell ref="B103:C103"/>
    <mergeCell ref="A6:D8"/>
    <mergeCell ref="A10:A11"/>
    <mergeCell ref="B10:B11"/>
    <mergeCell ref="C10:C11"/>
    <mergeCell ref="D10:D11"/>
  </mergeCells>
  <pageMargins left="0.98425196850393704" right="0.39370078740157483" top="0.78740157480314965" bottom="0.78740157480314965" header="0.31496062992125984" footer="0.31496062992125984"/>
  <pageSetup paperSize="9" scale="74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Долгих Марина Александровна</cp:lastModifiedBy>
  <cp:lastPrinted>2016-10-19T11:36:36Z</cp:lastPrinted>
  <dcterms:created xsi:type="dcterms:W3CDTF">2013-10-12T06:09:22Z</dcterms:created>
  <dcterms:modified xsi:type="dcterms:W3CDTF">2016-10-19T11:36:43Z</dcterms:modified>
</cp:coreProperties>
</file>