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7 год\Март\"/>
    </mc:Choice>
  </mc:AlternateContent>
  <bookViews>
    <workbookView xWindow="0" yWindow="0" windowWidth="28800" windowHeight="11835"/>
  </bookViews>
  <sheets>
    <sheet name="2018-2019" sheetId="1" r:id="rId1"/>
  </sheets>
  <definedNames>
    <definedName name="_xlnm._FilterDatabase" localSheetId="0" hidden="1">'2018-2019'!$A$14:$O$98</definedName>
    <definedName name="_xlnm.Print_Titles" localSheetId="0">'2018-2019'!$13:$14</definedName>
    <definedName name="_xlnm.Print_Area" localSheetId="0">'2018-2019'!$A:$E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" i="1" l="1"/>
  <c r="M76" i="1"/>
  <c r="M72" i="1"/>
  <c r="J92" i="1" l="1"/>
  <c r="J73" i="1"/>
  <c r="K76" i="1"/>
  <c r="J54" i="1" l="1"/>
  <c r="J52" i="1"/>
  <c r="J55" i="1" l="1"/>
  <c r="K72" i="1" l="1"/>
  <c r="J46" i="1"/>
  <c r="K49" i="1"/>
  <c r="M70" i="1" l="1"/>
  <c r="M71" i="1"/>
  <c r="L68" i="1"/>
  <c r="M68" i="1" s="1"/>
  <c r="K70" i="1"/>
  <c r="K71" i="1"/>
  <c r="J68" i="1"/>
  <c r="K68" i="1" s="1"/>
  <c r="J60" i="1" l="1"/>
  <c r="J90" i="1" s="1"/>
  <c r="L60" i="1"/>
  <c r="L98" i="1" l="1"/>
  <c r="L97" i="1"/>
  <c r="L96" i="1"/>
  <c r="L95" i="1"/>
  <c r="L93" i="1"/>
  <c r="J93" i="1"/>
  <c r="L91" i="1"/>
  <c r="L90" i="1"/>
  <c r="L89" i="1"/>
  <c r="J98" i="1"/>
  <c r="J97" i="1"/>
  <c r="J96" i="1"/>
  <c r="J95" i="1"/>
  <c r="J91" i="1"/>
  <c r="J89" i="1"/>
  <c r="L79" i="1" l="1"/>
  <c r="J79" i="1"/>
  <c r="L77" i="1"/>
  <c r="J77" i="1"/>
  <c r="L73" i="1"/>
  <c r="L54" i="1"/>
  <c r="L86" i="1" s="1"/>
  <c r="L52" i="1"/>
  <c r="J86" i="1"/>
  <c r="L46" i="1"/>
  <c r="L44" i="1" s="1"/>
  <c r="J44" i="1"/>
  <c r="L34" i="1"/>
  <c r="L33" i="1"/>
  <c r="J34" i="1"/>
  <c r="J33" i="1"/>
  <c r="L18" i="1"/>
  <c r="L87" i="1" s="1"/>
  <c r="L17" i="1"/>
  <c r="J18" i="1"/>
  <c r="J17" i="1"/>
  <c r="J15" i="1" l="1"/>
  <c r="J31" i="1"/>
  <c r="L15" i="1"/>
  <c r="L50" i="1"/>
  <c r="L31" i="1"/>
  <c r="J50" i="1"/>
  <c r="J87" i="1"/>
  <c r="D19" i="1"/>
  <c r="L84" i="1" l="1"/>
  <c r="J84" i="1"/>
  <c r="H98" i="1"/>
  <c r="H97" i="1"/>
  <c r="H96" i="1"/>
  <c r="H95" i="1"/>
  <c r="H93" i="1"/>
  <c r="H91" i="1"/>
  <c r="H90" i="1"/>
  <c r="H89" i="1"/>
  <c r="F98" i="1"/>
  <c r="F97" i="1"/>
  <c r="F96" i="1"/>
  <c r="F95" i="1"/>
  <c r="F93" i="1"/>
  <c r="F91" i="1"/>
  <c r="F90" i="1"/>
  <c r="F89" i="1"/>
  <c r="H79" i="1"/>
  <c r="F79" i="1"/>
  <c r="H77" i="1"/>
  <c r="F77" i="1"/>
  <c r="H73" i="1"/>
  <c r="F73" i="1"/>
  <c r="H54" i="1"/>
  <c r="H86" i="1" s="1"/>
  <c r="H52" i="1"/>
  <c r="F54" i="1"/>
  <c r="F86" i="1" s="1"/>
  <c r="F52" i="1"/>
  <c r="H46" i="1"/>
  <c r="H44" i="1" s="1"/>
  <c r="F46" i="1"/>
  <c r="F44" i="1" s="1"/>
  <c r="H34" i="1"/>
  <c r="H33" i="1"/>
  <c r="F34" i="1"/>
  <c r="F33" i="1"/>
  <c r="H18" i="1"/>
  <c r="H87" i="1" s="1"/>
  <c r="H17" i="1"/>
  <c r="F18" i="1"/>
  <c r="F87" i="1" s="1"/>
  <c r="F17" i="1"/>
  <c r="I81" i="1"/>
  <c r="M81" i="1" s="1"/>
  <c r="G81" i="1"/>
  <c r="K81" i="1" s="1"/>
  <c r="F31" i="1" l="1"/>
  <c r="H15" i="1"/>
  <c r="H50" i="1"/>
  <c r="F50" i="1"/>
  <c r="H31" i="1"/>
  <c r="F15" i="1"/>
  <c r="I21" i="1"/>
  <c r="M21" i="1" s="1"/>
  <c r="I22" i="1"/>
  <c r="M22" i="1" s="1"/>
  <c r="I23" i="1"/>
  <c r="M23" i="1" s="1"/>
  <c r="I24" i="1"/>
  <c r="M24" i="1" s="1"/>
  <c r="I25" i="1"/>
  <c r="M25" i="1" s="1"/>
  <c r="I28" i="1"/>
  <c r="M28" i="1" s="1"/>
  <c r="I29" i="1"/>
  <c r="M29" i="1" s="1"/>
  <c r="I30" i="1"/>
  <c r="M30" i="1" s="1"/>
  <c r="I32" i="1"/>
  <c r="I35" i="1"/>
  <c r="M35" i="1" s="1"/>
  <c r="I36" i="1"/>
  <c r="M36" i="1" s="1"/>
  <c r="I37" i="1"/>
  <c r="M37" i="1" s="1"/>
  <c r="I38" i="1"/>
  <c r="M38" i="1" s="1"/>
  <c r="I40" i="1"/>
  <c r="I41" i="1"/>
  <c r="M41" i="1" s="1"/>
  <c r="I42" i="1"/>
  <c r="M42" i="1" s="1"/>
  <c r="I43" i="1"/>
  <c r="M43" i="1" s="1"/>
  <c r="I45" i="1"/>
  <c r="I47" i="1"/>
  <c r="M47" i="1" s="1"/>
  <c r="I48" i="1"/>
  <c r="M48" i="1" s="1"/>
  <c r="I53" i="1"/>
  <c r="M53" i="1" s="1"/>
  <c r="I57" i="1"/>
  <c r="M57" i="1" s="1"/>
  <c r="I58" i="1"/>
  <c r="M58" i="1" s="1"/>
  <c r="I59" i="1"/>
  <c r="M59" i="1" s="1"/>
  <c r="I62" i="1"/>
  <c r="M62" i="1" s="1"/>
  <c r="I63" i="1"/>
  <c r="M63" i="1" s="1"/>
  <c r="I64" i="1"/>
  <c r="M64" i="1" s="1"/>
  <c r="I65" i="1"/>
  <c r="M65" i="1" s="1"/>
  <c r="I66" i="1"/>
  <c r="M66" i="1" s="1"/>
  <c r="I67" i="1"/>
  <c r="M67" i="1" s="1"/>
  <c r="I74" i="1"/>
  <c r="M74" i="1" s="1"/>
  <c r="I75" i="1"/>
  <c r="M75" i="1" s="1"/>
  <c r="I78" i="1"/>
  <c r="M78" i="1" s="1"/>
  <c r="I80" i="1"/>
  <c r="M80" i="1" s="1"/>
  <c r="I83" i="1"/>
  <c r="I92" i="1"/>
  <c r="M92" i="1" s="1"/>
  <c r="G21" i="1"/>
  <c r="K21" i="1" s="1"/>
  <c r="G22" i="1"/>
  <c r="K22" i="1" s="1"/>
  <c r="G23" i="1"/>
  <c r="K23" i="1" s="1"/>
  <c r="G24" i="1"/>
  <c r="K24" i="1" s="1"/>
  <c r="G25" i="1"/>
  <c r="K25" i="1" s="1"/>
  <c r="G28" i="1"/>
  <c r="K28" i="1" s="1"/>
  <c r="G29" i="1"/>
  <c r="K29" i="1" s="1"/>
  <c r="G30" i="1"/>
  <c r="K30" i="1" s="1"/>
  <c r="G32" i="1"/>
  <c r="G35" i="1"/>
  <c r="K35" i="1" s="1"/>
  <c r="G36" i="1"/>
  <c r="K36" i="1" s="1"/>
  <c r="G37" i="1"/>
  <c r="K37" i="1" s="1"/>
  <c r="G38" i="1"/>
  <c r="K38" i="1" s="1"/>
  <c r="G40" i="1"/>
  <c r="G41" i="1"/>
  <c r="K41" i="1" s="1"/>
  <c r="G42" i="1"/>
  <c r="K42" i="1" s="1"/>
  <c r="G43" i="1"/>
  <c r="K43" i="1" s="1"/>
  <c r="G45" i="1"/>
  <c r="G47" i="1"/>
  <c r="K47" i="1" s="1"/>
  <c r="G48" i="1"/>
  <c r="K48" i="1" s="1"/>
  <c r="G53" i="1"/>
  <c r="K53" i="1" s="1"/>
  <c r="G57" i="1"/>
  <c r="K57" i="1" s="1"/>
  <c r="G58" i="1"/>
  <c r="K58" i="1" s="1"/>
  <c r="G59" i="1"/>
  <c r="K59" i="1" s="1"/>
  <c r="G62" i="1"/>
  <c r="K62" i="1" s="1"/>
  <c r="G63" i="1"/>
  <c r="K63" i="1" s="1"/>
  <c r="G64" i="1"/>
  <c r="K64" i="1" s="1"/>
  <c r="G65" i="1"/>
  <c r="K65" i="1" s="1"/>
  <c r="G66" i="1"/>
  <c r="K66" i="1" s="1"/>
  <c r="G67" i="1"/>
  <c r="K67" i="1" s="1"/>
  <c r="G74" i="1"/>
  <c r="K74" i="1" s="1"/>
  <c r="G75" i="1"/>
  <c r="K75" i="1" s="1"/>
  <c r="G78" i="1"/>
  <c r="K78" i="1" s="1"/>
  <c r="G80" i="1"/>
  <c r="K80" i="1" s="1"/>
  <c r="G83" i="1"/>
  <c r="G92" i="1"/>
  <c r="K92" i="1" s="1"/>
  <c r="F84" i="1" l="1"/>
  <c r="H84" i="1"/>
  <c r="E93" i="1"/>
  <c r="I93" i="1" s="1"/>
  <c r="M93" i="1" s="1"/>
  <c r="D93" i="1"/>
  <c r="G93" i="1" s="1"/>
  <c r="K93" i="1" s="1"/>
  <c r="E52" i="1"/>
  <c r="I52" i="1" s="1"/>
  <c r="M52" i="1" s="1"/>
  <c r="D52" i="1"/>
  <c r="G52" i="1" s="1"/>
  <c r="K52" i="1" s="1"/>
  <c r="E46" i="1" l="1"/>
  <c r="I46" i="1" s="1"/>
  <c r="M46" i="1" s="1"/>
  <c r="D46" i="1"/>
  <c r="G46" i="1" s="1"/>
  <c r="K46" i="1" s="1"/>
  <c r="E33" i="1" l="1"/>
  <c r="I33" i="1" s="1"/>
  <c r="M33" i="1" s="1"/>
  <c r="D33" i="1"/>
  <c r="G33" i="1" s="1"/>
  <c r="K33" i="1" s="1"/>
  <c r="E97" i="1"/>
  <c r="I97" i="1" s="1"/>
  <c r="M97" i="1" s="1"/>
  <c r="D97" i="1"/>
  <c r="G97" i="1" s="1"/>
  <c r="K97" i="1" s="1"/>
  <c r="E96" i="1"/>
  <c r="I96" i="1" s="1"/>
  <c r="M96" i="1" s="1"/>
  <c r="E94" i="1"/>
  <c r="I94" i="1" s="1"/>
  <c r="M94" i="1" s="1"/>
  <c r="D94" i="1"/>
  <c r="G94" i="1" s="1"/>
  <c r="K94" i="1" s="1"/>
  <c r="E91" i="1"/>
  <c r="I91" i="1" s="1"/>
  <c r="M91" i="1" s="1"/>
  <c r="D91" i="1"/>
  <c r="G91" i="1" s="1"/>
  <c r="K91" i="1" s="1"/>
  <c r="E89" i="1"/>
  <c r="I89" i="1" s="1"/>
  <c r="M89" i="1" s="1"/>
  <c r="D89" i="1"/>
  <c r="G89" i="1" s="1"/>
  <c r="K89" i="1" s="1"/>
  <c r="E79" i="1"/>
  <c r="I79" i="1" s="1"/>
  <c r="M79" i="1" s="1"/>
  <c r="D79" i="1"/>
  <c r="G79" i="1" s="1"/>
  <c r="K79" i="1" s="1"/>
  <c r="D54" i="1"/>
  <c r="G54" i="1" s="1"/>
  <c r="K54" i="1" s="1"/>
  <c r="E44" i="1"/>
  <c r="I44" i="1" s="1"/>
  <c r="M44" i="1" s="1"/>
  <c r="D44" i="1"/>
  <c r="G44" i="1" s="1"/>
  <c r="K44" i="1" s="1"/>
  <c r="E17" i="1"/>
  <c r="I17" i="1" s="1"/>
  <c r="M17" i="1" s="1"/>
  <c r="E18" i="1"/>
  <c r="I18" i="1" s="1"/>
  <c r="M18" i="1" s="1"/>
  <c r="D18" i="1"/>
  <c r="G18" i="1" s="1"/>
  <c r="K18" i="1" s="1"/>
  <c r="E15" i="1" l="1"/>
  <c r="I15" i="1" s="1"/>
  <c r="M15" i="1" s="1"/>
  <c r="E73" i="1"/>
  <c r="I73" i="1" s="1"/>
  <c r="M73" i="1" s="1"/>
  <c r="D73" i="1"/>
  <c r="G73" i="1" s="1"/>
  <c r="K73" i="1" s="1"/>
  <c r="E54" i="1" l="1"/>
  <c r="I54" i="1" s="1"/>
  <c r="M54" i="1" s="1"/>
  <c r="E60" i="1"/>
  <c r="I60" i="1" s="1"/>
  <c r="M60" i="1" s="1"/>
  <c r="D60" i="1"/>
  <c r="G60" i="1" s="1"/>
  <c r="K60" i="1" s="1"/>
  <c r="E26" i="1" l="1"/>
  <c r="I26" i="1" s="1"/>
  <c r="M26" i="1" s="1"/>
  <c r="D26" i="1"/>
  <c r="E19" i="1"/>
  <c r="I19" i="1" s="1"/>
  <c r="M19" i="1" s="1"/>
  <c r="G19" i="1"/>
  <c r="K19" i="1" s="1"/>
  <c r="D17" i="1" l="1"/>
  <c r="G26" i="1"/>
  <c r="K26" i="1" s="1"/>
  <c r="D98" i="1"/>
  <c r="G98" i="1" s="1"/>
  <c r="K98" i="1" s="1"/>
  <c r="E98" i="1"/>
  <c r="I98" i="1" s="1"/>
  <c r="M98" i="1" s="1"/>
  <c r="E50" i="1"/>
  <c r="I50" i="1" s="1"/>
  <c r="M50" i="1" s="1"/>
  <c r="D50" i="1"/>
  <c r="G50" i="1" s="1"/>
  <c r="K50" i="1" s="1"/>
  <c r="D15" i="1" l="1"/>
  <c r="G15" i="1" s="1"/>
  <c r="K15" i="1" s="1"/>
  <c r="G17" i="1"/>
  <c r="K17" i="1" s="1"/>
  <c r="D96" i="1"/>
  <c r="G96" i="1" s="1"/>
  <c r="K96" i="1" s="1"/>
  <c r="D86" i="1" l="1"/>
  <c r="G86" i="1" s="1"/>
  <c r="K86" i="1" s="1"/>
  <c r="E55" i="1" l="1"/>
  <c r="D55" i="1"/>
  <c r="D90" i="1" l="1"/>
  <c r="G90" i="1" s="1"/>
  <c r="K90" i="1" s="1"/>
  <c r="G55" i="1"/>
  <c r="K55" i="1" s="1"/>
  <c r="E90" i="1"/>
  <c r="I90" i="1" s="1"/>
  <c r="M90" i="1" s="1"/>
  <c r="I55" i="1"/>
  <c r="M55" i="1" s="1"/>
  <c r="E34" i="1"/>
  <c r="D34" i="1"/>
  <c r="D31" i="1" l="1"/>
  <c r="G31" i="1" s="1"/>
  <c r="K31" i="1" s="1"/>
  <c r="G34" i="1"/>
  <c r="K34" i="1" s="1"/>
  <c r="E31" i="1"/>
  <c r="I31" i="1" s="1"/>
  <c r="M31" i="1" s="1"/>
  <c r="I34" i="1"/>
  <c r="M34" i="1" s="1"/>
  <c r="E87" i="1"/>
  <c r="I87" i="1" s="1"/>
  <c r="M87" i="1" s="1"/>
  <c r="D87" i="1"/>
  <c r="G87" i="1" s="1"/>
  <c r="K87" i="1" s="1"/>
  <c r="E39" i="1"/>
  <c r="E95" i="1" l="1"/>
  <c r="I95" i="1" s="1"/>
  <c r="M95" i="1" s="1"/>
  <c r="I39" i="1"/>
  <c r="M39" i="1" s="1"/>
  <c r="E82" i="1"/>
  <c r="I82" i="1" s="1"/>
  <c r="M82" i="1" s="1"/>
  <c r="D82" i="1"/>
  <c r="G82" i="1" s="1"/>
  <c r="K82" i="1" s="1"/>
  <c r="D39" i="1" l="1"/>
  <c r="E77" i="1"/>
  <c r="I77" i="1" s="1"/>
  <c r="M77" i="1" s="1"/>
  <c r="D77" i="1"/>
  <c r="D84" i="1" l="1"/>
  <c r="G84" i="1" s="1"/>
  <c r="K84" i="1" s="1"/>
  <c r="G77" i="1"/>
  <c r="K77" i="1" s="1"/>
  <c r="D95" i="1"/>
  <c r="G95" i="1" s="1"/>
  <c r="K95" i="1" s="1"/>
  <c r="G39" i="1"/>
  <c r="K39" i="1" s="1"/>
  <c r="E84" i="1"/>
  <c r="I84" i="1" s="1"/>
  <c r="M84" i="1" s="1"/>
  <c r="E86" i="1"/>
  <c r="I86" i="1" s="1"/>
  <c r="M86" i="1" s="1"/>
</calcChain>
</file>

<file path=xl/sharedStrings.xml><?xml version="1.0" encoding="utf-8"?>
<sst xmlns="http://schemas.openxmlformats.org/spreadsheetml/2006/main" count="174" uniqueCount="110">
  <si>
    <t>№ п/п</t>
  </si>
  <si>
    <t>Исполнитель</t>
  </si>
  <si>
    <t>Образование</t>
  </si>
  <si>
    <t>Департамент имущественных отношений</t>
  </si>
  <si>
    <t xml:space="preserve">Департамент образования </t>
  </si>
  <si>
    <t>Жилищно-коммунальное хозяйство</t>
  </si>
  <si>
    <t>Строительство источников противопожарного водоснабжения</t>
  </si>
  <si>
    <t>Департамент жилищно-коммунального хозяйства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</si>
  <si>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</si>
  <si>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</si>
  <si>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</si>
  <si>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</si>
  <si>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</si>
  <si>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средства дорожного фонда</t>
  </si>
  <si>
    <t>Департамент дорог и транспорта</t>
  </si>
  <si>
    <t>местный бюджет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</si>
  <si>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</si>
  <si>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</si>
  <si>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</si>
  <si>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</si>
  <si>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в разрезе исполнителей</t>
  </si>
  <si>
    <t>Департамент образования</t>
  </si>
  <si>
    <t>Прочие объекты</t>
  </si>
  <si>
    <t>Реконструкция светофорных объектов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</si>
  <si>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</si>
  <si>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</si>
  <si>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</si>
  <si>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краевой бюджет</t>
  </si>
  <si>
    <t>Реконструкция пересечения ул. Героев Хасана и Транссибирской магистрали (включая тоннель)</t>
  </si>
  <si>
    <t>Объект</t>
  </si>
  <si>
    <t>1.</t>
  </si>
  <si>
    <t>2.</t>
  </si>
  <si>
    <t>8.</t>
  </si>
  <si>
    <t>23.</t>
  </si>
  <si>
    <t>24.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</si>
  <si>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</si>
  <si>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Департамент общественной безопасности</t>
  </si>
  <si>
    <t xml:space="preserve">Управление капитального строительства </t>
  </si>
  <si>
    <t>4.</t>
  </si>
  <si>
    <t>19.</t>
  </si>
  <si>
    <t>Общественная безопасность</t>
  </si>
  <si>
    <t>Реконструкция системы очистки сточных вод в микрорайоне Крым Кировского района города Перми</t>
  </si>
  <si>
    <t>2018 год</t>
  </si>
  <si>
    <t>Управление капитального строительства</t>
  </si>
  <si>
    <t>Строительство (реконструкция) сетей наружного освещения</t>
  </si>
  <si>
    <t>Расширение и реконструкция (3 очередь) канализации города Перми</t>
  </si>
  <si>
    <t>Строительство сетей водоснабжения и водоотведения микрорайона «Заозерье» для земельных участков многодетных семей</t>
  </si>
  <si>
    <t>7.</t>
  </si>
  <si>
    <t>9.</t>
  </si>
  <si>
    <t>13.</t>
  </si>
  <si>
    <t>20.</t>
  </si>
  <si>
    <t>тыс. руб.</t>
  </si>
  <si>
    <t>к решению</t>
  </si>
  <si>
    <t>Пермской городской Думы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</si>
  <si>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2018 и 2019 годов</t>
  </si>
  <si>
    <t>Строительство здания общеобразовательного учреждения по ул.Юнг Прикамья,3</t>
  </si>
  <si>
    <t>Строительство нового корпуса МАОУ «СОШ № 129» г.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</si>
  <si>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</si>
  <si>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</si>
  <si>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Реконструкция ул. Революции от ул. Куйбышева до ул. Попова (в т. ч. ул. Пушкина от ЦКР до Комсомольского проспекта; площадь центрального колхозного рынка; ул. Куйбышева от ул. Революции до ул. Пушкина)</t>
  </si>
  <si>
    <t>Строительство подходов к перрону остановочного пункта городской электрички на ул. Попова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</si>
  <si>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</si>
  <si>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плавательного бассейна по адресу: ул. Сысольская, 10/5</t>
  </si>
  <si>
    <t>Строительство спортивной  базы «Летающий лыжник» г. Перми, ул. Тихая, 22</t>
  </si>
  <si>
    <t>2019 год</t>
  </si>
  <si>
    <t>3.</t>
  </si>
  <si>
    <t>5.</t>
  </si>
  <si>
    <t>6.</t>
  </si>
  <si>
    <t>10.</t>
  </si>
  <si>
    <t>11.</t>
  </si>
  <si>
    <t>12.</t>
  </si>
  <si>
    <t>14.</t>
  </si>
  <si>
    <t>15.</t>
  </si>
  <si>
    <t>16.</t>
  </si>
  <si>
    <t>17.</t>
  </si>
  <si>
    <t>18.</t>
  </si>
  <si>
    <t>21.</t>
  </si>
  <si>
    <t>22.</t>
  </si>
  <si>
    <t>Строительство нового корпуса МАОУ «СОШ № 59» г. Перми</t>
  </si>
  <si>
    <t>Реконструкция здания МАОУ «СОШ № 93» г. Перми (пристройка нового корпуса)</t>
  </si>
  <si>
    <t>Реконструкция ул. Революции от ЦКР до ул. Сибирской с обустройством трамвайной линии</t>
  </si>
  <si>
    <t>Реконструкция ул. Карпинского от ул. Архитектора Свиязева до ул. Советской Армии</t>
  </si>
  <si>
    <t>Изменение ко 2 чтению</t>
  </si>
  <si>
    <t>24201SP053</t>
  </si>
  <si>
    <t>софинсирование</t>
  </si>
  <si>
    <t>25.</t>
  </si>
  <si>
    <t>Строительство спортивной площадки МАОУ «Школа дизайна «Точка» г. Пермь»</t>
  </si>
  <si>
    <t>0510141420</t>
  </si>
  <si>
    <t>0510141440</t>
  </si>
  <si>
    <t>24201SP052, 24201SP053</t>
  </si>
  <si>
    <t>от 20.12.2016 № 265</t>
  </si>
  <si>
    <t>ПРИЛОЖЕНИЕ  14</t>
  </si>
  <si>
    <t>Строительство нового корпуса МАОУ «СОШ № 42» г. Перми</t>
  </si>
  <si>
    <t>Изменение</t>
  </si>
  <si>
    <t>102012Т070</t>
  </si>
  <si>
    <t>10201ST074</t>
  </si>
  <si>
    <t>Реконструкция ул. Героев Хасана от ул. Хлебозаводская до ул. Василия Васильева</t>
  </si>
  <si>
    <t>10201ST076</t>
  </si>
  <si>
    <t>Строительство сквера по ул. Гашкова, 20</t>
  </si>
  <si>
    <t>Строительство пешеходного перехода из микрорайона Владимирский в микрорайон Юбилейный</t>
  </si>
  <si>
    <t>26.</t>
  </si>
  <si>
    <t>27.</t>
  </si>
  <si>
    <t>28.</t>
  </si>
  <si>
    <t>10201ST071</t>
  </si>
  <si>
    <t>Строительство противооползневого сооружения в районе жилых домов по ул. КИМ, 5, 7, ул. Ивановской, 19 и ул. Чехова, 2, 4, 6, 8, 10</t>
  </si>
  <si>
    <t>29.</t>
  </si>
  <si>
    <t>Комитет по физической культуре и спорту</t>
  </si>
  <si>
    <t>0 510141430</t>
  </si>
  <si>
    <t>Строительство объектов недвижимого имущества и инженерной инфраструктуры на территории Экстрим-парка</t>
  </si>
  <si>
    <t>ПРИЛОЖЕНИЕ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</si>
</sst>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4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4" fillId="2" borderId="4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vertical="top" wrapText="1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1" fillId="3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49" fontId="1" fillId="2" borderId="0" xfId="0" applyNumberFormat="1" applyFont="1" applyFill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1" fillId="4" borderId="1" xfId="0" applyNumberFormat="1" applyFont="1" applyFill="1" applyBorder="1"/>
    <xf numFmtId="164" fontId="1" fillId="3" borderId="1" xfId="0" applyNumberFormat="1" applyFont="1" applyFill="1" applyBorder="1"/>
    <xf numFmtId="164" fontId="1" fillId="2" borderId="5" xfId="0" applyNumberFormat="1" applyFont="1" applyFill="1" applyBorder="1"/>
    <xf numFmtId="164" fontId="1" fillId="2" borderId="1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/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T99"/>
  <sheetViews>
    <sheetView tabSelected="1" topLeftCell="A31" zoomScale="70" zoomScaleNormal="70" workbookViewId="0">
      <selection activeCell="R43" sqref="R43"/>
    </sheetView>
  </sheetViews>
  <sheetFormatPr defaultColWidth="9.140625" defaultRowHeight="18.75" x14ac:dyDescent="0.3"/>
  <cols>
    <col min="1" max="1" width="5.5703125" style="4" customWidth="1"/>
    <col min="2" max="2" width="82.7109375" style="4" customWidth="1"/>
    <col min="3" max="3" width="20.85546875" style="4" customWidth="1"/>
    <col min="4" max="5" width="17.5703125" style="4" hidden="1" customWidth="1"/>
    <col min="6" max="6" width="17.5703125" style="24" hidden="1" customWidth="1"/>
    <col min="7" max="7" width="17.5703125" style="4" hidden="1" customWidth="1"/>
    <col min="8" max="8" width="17.5703125" style="24" hidden="1" customWidth="1"/>
    <col min="9" max="9" width="17.5703125" style="4" hidden="1" customWidth="1"/>
    <col min="10" max="10" width="17.5703125" style="24" hidden="1" customWidth="1"/>
    <col min="11" max="11" width="17.5703125" style="4" customWidth="1"/>
    <col min="12" max="12" width="17.5703125" style="24" hidden="1" customWidth="1"/>
    <col min="13" max="13" width="17.5703125" style="4" customWidth="1"/>
    <col min="14" max="14" width="17.42578125" style="27" hidden="1" customWidth="1"/>
    <col min="15" max="15" width="19.85546875" style="1" hidden="1" customWidth="1"/>
    <col min="16" max="16" width="9.140625" style="4" customWidth="1"/>
    <col min="17" max="16384" width="9.140625" style="4"/>
  </cols>
  <sheetData>
    <row r="1" spans="1:15" x14ac:dyDescent="0.3">
      <c r="M1" s="8" t="s">
        <v>109</v>
      </c>
    </row>
    <row r="2" spans="1:15" x14ac:dyDescent="0.3">
      <c r="M2" s="8" t="s">
        <v>52</v>
      </c>
    </row>
    <row r="3" spans="1:15" x14ac:dyDescent="0.3">
      <c r="M3" s="8" t="s">
        <v>53</v>
      </c>
    </row>
    <row r="5" spans="1:15" x14ac:dyDescent="0.3">
      <c r="F5" s="23"/>
      <c r="G5" s="8"/>
      <c r="H5" s="23"/>
      <c r="I5" s="8"/>
      <c r="J5" s="23"/>
      <c r="K5" s="8"/>
      <c r="L5" s="23"/>
      <c r="M5" s="8" t="s">
        <v>91</v>
      </c>
      <c r="N5" s="8"/>
      <c r="O5" s="4"/>
    </row>
    <row r="6" spans="1:15" x14ac:dyDescent="0.3">
      <c r="F6" s="23"/>
      <c r="G6" s="8"/>
      <c r="H6" s="23"/>
      <c r="I6" s="8"/>
      <c r="J6" s="23"/>
      <c r="K6" s="8"/>
      <c r="L6" s="23"/>
      <c r="M6" s="8" t="s">
        <v>52</v>
      </c>
      <c r="N6" s="8"/>
      <c r="O6" s="4"/>
    </row>
    <row r="7" spans="1:15" x14ac:dyDescent="0.3">
      <c r="F7" s="23"/>
      <c r="G7" s="8"/>
      <c r="H7" s="23"/>
      <c r="I7" s="8"/>
      <c r="J7" s="23"/>
      <c r="K7" s="8"/>
      <c r="L7" s="23"/>
      <c r="M7" s="8" t="s">
        <v>53</v>
      </c>
      <c r="N7" s="8"/>
      <c r="O7" s="4"/>
    </row>
    <row r="8" spans="1:15" x14ac:dyDescent="0.3">
      <c r="F8" s="23"/>
      <c r="G8" s="8"/>
      <c r="H8" s="23"/>
      <c r="I8" s="8"/>
      <c r="J8" s="23"/>
      <c r="K8" s="8"/>
      <c r="L8" s="23"/>
      <c r="M8" s="8" t="s">
        <v>90</v>
      </c>
      <c r="N8" s="8"/>
      <c r="O8" s="4"/>
    </row>
    <row r="9" spans="1:15" ht="15.75" customHeight="1" x14ac:dyDescent="0.3">
      <c r="A9" s="45" t="s">
        <v>54</v>
      </c>
      <c r="B9" s="45"/>
      <c r="C9" s="45"/>
      <c r="D9" s="45"/>
      <c r="E9" s="45"/>
      <c r="F9" s="46"/>
      <c r="G9" s="47"/>
      <c r="H9" s="46"/>
      <c r="I9" s="47"/>
      <c r="J9" s="46"/>
      <c r="K9" s="47"/>
      <c r="L9" s="46"/>
      <c r="M9" s="47"/>
      <c r="N9" s="8"/>
      <c r="O9" s="4"/>
    </row>
    <row r="10" spans="1:15" ht="19.5" customHeight="1" x14ac:dyDescent="0.3">
      <c r="A10" s="45"/>
      <c r="B10" s="45"/>
      <c r="C10" s="45"/>
      <c r="D10" s="45"/>
      <c r="E10" s="45"/>
      <c r="F10" s="46"/>
      <c r="G10" s="47"/>
      <c r="H10" s="46"/>
      <c r="I10" s="47"/>
      <c r="J10" s="46"/>
      <c r="K10" s="47"/>
      <c r="L10" s="46"/>
      <c r="M10" s="47"/>
      <c r="N10" s="8"/>
      <c r="O10" s="4"/>
    </row>
    <row r="11" spans="1:15" x14ac:dyDescent="0.3">
      <c r="A11" s="45"/>
      <c r="B11" s="45"/>
      <c r="C11" s="45"/>
      <c r="D11" s="45"/>
      <c r="E11" s="45"/>
      <c r="F11" s="46"/>
      <c r="G11" s="47"/>
      <c r="H11" s="46"/>
      <c r="I11" s="47"/>
      <c r="J11" s="46"/>
      <c r="K11" s="47"/>
      <c r="L11" s="46"/>
      <c r="M11" s="47"/>
      <c r="N11" s="8"/>
      <c r="O11" s="4"/>
    </row>
    <row r="12" spans="1:15" x14ac:dyDescent="0.3">
      <c r="A12" s="9"/>
      <c r="B12" s="10"/>
      <c r="C12" s="10"/>
      <c r="F12" s="23"/>
      <c r="G12" s="8"/>
      <c r="H12" s="23"/>
      <c r="J12" s="23"/>
      <c r="K12" s="8"/>
      <c r="L12" s="23"/>
      <c r="M12" s="8" t="s">
        <v>51</v>
      </c>
      <c r="N12" s="8"/>
      <c r="O12" s="4"/>
    </row>
    <row r="13" spans="1:15" ht="18.75" customHeight="1" x14ac:dyDescent="0.3">
      <c r="A13" s="50" t="s">
        <v>0</v>
      </c>
      <c r="B13" s="50" t="s">
        <v>29</v>
      </c>
      <c r="C13" s="50" t="s">
        <v>1</v>
      </c>
      <c r="D13" s="58" t="s">
        <v>42</v>
      </c>
      <c r="E13" s="48" t="s">
        <v>64</v>
      </c>
      <c r="F13" s="41" t="s">
        <v>82</v>
      </c>
      <c r="G13" s="48" t="s">
        <v>42</v>
      </c>
      <c r="H13" s="41" t="s">
        <v>82</v>
      </c>
      <c r="I13" s="48" t="s">
        <v>64</v>
      </c>
      <c r="J13" s="41" t="s">
        <v>93</v>
      </c>
      <c r="K13" s="43">
        <v>2018</v>
      </c>
      <c r="L13" s="41" t="s">
        <v>93</v>
      </c>
      <c r="M13" s="43">
        <v>2019</v>
      </c>
      <c r="N13" s="8"/>
      <c r="O13" s="4"/>
    </row>
    <row r="14" spans="1:15" x14ac:dyDescent="0.3">
      <c r="A14" s="51"/>
      <c r="B14" s="57"/>
      <c r="C14" s="57"/>
      <c r="D14" s="59"/>
      <c r="E14" s="49"/>
      <c r="F14" s="42"/>
      <c r="G14" s="49"/>
      <c r="H14" s="42"/>
      <c r="I14" s="49"/>
      <c r="J14" s="42"/>
      <c r="K14" s="44"/>
      <c r="L14" s="42"/>
      <c r="M14" s="44"/>
      <c r="N14" s="8"/>
      <c r="O14" s="4"/>
    </row>
    <row r="15" spans="1:15" x14ac:dyDescent="0.3">
      <c r="A15" s="2"/>
      <c r="B15" s="5" t="s">
        <v>2</v>
      </c>
      <c r="C15" s="5"/>
      <c r="D15" s="29">
        <f>D17+D18</f>
        <v>613113.10000000009</v>
      </c>
      <c r="E15" s="29">
        <f>E17+E18</f>
        <v>714882.1</v>
      </c>
      <c r="F15" s="30">
        <f>F17+F18</f>
        <v>0</v>
      </c>
      <c r="G15" s="30">
        <f>D15+F15</f>
        <v>613113.10000000009</v>
      </c>
      <c r="H15" s="30">
        <f>H17+H18</f>
        <v>-353</v>
      </c>
      <c r="I15" s="30">
        <f>E15+H15</f>
        <v>714529.1</v>
      </c>
      <c r="J15" s="30">
        <f>J17+J18</f>
        <v>0</v>
      </c>
      <c r="K15" s="31">
        <f>G15+J15</f>
        <v>613113.10000000009</v>
      </c>
      <c r="L15" s="30">
        <f>L17+L18</f>
        <v>0</v>
      </c>
      <c r="M15" s="31">
        <f>I15+L15</f>
        <v>714529.1</v>
      </c>
      <c r="N15" s="25"/>
      <c r="O15" s="12"/>
    </row>
    <row r="16" spans="1:15" x14ac:dyDescent="0.3">
      <c r="A16" s="2"/>
      <c r="B16" s="5" t="s">
        <v>12</v>
      </c>
      <c r="C16" s="5"/>
      <c r="D16" s="32"/>
      <c r="E16" s="32"/>
      <c r="F16" s="33"/>
      <c r="G16" s="31"/>
      <c r="H16" s="33"/>
      <c r="I16" s="31"/>
      <c r="J16" s="33"/>
      <c r="K16" s="31"/>
      <c r="L16" s="33"/>
      <c r="M16" s="31"/>
      <c r="N16" s="8"/>
      <c r="O16" s="4"/>
    </row>
    <row r="17" spans="1:16" hidden="1" x14ac:dyDescent="0.3">
      <c r="A17" s="2"/>
      <c r="B17" s="18" t="s">
        <v>15</v>
      </c>
      <c r="C17" s="5"/>
      <c r="D17" s="32">
        <f>D24+D21+D23+D26+D30</f>
        <v>353367.80000000005</v>
      </c>
      <c r="E17" s="32">
        <f>E24+E21+E23+E30+E28+E25</f>
        <v>455682.5</v>
      </c>
      <c r="F17" s="33">
        <f>F21+F23+F24+F25+F28+F30</f>
        <v>0</v>
      </c>
      <c r="G17" s="31">
        <f t="shared" ref="G17:G87" si="0">D17+F17</f>
        <v>353367.80000000005</v>
      </c>
      <c r="H17" s="33">
        <f>H21+H23+H24+H25+H28+H30</f>
        <v>-353</v>
      </c>
      <c r="I17" s="31">
        <f t="shared" ref="I17:I87" si="1">E17+H17</f>
        <v>455329.5</v>
      </c>
      <c r="J17" s="33">
        <f>J21+J23+J24+J25+J28+J30</f>
        <v>0</v>
      </c>
      <c r="K17" s="31">
        <f t="shared" ref="K17:K86" si="2">G17+J17</f>
        <v>353367.80000000005</v>
      </c>
      <c r="L17" s="33">
        <f>L21+L23+L24+L25+L28+L30</f>
        <v>0</v>
      </c>
      <c r="M17" s="31">
        <f t="shared" ref="M17:M86" si="3">I17+L17</f>
        <v>455329.5</v>
      </c>
      <c r="N17" s="8"/>
      <c r="O17" s="4">
        <v>0</v>
      </c>
    </row>
    <row r="18" spans="1:16" x14ac:dyDescent="0.3">
      <c r="A18" s="2"/>
      <c r="B18" s="38" t="s">
        <v>27</v>
      </c>
      <c r="C18" s="5"/>
      <c r="D18" s="32">
        <f>D22</f>
        <v>259745.3</v>
      </c>
      <c r="E18" s="32">
        <f>E22+E29</f>
        <v>259199.6</v>
      </c>
      <c r="F18" s="33">
        <f>F22+F29</f>
        <v>0</v>
      </c>
      <c r="G18" s="31">
        <f t="shared" si="0"/>
        <v>259745.3</v>
      </c>
      <c r="H18" s="33">
        <f>H22+H29</f>
        <v>0</v>
      </c>
      <c r="I18" s="31">
        <f t="shared" si="1"/>
        <v>259199.6</v>
      </c>
      <c r="J18" s="33">
        <f>J22+J29</f>
        <v>0</v>
      </c>
      <c r="K18" s="31">
        <f t="shared" si="2"/>
        <v>259745.3</v>
      </c>
      <c r="L18" s="33">
        <f>L22+L29</f>
        <v>0</v>
      </c>
      <c r="M18" s="31">
        <f t="shared" si="3"/>
        <v>259199.6</v>
      </c>
      <c r="N18" s="8"/>
      <c r="O18" s="4"/>
    </row>
    <row r="19" spans="1:16" ht="56.25" x14ac:dyDescent="0.3">
      <c r="A19" s="2" t="s">
        <v>30</v>
      </c>
      <c r="B19" s="19" t="s">
        <v>78</v>
      </c>
      <c r="C19" s="38" t="s">
        <v>37</v>
      </c>
      <c r="D19" s="32">
        <f>D21+D22</f>
        <v>381882.9</v>
      </c>
      <c r="E19" s="32">
        <f>E21+E22</f>
        <v>90000</v>
      </c>
      <c r="F19" s="33"/>
      <c r="G19" s="31">
        <f t="shared" si="0"/>
        <v>381882.9</v>
      </c>
      <c r="H19" s="33"/>
      <c r="I19" s="31">
        <f t="shared" si="1"/>
        <v>90000</v>
      </c>
      <c r="J19" s="33"/>
      <c r="K19" s="31">
        <f t="shared" si="2"/>
        <v>381882.9</v>
      </c>
      <c r="L19" s="33"/>
      <c r="M19" s="31">
        <f t="shared" si="3"/>
        <v>90000</v>
      </c>
      <c r="N19" s="8">
        <v>2420141170</v>
      </c>
      <c r="O19" s="4"/>
    </row>
    <row r="20" spans="1:16" x14ac:dyDescent="0.3">
      <c r="A20" s="2"/>
      <c r="B20" s="5" t="s">
        <v>12</v>
      </c>
      <c r="C20" s="38"/>
      <c r="D20" s="32"/>
      <c r="E20" s="32"/>
      <c r="F20" s="33"/>
      <c r="G20" s="31"/>
      <c r="H20" s="33"/>
      <c r="I20" s="31"/>
      <c r="J20" s="33"/>
      <c r="K20" s="31"/>
      <c r="L20" s="33"/>
      <c r="M20" s="31"/>
      <c r="N20" s="8"/>
      <c r="O20" s="4"/>
    </row>
    <row r="21" spans="1:16" hidden="1" x14ac:dyDescent="0.3">
      <c r="A21" s="2"/>
      <c r="B21" s="18" t="s">
        <v>15</v>
      </c>
      <c r="C21" s="15"/>
      <c r="D21" s="32">
        <v>122137.60000000001</v>
      </c>
      <c r="E21" s="32">
        <v>27000</v>
      </c>
      <c r="F21" s="33"/>
      <c r="G21" s="31">
        <f t="shared" si="0"/>
        <v>122137.60000000001</v>
      </c>
      <c r="H21" s="33"/>
      <c r="I21" s="31">
        <f t="shared" si="1"/>
        <v>27000</v>
      </c>
      <c r="J21" s="33"/>
      <c r="K21" s="31">
        <f t="shared" si="2"/>
        <v>122137.60000000001</v>
      </c>
      <c r="L21" s="33"/>
      <c r="M21" s="31">
        <f t="shared" si="3"/>
        <v>27000</v>
      </c>
      <c r="N21" s="8" t="s">
        <v>89</v>
      </c>
      <c r="O21" s="4">
        <v>0</v>
      </c>
      <c r="P21" s="4" t="s">
        <v>84</v>
      </c>
    </row>
    <row r="22" spans="1:16" x14ac:dyDescent="0.3">
      <c r="A22" s="2"/>
      <c r="B22" s="38" t="s">
        <v>27</v>
      </c>
      <c r="C22" s="38"/>
      <c r="D22" s="32">
        <v>259745.3</v>
      </c>
      <c r="E22" s="32">
        <v>63000</v>
      </c>
      <c r="F22" s="33"/>
      <c r="G22" s="31">
        <f t="shared" si="0"/>
        <v>259745.3</v>
      </c>
      <c r="H22" s="33"/>
      <c r="I22" s="31">
        <f t="shared" si="1"/>
        <v>63000</v>
      </c>
      <c r="J22" s="33"/>
      <c r="K22" s="31">
        <f t="shared" si="2"/>
        <v>259745.3</v>
      </c>
      <c r="L22" s="33"/>
      <c r="M22" s="31">
        <f t="shared" si="3"/>
        <v>63000</v>
      </c>
      <c r="N22" s="8"/>
      <c r="O22" s="4"/>
    </row>
    <row r="23" spans="1:16" ht="56.25" x14ac:dyDescent="0.3">
      <c r="A23" s="2" t="s">
        <v>31</v>
      </c>
      <c r="B23" s="16" t="s">
        <v>92</v>
      </c>
      <c r="C23" s="38" t="s">
        <v>37</v>
      </c>
      <c r="D23" s="32">
        <v>225606.3</v>
      </c>
      <c r="E23" s="32">
        <v>0</v>
      </c>
      <c r="F23" s="33"/>
      <c r="G23" s="31">
        <f t="shared" si="0"/>
        <v>225606.3</v>
      </c>
      <c r="H23" s="33"/>
      <c r="I23" s="31">
        <f t="shared" si="1"/>
        <v>0</v>
      </c>
      <c r="J23" s="33"/>
      <c r="K23" s="31">
        <f t="shared" si="2"/>
        <v>225606.3</v>
      </c>
      <c r="L23" s="33"/>
      <c r="M23" s="31">
        <f t="shared" si="3"/>
        <v>0</v>
      </c>
      <c r="N23" s="8">
        <v>2420141180</v>
      </c>
      <c r="O23" s="4"/>
    </row>
    <row r="24" spans="1:16" ht="56.25" x14ac:dyDescent="0.3">
      <c r="A24" s="2" t="s">
        <v>65</v>
      </c>
      <c r="B24" s="38" t="s">
        <v>55</v>
      </c>
      <c r="C24" s="38" t="s">
        <v>43</v>
      </c>
      <c r="D24" s="32">
        <v>0</v>
      </c>
      <c r="E24" s="32">
        <v>12578.6</v>
      </c>
      <c r="F24" s="33"/>
      <c r="G24" s="31">
        <f t="shared" si="0"/>
        <v>0</v>
      </c>
      <c r="H24" s="33">
        <v>-353</v>
      </c>
      <c r="I24" s="31">
        <f t="shared" si="1"/>
        <v>12225.6</v>
      </c>
      <c r="J24" s="33"/>
      <c r="K24" s="31">
        <f t="shared" si="2"/>
        <v>0</v>
      </c>
      <c r="L24" s="33"/>
      <c r="M24" s="31">
        <f t="shared" si="3"/>
        <v>12225.6</v>
      </c>
      <c r="N24" s="8">
        <v>2420141400</v>
      </c>
      <c r="O24" s="4"/>
    </row>
    <row r="25" spans="1:16" ht="56.25" x14ac:dyDescent="0.3">
      <c r="A25" s="2" t="s">
        <v>38</v>
      </c>
      <c r="B25" s="20" t="s">
        <v>79</v>
      </c>
      <c r="C25" s="38" t="s">
        <v>37</v>
      </c>
      <c r="D25" s="32">
        <v>0</v>
      </c>
      <c r="E25" s="32">
        <v>250000</v>
      </c>
      <c r="F25" s="33"/>
      <c r="G25" s="31">
        <f t="shared" si="0"/>
        <v>0</v>
      </c>
      <c r="H25" s="33"/>
      <c r="I25" s="31">
        <f t="shared" si="1"/>
        <v>250000</v>
      </c>
      <c r="J25" s="33"/>
      <c r="K25" s="31">
        <f t="shared" si="2"/>
        <v>0</v>
      </c>
      <c r="L25" s="33"/>
      <c r="M25" s="31">
        <f t="shared" si="3"/>
        <v>250000</v>
      </c>
      <c r="N25" s="8">
        <v>2420141590</v>
      </c>
      <c r="O25" s="4"/>
    </row>
    <row r="26" spans="1:16" ht="56.25" x14ac:dyDescent="0.3">
      <c r="A26" s="2" t="s">
        <v>66</v>
      </c>
      <c r="B26" s="38" t="s">
        <v>56</v>
      </c>
      <c r="C26" s="38" t="s">
        <v>37</v>
      </c>
      <c r="D26" s="34">
        <f>D28+D29</f>
        <v>0</v>
      </c>
      <c r="E26" s="34">
        <f>E28+E29</f>
        <v>360000</v>
      </c>
      <c r="F26" s="35"/>
      <c r="G26" s="31">
        <f t="shared" si="0"/>
        <v>0</v>
      </c>
      <c r="H26" s="35"/>
      <c r="I26" s="31">
        <f t="shared" si="1"/>
        <v>360000</v>
      </c>
      <c r="J26" s="33"/>
      <c r="K26" s="31">
        <f t="shared" si="2"/>
        <v>0</v>
      </c>
      <c r="L26" s="33"/>
      <c r="M26" s="31">
        <f t="shared" si="3"/>
        <v>360000</v>
      </c>
      <c r="N26" s="8">
        <v>2420141580</v>
      </c>
      <c r="O26" s="4"/>
    </row>
    <row r="27" spans="1:16" x14ac:dyDescent="0.3">
      <c r="A27" s="2"/>
      <c r="B27" s="38" t="s">
        <v>12</v>
      </c>
      <c r="C27" s="38"/>
      <c r="D27" s="32"/>
      <c r="E27" s="32"/>
      <c r="F27" s="33"/>
      <c r="G27" s="31"/>
      <c r="H27" s="33"/>
      <c r="I27" s="31"/>
      <c r="J27" s="33"/>
      <c r="K27" s="31"/>
      <c r="L27" s="33"/>
      <c r="M27" s="31"/>
      <c r="N27" s="8"/>
      <c r="O27" s="4"/>
    </row>
    <row r="28" spans="1:16" hidden="1" x14ac:dyDescent="0.3">
      <c r="A28" s="2"/>
      <c r="B28" s="18" t="s">
        <v>15</v>
      </c>
      <c r="C28" s="15"/>
      <c r="D28" s="32"/>
      <c r="E28" s="32">
        <v>163800.4</v>
      </c>
      <c r="F28" s="33"/>
      <c r="G28" s="31">
        <f t="shared" si="0"/>
        <v>0</v>
      </c>
      <c r="H28" s="33"/>
      <c r="I28" s="31">
        <f t="shared" si="1"/>
        <v>163800.4</v>
      </c>
      <c r="J28" s="33"/>
      <c r="K28" s="31">
        <f t="shared" si="2"/>
        <v>0</v>
      </c>
      <c r="L28" s="33"/>
      <c r="M28" s="31">
        <f t="shared" si="3"/>
        <v>163800.4</v>
      </c>
      <c r="N28" s="8" t="s">
        <v>83</v>
      </c>
      <c r="O28" s="4">
        <v>0</v>
      </c>
      <c r="P28" s="4" t="s">
        <v>84</v>
      </c>
    </row>
    <row r="29" spans="1:16" x14ac:dyDescent="0.3">
      <c r="A29" s="2"/>
      <c r="B29" s="38" t="s">
        <v>27</v>
      </c>
      <c r="C29" s="38"/>
      <c r="D29" s="32"/>
      <c r="E29" s="32">
        <v>196199.6</v>
      </c>
      <c r="F29" s="33"/>
      <c r="G29" s="31">
        <f t="shared" si="0"/>
        <v>0</v>
      </c>
      <c r="H29" s="33"/>
      <c r="I29" s="31">
        <f t="shared" si="1"/>
        <v>196199.6</v>
      </c>
      <c r="J29" s="33"/>
      <c r="K29" s="31">
        <f t="shared" si="2"/>
        <v>0</v>
      </c>
      <c r="L29" s="33"/>
      <c r="M29" s="31">
        <f t="shared" si="3"/>
        <v>196199.6</v>
      </c>
      <c r="N29" s="8"/>
      <c r="O29" s="4"/>
    </row>
    <row r="30" spans="1:16" ht="37.5" x14ac:dyDescent="0.3">
      <c r="A30" s="2" t="s">
        <v>67</v>
      </c>
      <c r="B30" s="38" t="s">
        <v>86</v>
      </c>
      <c r="C30" s="38" t="s">
        <v>4</v>
      </c>
      <c r="D30" s="32">
        <v>5623.9</v>
      </c>
      <c r="E30" s="32">
        <v>2303.5</v>
      </c>
      <c r="F30" s="33"/>
      <c r="G30" s="31">
        <f t="shared" si="0"/>
        <v>5623.9</v>
      </c>
      <c r="H30" s="33"/>
      <c r="I30" s="31">
        <f t="shared" si="1"/>
        <v>2303.5</v>
      </c>
      <c r="J30" s="33"/>
      <c r="K30" s="31">
        <f t="shared" si="2"/>
        <v>5623.9</v>
      </c>
      <c r="L30" s="33"/>
      <c r="M30" s="31">
        <f t="shared" si="3"/>
        <v>2303.5</v>
      </c>
      <c r="N30" s="8">
        <v>2420141630</v>
      </c>
      <c r="O30" s="4"/>
    </row>
    <row r="31" spans="1:16" x14ac:dyDescent="0.3">
      <c r="A31" s="2"/>
      <c r="B31" s="38" t="s">
        <v>5</v>
      </c>
      <c r="C31" s="38"/>
      <c r="D31" s="36">
        <f>D33+D34</f>
        <v>1141644.3999999999</v>
      </c>
      <c r="E31" s="36">
        <f>E33+E34</f>
        <v>786003.6</v>
      </c>
      <c r="F31" s="36">
        <f>F33+F34</f>
        <v>0</v>
      </c>
      <c r="G31" s="30">
        <f t="shared" si="0"/>
        <v>1141644.3999999999</v>
      </c>
      <c r="H31" s="36">
        <f>H33+H34</f>
        <v>0</v>
      </c>
      <c r="I31" s="30">
        <f t="shared" si="1"/>
        <v>786003.6</v>
      </c>
      <c r="J31" s="30">
        <f>J33+J34</f>
        <v>0</v>
      </c>
      <c r="K31" s="31">
        <f t="shared" si="2"/>
        <v>1141644.3999999999</v>
      </c>
      <c r="L31" s="30">
        <f>L33+L34</f>
        <v>0</v>
      </c>
      <c r="M31" s="31">
        <f t="shared" si="3"/>
        <v>786003.6</v>
      </c>
      <c r="N31" s="25"/>
      <c r="O31" s="12"/>
    </row>
    <row r="32" spans="1:16" hidden="1" x14ac:dyDescent="0.3">
      <c r="A32" s="2"/>
      <c r="B32" s="5" t="s">
        <v>12</v>
      </c>
      <c r="C32" s="7"/>
      <c r="D32" s="34"/>
      <c r="E32" s="34"/>
      <c r="F32" s="35"/>
      <c r="G32" s="31">
        <f t="shared" si="0"/>
        <v>0</v>
      </c>
      <c r="H32" s="35"/>
      <c r="I32" s="31">
        <f t="shared" si="1"/>
        <v>0</v>
      </c>
      <c r="J32" s="33"/>
      <c r="K32" s="31"/>
      <c r="L32" s="33"/>
      <c r="M32" s="31"/>
      <c r="N32" s="8"/>
      <c r="O32" s="4">
        <v>0</v>
      </c>
    </row>
    <row r="33" spans="1:20" hidden="1" x14ac:dyDescent="0.3">
      <c r="A33" s="2"/>
      <c r="B33" s="18" t="s">
        <v>15</v>
      </c>
      <c r="C33" s="7"/>
      <c r="D33" s="34">
        <f>D35+D36+D37+D38+D41+D43</f>
        <v>1141644.3999999999</v>
      </c>
      <c r="E33" s="34">
        <f>E35+E36+E37+E38+E41+E43</f>
        <v>786003.6</v>
      </c>
      <c r="F33" s="35">
        <f>F35+F36+F37+F38+F41+F43</f>
        <v>0</v>
      </c>
      <c r="G33" s="31">
        <f t="shared" si="0"/>
        <v>1141644.3999999999</v>
      </c>
      <c r="H33" s="35">
        <f>H35+H36+H37+H38+H41+H43</f>
        <v>0</v>
      </c>
      <c r="I33" s="31">
        <f t="shared" si="1"/>
        <v>786003.6</v>
      </c>
      <c r="J33" s="33">
        <f>J35+J36+J37+J38+J41+J43</f>
        <v>0</v>
      </c>
      <c r="K33" s="31">
        <f t="shared" si="2"/>
        <v>1141644.3999999999</v>
      </c>
      <c r="L33" s="33">
        <f>L35+L36+L37+L38+L41+L43</f>
        <v>0</v>
      </c>
      <c r="M33" s="31">
        <f t="shared" si="3"/>
        <v>786003.6</v>
      </c>
      <c r="N33" s="8"/>
      <c r="O33" s="4">
        <v>0</v>
      </c>
    </row>
    <row r="34" spans="1:20" hidden="1" x14ac:dyDescent="0.3">
      <c r="A34" s="2"/>
      <c r="B34" s="18" t="s">
        <v>27</v>
      </c>
      <c r="C34" s="7"/>
      <c r="D34" s="34">
        <f>D42</f>
        <v>0</v>
      </c>
      <c r="E34" s="34">
        <f>E42</f>
        <v>0</v>
      </c>
      <c r="F34" s="35">
        <f>F42</f>
        <v>0</v>
      </c>
      <c r="G34" s="31">
        <f t="shared" si="0"/>
        <v>0</v>
      </c>
      <c r="H34" s="35">
        <f>H42</f>
        <v>0</v>
      </c>
      <c r="I34" s="31">
        <f t="shared" si="1"/>
        <v>0</v>
      </c>
      <c r="J34" s="33">
        <f>J42</f>
        <v>0</v>
      </c>
      <c r="K34" s="31">
        <f t="shared" si="2"/>
        <v>0</v>
      </c>
      <c r="L34" s="33">
        <f>L42</f>
        <v>0</v>
      </c>
      <c r="M34" s="31">
        <f t="shared" si="3"/>
        <v>0</v>
      </c>
      <c r="N34" s="8"/>
      <c r="O34" s="4">
        <v>0</v>
      </c>
    </row>
    <row r="35" spans="1:20" ht="75" x14ac:dyDescent="0.3">
      <c r="A35" s="2" t="s">
        <v>47</v>
      </c>
      <c r="B35" s="38" t="s">
        <v>57</v>
      </c>
      <c r="C35" s="38" t="s">
        <v>7</v>
      </c>
      <c r="D35" s="34">
        <v>66482</v>
      </c>
      <c r="E35" s="34">
        <v>62723.199999999997</v>
      </c>
      <c r="F35" s="35"/>
      <c r="G35" s="31">
        <f t="shared" si="0"/>
        <v>66482</v>
      </c>
      <c r="H35" s="35"/>
      <c r="I35" s="31">
        <f t="shared" si="1"/>
        <v>62723.199999999997</v>
      </c>
      <c r="J35" s="33"/>
      <c r="K35" s="31">
        <f t="shared" si="2"/>
        <v>66482</v>
      </c>
      <c r="L35" s="33"/>
      <c r="M35" s="31">
        <f t="shared" si="3"/>
        <v>62723.199999999997</v>
      </c>
      <c r="N35" s="8">
        <v>1710241100</v>
      </c>
      <c r="O35" s="4"/>
    </row>
    <row r="36" spans="1:20" ht="75" x14ac:dyDescent="0.3">
      <c r="A36" s="2" t="s">
        <v>32</v>
      </c>
      <c r="B36" s="3" t="s">
        <v>45</v>
      </c>
      <c r="C36" s="38" t="s">
        <v>7</v>
      </c>
      <c r="D36" s="34">
        <v>100502.5</v>
      </c>
      <c r="E36" s="34">
        <v>0</v>
      </c>
      <c r="F36" s="35"/>
      <c r="G36" s="31">
        <f t="shared" si="0"/>
        <v>100502.5</v>
      </c>
      <c r="H36" s="35"/>
      <c r="I36" s="31">
        <f t="shared" si="1"/>
        <v>0</v>
      </c>
      <c r="J36" s="33"/>
      <c r="K36" s="31">
        <f t="shared" si="2"/>
        <v>100502.5</v>
      </c>
      <c r="L36" s="33"/>
      <c r="M36" s="31">
        <f t="shared" si="3"/>
        <v>0</v>
      </c>
      <c r="N36" s="8">
        <v>1710141130</v>
      </c>
      <c r="O36" s="4"/>
      <c r="T36" s="38"/>
    </row>
    <row r="37" spans="1:20" ht="75" x14ac:dyDescent="0.3">
      <c r="A37" s="2" t="s">
        <v>48</v>
      </c>
      <c r="B37" s="38" t="s">
        <v>46</v>
      </c>
      <c r="C37" s="38" t="s">
        <v>7</v>
      </c>
      <c r="D37" s="34">
        <v>54913.3</v>
      </c>
      <c r="E37" s="34">
        <v>0</v>
      </c>
      <c r="F37" s="35"/>
      <c r="G37" s="31">
        <f t="shared" si="0"/>
        <v>54913.3</v>
      </c>
      <c r="H37" s="35"/>
      <c r="I37" s="31">
        <f t="shared" si="1"/>
        <v>0</v>
      </c>
      <c r="J37" s="33"/>
      <c r="K37" s="31">
        <f t="shared" si="2"/>
        <v>54913.3</v>
      </c>
      <c r="L37" s="33"/>
      <c r="M37" s="31">
        <f t="shared" si="3"/>
        <v>0</v>
      </c>
      <c r="N37" s="8">
        <v>1710141140</v>
      </c>
      <c r="O37" s="4"/>
    </row>
    <row r="38" spans="1:20" ht="75" x14ac:dyDescent="0.3">
      <c r="A38" s="2" t="s">
        <v>68</v>
      </c>
      <c r="B38" s="38" t="s">
        <v>58</v>
      </c>
      <c r="C38" s="38" t="s">
        <v>7</v>
      </c>
      <c r="D38" s="32">
        <v>37000</v>
      </c>
      <c r="E38" s="32">
        <v>0</v>
      </c>
      <c r="F38" s="33"/>
      <c r="G38" s="31">
        <f t="shared" si="0"/>
        <v>37000</v>
      </c>
      <c r="H38" s="33"/>
      <c r="I38" s="31">
        <f t="shared" si="1"/>
        <v>0</v>
      </c>
      <c r="J38" s="33"/>
      <c r="K38" s="31">
        <f t="shared" si="2"/>
        <v>37000</v>
      </c>
      <c r="L38" s="33"/>
      <c r="M38" s="31">
        <f t="shared" si="3"/>
        <v>0</v>
      </c>
      <c r="N38" s="8">
        <v>1710641240</v>
      </c>
      <c r="O38" s="4"/>
    </row>
    <row r="39" spans="1:20" ht="56.25" x14ac:dyDescent="0.3">
      <c r="A39" s="2" t="s">
        <v>69</v>
      </c>
      <c r="B39" s="38" t="s">
        <v>35</v>
      </c>
      <c r="C39" s="38" t="s">
        <v>8</v>
      </c>
      <c r="D39" s="32">
        <f>D41+D42</f>
        <v>848298.6</v>
      </c>
      <c r="E39" s="32">
        <f>E41+E42</f>
        <v>723280.4</v>
      </c>
      <c r="F39" s="33"/>
      <c r="G39" s="31">
        <f t="shared" si="0"/>
        <v>848298.6</v>
      </c>
      <c r="H39" s="33"/>
      <c r="I39" s="31">
        <f t="shared" si="1"/>
        <v>723280.4</v>
      </c>
      <c r="J39" s="33"/>
      <c r="K39" s="31">
        <f t="shared" si="2"/>
        <v>848298.6</v>
      </c>
      <c r="L39" s="33"/>
      <c r="M39" s="31">
        <f t="shared" si="3"/>
        <v>723280.4</v>
      </c>
      <c r="N39" s="8"/>
      <c r="O39" s="4"/>
    </row>
    <row r="40" spans="1:20" hidden="1" x14ac:dyDescent="0.3">
      <c r="A40" s="2"/>
      <c r="B40" s="5" t="s">
        <v>12</v>
      </c>
      <c r="C40" s="15"/>
      <c r="D40" s="32"/>
      <c r="E40" s="32"/>
      <c r="F40" s="33"/>
      <c r="G40" s="31">
        <f t="shared" si="0"/>
        <v>0</v>
      </c>
      <c r="H40" s="33"/>
      <c r="I40" s="31">
        <f t="shared" si="1"/>
        <v>0</v>
      </c>
      <c r="J40" s="33"/>
      <c r="K40" s="31"/>
      <c r="L40" s="33"/>
      <c r="M40" s="31"/>
      <c r="N40" s="8"/>
      <c r="O40" s="4">
        <v>0</v>
      </c>
    </row>
    <row r="41" spans="1:20" hidden="1" x14ac:dyDescent="0.3">
      <c r="A41" s="2"/>
      <c r="B41" s="18" t="s">
        <v>15</v>
      </c>
      <c r="C41" s="15"/>
      <c r="D41" s="32">
        <v>848298.6</v>
      </c>
      <c r="E41" s="32">
        <v>723280.4</v>
      </c>
      <c r="F41" s="33"/>
      <c r="G41" s="31">
        <f t="shared" si="0"/>
        <v>848298.6</v>
      </c>
      <c r="H41" s="33"/>
      <c r="I41" s="31">
        <f t="shared" si="1"/>
        <v>723280.4</v>
      </c>
      <c r="J41" s="33"/>
      <c r="K41" s="31">
        <f t="shared" si="2"/>
        <v>848298.6</v>
      </c>
      <c r="L41" s="33"/>
      <c r="M41" s="31">
        <f t="shared" si="3"/>
        <v>723280.4</v>
      </c>
      <c r="N41" s="26"/>
      <c r="O41" s="4">
        <v>0</v>
      </c>
    </row>
    <row r="42" spans="1:20" hidden="1" x14ac:dyDescent="0.3">
      <c r="A42" s="2"/>
      <c r="B42" s="18" t="s">
        <v>27</v>
      </c>
      <c r="C42" s="15"/>
      <c r="D42" s="32"/>
      <c r="E42" s="32"/>
      <c r="F42" s="33"/>
      <c r="G42" s="31">
        <f t="shared" si="0"/>
        <v>0</v>
      </c>
      <c r="H42" s="33"/>
      <c r="I42" s="31">
        <f t="shared" si="1"/>
        <v>0</v>
      </c>
      <c r="J42" s="33"/>
      <c r="K42" s="31">
        <f t="shared" si="2"/>
        <v>0</v>
      </c>
      <c r="L42" s="33"/>
      <c r="M42" s="31">
        <f t="shared" si="3"/>
        <v>0</v>
      </c>
      <c r="N42" s="8"/>
      <c r="O42" s="4">
        <v>0</v>
      </c>
    </row>
    <row r="43" spans="1:20" ht="75" x14ac:dyDescent="0.3">
      <c r="A43" s="2" t="s">
        <v>70</v>
      </c>
      <c r="B43" s="38" t="s">
        <v>41</v>
      </c>
      <c r="C43" s="38" t="s">
        <v>7</v>
      </c>
      <c r="D43" s="32">
        <v>34448</v>
      </c>
      <c r="E43" s="32">
        <v>0</v>
      </c>
      <c r="F43" s="33"/>
      <c r="G43" s="31">
        <f t="shared" si="0"/>
        <v>34448</v>
      </c>
      <c r="H43" s="33"/>
      <c r="I43" s="31">
        <f t="shared" si="1"/>
        <v>0</v>
      </c>
      <c r="J43" s="33"/>
      <c r="K43" s="31">
        <f t="shared" si="2"/>
        <v>34448</v>
      </c>
      <c r="L43" s="33"/>
      <c r="M43" s="31">
        <f t="shared" si="3"/>
        <v>0</v>
      </c>
      <c r="N43" s="8">
        <v>1710141090</v>
      </c>
      <c r="O43" s="4"/>
    </row>
    <row r="44" spans="1:20" x14ac:dyDescent="0.3">
      <c r="A44" s="2"/>
      <c r="B44" s="38" t="s">
        <v>9</v>
      </c>
      <c r="C44" s="38"/>
      <c r="D44" s="36">
        <f>D46+D47</f>
        <v>35500</v>
      </c>
      <c r="E44" s="36">
        <f>E46+E47</f>
        <v>35500</v>
      </c>
      <c r="F44" s="36">
        <f>F46+F47</f>
        <v>0</v>
      </c>
      <c r="G44" s="30">
        <f t="shared" si="0"/>
        <v>35500</v>
      </c>
      <c r="H44" s="36">
        <f>H47+H46</f>
        <v>0</v>
      </c>
      <c r="I44" s="30">
        <f t="shared" si="1"/>
        <v>35500</v>
      </c>
      <c r="J44" s="30">
        <f>J46+J47</f>
        <v>7282.02</v>
      </c>
      <c r="K44" s="31">
        <f t="shared" si="2"/>
        <v>42782.020000000004</v>
      </c>
      <c r="L44" s="30">
        <f>L46+L47</f>
        <v>0</v>
      </c>
      <c r="M44" s="31">
        <f t="shared" si="3"/>
        <v>35500</v>
      </c>
      <c r="N44" s="25"/>
      <c r="O44" s="12"/>
    </row>
    <row r="45" spans="1:20" hidden="1" x14ac:dyDescent="0.3">
      <c r="A45" s="2"/>
      <c r="B45" s="5" t="s">
        <v>12</v>
      </c>
      <c r="C45" s="7"/>
      <c r="D45" s="37"/>
      <c r="E45" s="37"/>
      <c r="F45" s="35"/>
      <c r="G45" s="31">
        <f t="shared" si="0"/>
        <v>0</v>
      </c>
      <c r="H45" s="35"/>
      <c r="I45" s="31">
        <f t="shared" si="1"/>
        <v>0</v>
      </c>
      <c r="J45" s="33"/>
      <c r="K45" s="31"/>
      <c r="L45" s="33"/>
      <c r="M45" s="31"/>
      <c r="N45" s="8"/>
      <c r="O45" s="4">
        <v>0</v>
      </c>
      <c r="T45" s="12"/>
    </row>
    <row r="46" spans="1:20" hidden="1" x14ac:dyDescent="0.3">
      <c r="A46" s="2"/>
      <c r="B46" s="18" t="s">
        <v>15</v>
      </c>
      <c r="C46" s="7"/>
      <c r="D46" s="37">
        <f>D48</f>
        <v>35500</v>
      </c>
      <c r="E46" s="37">
        <f>E48</f>
        <v>35500</v>
      </c>
      <c r="F46" s="35">
        <f>F48</f>
        <v>0</v>
      </c>
      <c r="G46" s="31">
        <f t="shared" si="0"/>
        <v>35500</v>
      </c>
      <c r="H46" s="35">
        <f>H48</f>
        <v>0</v>
      </c>
      <c r="I46" s="31">
        <f t="shared" si="1"/>
        <v>35500</v>
      </c>
      <c r="J46" s="33">
        <f>J48+J49</f>
        <v>7282.02</v>
      </c>
      <c r="K46" s="31">
        <f t="shared" si="2"/>
        <v>42782.020000000004</v>
      </c>
      <c r="L46" s="33">
        <f>L48</f>
        <v>0</v>
      </c>
      <c r="M46" s="31">
        <f t="shared" si="3"/>
        <v>35500</v>
      </c>
      <c r="N46" s="8"/>
      <c r="O46" s="4">
        <v>0</v>
      </c>
    </row>
    <row r="47" spans="1:20" hidden="1" x14ac:dyDescent="0.3">
      <c r="A47" s="2"/>
      <c r="B47" s="18" t="s">
        <v>27</v>
      </c>
      <c r="C47" s="7"/>
      <c r="D47" s="37"/>
      <c r="E47" s="37"/>
      <c r="F47" s="35"/>
      <c r="G47" s="31">
        <f t="shared" si="0"/>
        <v>0</v>
      </c>
      <c r="H47" s="35"/>
      <c r="I47" s="31">
        <f t="shared" si="1"/>
        <v>0</v>
      </c>
      <c r="J47" s="33"/>
      <c r="K47" s="31">
        <f t="shared" si="2"/>
        <v>0</v>
      </c>
      <c r="L47" s="33"/>
      <c r="M47" s="31">
        <f t="shared" si="3"/>
        <v>0</v>
      </c>
      <c r="N47" s="8"/>
      <c r="O47" s="4">
        <v>0</v>
      </c>
    </row>
    <row r="48" spans="1:20" ht="75" x14ac:dyDescent="0.3">
      <c r="A48" s="2" t="s">
        <v>49</v>
      </c>
      <c r="B48" s="38" t="s">
        <v>44</v>
      </c>
      <c r="C48" s="3" t="s">
        <v>10</v>
      </c>
      <c r="D48" s="32">
        <v>35500</v>
      </c>
      <c r="E48" s="32">
        <v>35500</v>
      </c>
      <c r="F48" s="33"/>
      <c r="G48" s="31">
        <f t="shared" si="0"/>
        <v>35500</v>
      </c>
      <c r="H48" s="33"/>
      <c r="I48" s="31">
        <f t="shared" si="1"/>
        <v>35500</v>
      </c>
      <c r="J48" s="33"/>
      <c r="K48" s="31">
        <f t="shared" si="2"/>
        <v>35500</v>
      </c>
      <c r="L48" s="33"/>
      <c r="M48" s="31">
        <f t="shared" si="3"/>
        <v>35500</v>
      </c>
      <c r="N48" s="8"/>
      <c r="O48" s="4"/>
    </row>
    <row r="49" spans="1:15" ht="75" x14ac:dyDescent="0.3">
      <c r="A49" s="2" t="s">
        <v>71</v>
      </c>
      <c r="B49" s="38" t="s">
        <v>98</v>
      </c>
      <c r="C49" s="3" t="s">
        <v>10</v>
      </c>
      <c r="D49" s="32"/>
      <c r="E49" s="32"/>
      <c r="F49" s="33"/>
      <c r="G49" s="31"/>
      <c r="H49" s="33"/>
      <c r="I49" s="31"/>
      <c r="J49" s="33">
        <v>7282.02</v>
      </c>
      <c r="K49" s="31">
        <f t="shared" si="2"/>
        <v>7282.02</v>
      </c>
      <c r="L49" s="33"/>
      <c r="M49" s="31">
        <f t="shared" si="3"/>
        <v>0</v>
      </c>
      <c r="N49" s="8">
        <v>1110841780</v>
      </c>
      <c r="O49" s="4"/>
    </row>
    <row r="50" spans="1:15" x14ac:dyDescent="0.3">
      <c r="A50" s="2"/>
      <c r="B50" s="38" t="s">
        <v>11</v>
      </c>
      <c r="C50" s="38"/>
      <c r="D50" s="30">
        <f>D52+D53+D54</f>
        <v>668194.5</v>
      </c>
      <c r="E50" s="30">
        <f>E52+E53+E54</f>
        <v>570340</v>
      </c>
      <c r="F50" s="30">
        <f>F52+F53+F54</f>
        <v>0</v>
      </c>
      <c r="G50" s="30">
        <f t="shared" si="0"/>
        <v>668194.5</v>
      </c>
      <c r="H50" s="30">
        <f>H52+H53+H54</f>
        <v>0</v>
      </c>
      <c r="I50" s="30">
        <f t="shared" si="1"/>
        <v>570340</v>
      </c>
      <c r="J50" s="30">
        <f>J52+J53+J54</f>
        <v>29422.078000000001</v>
      </c>
      <c r="K50" s="31">
        <f t="shared" si="2"/>
        <v>697616.57799999998</v>
      </c>
      <c r="L50" s="30">
        <f>L52+L53+L54</f>
        <v>61703.100000000006</v>
      </c>
      <c r="M50" s="31">
        <f t="shared" si="3"/>
        <v>632043.1</v>
      </c>
      <c r="N50" s="25"/>
      <c r="O50" s="12"/>
    </row>
    <row r="51" spans="1:15" x14ac:dyDescent="0.3">
      <c r="A51" s="2"/>
      <c r="B51" s="5" t="s">
        <v>12</v>
      </c>
      <c r="C51" s="3"/>
      <c r="D51" s="32"/>
      <c r="E51" s="32"/>
      <c r="F51" s="33"/>
      <c r="G51" s="31"/>
      <c r="H51" s="33"/>
      <c r="I51" s="31"/>
      <c r="J51" s="33"/>
      <c r="K51" s="31"/>
      <c r="L51" s="33"/>
      <c r="M51" s="31"/>
      <c r="N51" s="8"/>
      <c r="O51" s="4"/>
    </row>
    <row r="52" spans="1:15" hidden="1" x14ac:dyDescent="0.3">
      <c r="A52" s="2"/>
      <c r="B52" s="18" t="s">
        <v>15</v>
      </c>
      <c r="C52" s="3"/>
      <c r="D52" s="32">
        <f>D57+D59+D65+D62+D64+D66+D67</f>
        <v>317689.5</v>
      </c>
      <c r="E52" s="32">
        <f>E57+E59+E65+E62+E64+E66+E67</f>
        <v>219835</v>
      </c>
      <c r="F52" s="33">
        <f>F57+F59+F62+F64+F65+F66+F67</f>
        <v>0</v>
      </c>
      <c r="G52" s="31">
        <f t="shared" si="0"/>
        <v>317689.5</v>
      </c>
      <c r="H52" s="33">
        <f>H57+H59+H62+H64+H65+H66+H67</f>
        <v>0</v>
      </c>
      <c r="I52" s="31">
        <f t="shared" si="1"/>
        <v>219835</v>
      </c>
      <c r="J52" s="33">
        <f>J57+J59+J62+J64+J65+J66+J67+J70+J72</f>
        <v>13321.478000000001</v>
      </c>
      <c r="K52" s="31">
        <f>G52+J52</f>
        <v>331010.978</v>
      </c>
      <c r="L52" s="33">
        <f>L57+L59+L62+L64+L65+L66+L67</f>
        <v>15425.8</v>
      </c>
      <c r="M52" s="31">
        <f t="shared" si="3"/>
        <v>235260.79999999999</v>
      </c>
      <c r="N52" s="8"/>
      <c r="O52" s="4">
        <v>0</v>
      </c>
    </row>
    <row r="53" spans="1:15" hidden="1" x14ac:dyDescent="0.3">
      <c r="A53" s="2"/>
      <c r="B53" s="18" t="s">
        <v>27</v>
      </c>
      <c r="C53" s="3"/>
      <c r="D53" s="32"/>
      <c r="E53" s="32"/>
      <c r="F53" s="33"/>
      <c r="G53" s="31">
        <f t="shared" si="0"/>
        <v>0</v>
      </c>
      <c r="H53" s="33"/>
      <c r="I53" s="31">
        <f t="shared" si="1"/>
        <v>0</v>
      </c>
      <c r="J53" s="33"/>
      <c r="K53" s="31">
        <f t="shared" si="2"/>
        <v>0</v>
      </c>
      <c r="L53" s="33"/>
      <c r="M53" s="31">
        <f t="shared" si="3"/>
        <v>0</v>
      </c>
      <c r="N53" s="8"/>
      <c r="O53" s="4">
        <v>0</v>
      </c>
    </row>
    <row r="54" spans="1:15" x14ac:dyDescent="0.3">
      <c r="A54" s="2"/>
      <c r="B54" s="38" t="s">
        <v>13</v>
      </c>
      <c r="C54" s="3"/>
      <c r="D54" s="32">
        <f>D58+D63</f>
        <v>350505</v>
      </c>
      <c r="E54" s="32">
        <f>E58+E63</f>
        <v>350505</v>
      </c>
      <c r="F54" s="33">
        <f>F58+F63</f>
        <v>0</v>
      </c>
      <c r="G54" s="31">
        <f t="shared" si="0"/>
        <v>350505</v>
      </c>
      <c r="H54" s="33">
        <f>H58+H63</f>
        <v>0</v>
      </c>
      <c r="I54" s="31">
        <f t="shared" si="1"/>
        <v>350505</v>
      </c>
      <c r="J54" s="33">
        <f>J58+J63+J71</f>
        <v>16100.6</v>
      </c>
      <c r="K54" s="31">
        <f t="shared" si="2"/>
        <v>366605.6</v>
      </c>
      <c r="L54" s="33">
        <f>L58+L63</f>
        <v>46277.3</v>
      </c>
      <c r="M54" s="31">
        <f t="shared" si="3"/>
        <v>396782.3</v>
      </c>
      <c r="N54" s="8"/>
      <c r="O54" s="4"/>
    </row>
    <row r="55" spans="1:15" ht="75" x14ac:dyDescent="0.3">
      <c r="A55" s="2" t="s">
        <v>72</v>
      </c>
      <c r="B55" s="38" t="s">
        <v>28</v>
      </c>
      <c r="C55" s="3" t="s">
        <v>10</v>
      </c>
      <c r="D55" s="32">
        <f>D57+D58</f>
        <v>193462</v>
      </c>
      <c r="E55" s="32">
        <f>E57+E58</f>
        <v>0</v>
      </c>
      <c r="F55" s="33"/>
      <c r="G55" s="31">
        <f t="shared" si="0"/>
        <v>193462</v>
      </c>
      <c r="H55" s="33"/>
      <c r="I55" s="31">
        <f t="shared" si="1"/>
        <v>0</v>
      </c>
      <c r="J55" s="33">
        <f>J57+J58</f>
        <v>-19877</v>
      </c>
      <c r="K55" s="31">
        <f t="shared" si="2"/>
        <v>173585</v>
      </c>
      <c r="L55" s="33"/>
      <c r="M55" s="31">
        <f t="shared" si="3"/>
        <v>0</v>
      </c>
      <c r="N55" s="8"/>
      <c r="O55" s="4"/>
    </row>
    <row r="56" spans="1:15" x14ac:dyDescent="0.3">
      <c r="A56" s="2"/>
      <c r="B56" s="5" t="s">
        <v>12</v>
      </c>
      <c r="C56" s="3"/>
      <c r="D56" s="32"/>
      <c r="E56" s="32"/>
      <c r="F56" s="33"/>
      <c r="G56" s="31"/>
      <c r="H56" s="33"/>
      <c r="I56" s="31"/>
      <c r="J56" s="33"/>
      <c r="K56" s="31"/>
      <c r="L56" s="33"/>
      <c r="M56" s="31"/>
      <c r="N56" s="8"/>
      <c r="O56" s="4"/>
    </row>
    <row r="57" spans="1:15" hidden="1" x14ac:dyDescent="0.3">
      <c r="A57" s="2"/>
      <c r="B57" s="18" t="s">
        <v>15</v>
      </c>
      <c r="C57" s="3"/>
      <c r="D57" s="32">
        <v>48365.5</v>
      </c>
      <c r="E57" s="32">
        <v>0</v>
      </c>
      <c r="F57" s="33"/>
      <c r="G57" s="31">
        <f t="shared" si="0"/>
        <v>48365.5</v>
      </c>
      <c r="H57" s="33"/>
      <c r="I57" s="31">
        <f t="shared" si="1"/>
        <v>0</v>
      </c>
      <c r="J57" s="33">
        <v>-12238.5</v>
      </c>
      <c r="K57" s="31">
        <f t="shared" si="2"/>
        <v>36127</v>
      </c>
      <c r="L57" s="33"/>
      <c r="M57" s="31">
        <f t="shared" si="3"/>
        <v>0</v>
      </c>
      <c r="N57" s="8" t="s">
        <v>103</v>
      </c>
      <c r="O57" s="4">
        <v>0</v>
      </c>
    </row>
    <row r="58" spans="1:15" x14ac:dyDescent="0.3">
      <c r="A58" s="2"/>
      <c r="B58" s="38" t="s">
        <v>13</v>
      </c>
      <c r="C58" s="3"/>
      <c r="D58" s="32">
        <v>145096.5</v>
      </c>
      <c r="E58" s="32">
        <v>0</v>
      </c>
      <c r="F58" s="33"/>
      <c r="G58" s="31">
        <f t="shared" si="0"/>
        <v>145096.5</v>
      </c>
      <c r="H58" s="33"/>
      <c r="I58" s="31">
        <f t="shared" si="1"/>
        <v>0</v>
      </c>
      <c r="J58" s="33">
        <v>-7638.5</v>
      </c>
      <c r="K58" s="31">
        <f t="shared" si="2"/>
        <v>137458</v>
      </c>
      <c r="L58" s="33"/>
      <c r="M58" s="31">
        <f t="shared" si="3"/>
        <v>0</v>
      </c>
      <c r="N58" s="8" t="s">
        <v>94</v>
      </c>
      <c r="O58" s="4"/>
    </row>
    <row r="59" spans="1:15" ht="75" x14ac:dyDescent="0.3">
      <c r="A59" s="2" t="s">
        <v>73</v>
      </c>
      <c r="B59" s="3" t="s">
        <v>61</v>
      </c>
      <c r="C59" s="3" t="s">
        <v>10</v>
      </c>
      <c r="D59" s="32">
        <v>150734</v>
      </c>
      <c r="E59" s="32">
        <v>100000</v>
      </c>
      <c r="F59" s="33"/>
      <c r="G59" s="31">
        <f t="shared" si="0"/>
        <v>150734</v>
      </c>
      <c r="H59" s="33"/>
      <c r="I59" s="31">
        <f t="shared" si="1"/>
        <v>100000</v>
      </c>
      <c r="J59" s="33"/>
      <c r="K59" s="31">
        <f t="shared" si="2"/>
        <v>150734</v>
      </c>
      <c r="L59" s="33"/>
      <c r="M59" s="31">
        <f t="shared" si="3"/>
        <v>100000</v>
      </c>
      <c r="N59" s="8">
        <v>1020141480</v>
      </c>
      <c r="O59" s="4"/>
    </row>
    <row r="60" spans="1:15" ht="75" x14ac:dyDescent="0.3">
      <c r="A60" s="2" t="s">
        <v>74</v>
      </c>
      <c r="B60" s="16" t="s">
        <v>80</v>
      </c>
      <c r="C60" s="3" t="s">
        <v>10</v>
      </c>
      <c r="D60" s="32">
        <f>D62+D63</f>
        <v>273878</v>
      </c>
      <c r="E60" s="32">
        <f>E62+E63</f>
        <v>467340</v>
      </c>
      <c r="F60" s="33"/>
      <c r="G60" s="31">
        <f t="shared" si="0"/>
        <v>273878</v>
      </c>
      <c r="H60" s="33"/>
      <c r="I60" s="31">
        <f t="shared" si="1"/>
        <v>467340</v>
      </c>
      <c r="J60" s="33">
        <f>J62+J63</f>
        <v>25961.7</v>
      </c>
      <c r="K60" s="31">
        <f t="shared" si="2"/>
        <v>299839.7</v>
      </c>
      <c r="L60" s="33">
        <f>L62+L63</f>
        <v>61703.100000000006</v>
      </c>
      <c r="M60" s="31">
        <f t="shared" si="3"/>
        <v>529043.1</v>
      </c>
      <c r="N60" s="8">
        <v>1020141500</v>
      </c>
      <c r="O60" s="4"/>
    </row>
    <row r="61" spans="1:15" x14ac:dyDescent="0.3">
      <c r="A61" s="2"/>
      <c r="B61" s="5" t="s">
        <v>12</v>
      </c>
      <c r="C61" s="3"/>
      <c r="D61" s="32"/>
      <c r="E61" s="32"/>
      <c r="F61" s="33"/>
      <c r="G61" s="31"/>
      <c r="H61" s="33"/>
      <c r="I61" s="31"/>
      <c r="J61" s="33"/>
      <c r="K61" s="31"/>
      <c r="L61" s="33"/>
      <c r="M61" s="31"/>
      <c r="N61" s="8"/>
      <c r="O61" s="4"/>
    </row>
    <row r="62" spans="1:15" hidden="1" x14ac:dyDescent="0.3">
      <c r="A62" s="2"/>
      <c r="B62" s="18" t="s">
        <v>15</v>
      </c>
      <c r="C62" s="3"/>
      <c r="D62" s="32">
        <v>68469.5</v>
      </c>
      <c r="E62" s="32">
        <v>116835</v>
      </c>
      <c r="F62" s="33"/>
      <c r="G62" s="31">
        <f t="shared" si="0"/>
        <v>68469.5</v>
      </c>
      <c r="H62" s="33"/>
      <c r="I62" s="31">
        <f t="shared" si="1"/>
        <v>116835</v>
      </c>
      <c r="J62" s="33">
        <v>13759.7</v>
      </c>
      <c r="K62" s="31">
        <f t="shared" si="2"/>
        <v>82229.2</v>
      </c>
      <c r="L62" s="33">
        <v>15425.8</v>
      </c>
      <c r="M62" s="31">
        <f t="shared" si="3"/>
        <v>132260.79999999999</v>
      </c>
      <c r="N62" s="8" t="s">
        <v>95</v>
      </c>
      <c r="O62" s="4">
        <v>0</v>
      </c>
    </row>
    <row r="63" spans="1:15" x14ac:dyDescent="0.3">
      <c r="A63" s="2"/>
      <c r="B63" s="38" t="s">
        <v>13</v>
      </c>
      <c r="C63" s="3"/>
      <c r="D63" s="32">
        <v>205408.5</v>
      </c>
      <c r="E63" s="32">
        <v>350505</v>
      </c>
      <c r="F63" s="33"/>
      <c r="G63" s="31">
        <f t="shared" si="0"/>
        <v>205408.5</v>
      </c>
      <c r="H63" s="33"/>
      <c r="I63" s="31">
        <f t="shared" si="1"/>
        <v>350505</v>
      </c>
      <c r="J63" s="33">
        <v>12202</v>
      </c>
      <c r="K63" s="31">
        <f t="shared" si="2"/>
        <v>217610.5</v>
      </c>
      <c r="L63" s="33">
        <v>46277.3</v>
      </c>
      <c r="M63" s="31">
        <f t="shared" si="3"/>
        <v>396782.3</v>
      </c>
      <c r="N63" s="8" t="s">
        <v>94</v>
      </c>
      <c r="O63" s="4"/>
    </row>
    <row r="64" spans="1:15" ht="75" x14ac:dyDescent="0.3">
      <c r="A64" s="2" t="s">
        <v>75</v>
      </c>
      <c r="B64" s="38" t="s">
        <v>59</v>
      </c>
      <c r="C64" s="3" t="s">
        <v>10</v>
      </c>
      <c r="D64" s="32">
        <v>30125.3</v>
      </c>
      <c r="E64" s="32">
        <v>0</v>
      </c>
      <c r="F64" s="33"/>
      <c r="G64" s="31">
        <f t="shared" si="0"/>
        <v>30125.3</v>
      </c>
      <c r="H64" s="33"/>
      <c r="I64" s="31">
        <f t="shared" si="1"/>
        <v>0</v>
      </c>
      <c r="J64" s="33"/>
      <c r="K64" s="31">
        <f t="shared" si="2"/>
        <v>30125.3</v>
      </c>
      <c r="L64" s="33"/>
      <c r="M64" s="31">
        <f t="shared" si="3"/>
        <v>0</v>
      </c>
      <c r="N64" s="8">
        <v>1020141250</v>
      </c>
      <c r="O64" s="4"/>
    </row>
    <row r="65" spans="1:15" ht="75" x14ac:dyDescent="0.3">
      <c r="A65" s="2" t="s">
        <v>39</v>
      </c>
      <c r="B65" s="38" t="s">
        <v>81</v>
      </c>
      <c r="C65" s="3" t="s">
        <v>10</v>
      </c>
      <c r="D65" s="32">
        <v>14431.4</v>
      </c>
      <c r="E65" s="32">
        <v>0</v>
      </c>
      <c r="F65" s="33"/>
      <c r="G65" s="31">
        <f t="shared" si="0"/>
        <v>14431.4</v>
      </c>
      <c r="H65" s="33"/>
      <c r="I65" s="31">
        <f t="shared" si="1"/>
        <v>0</v>
      </c>
      <c r="J65" s="33">
        <v>-178.00200000000001</v>
      </c>
      <c r="K65" s="31">
        <f t="shared" si="2"/>
        <v>14253.397999999999</v>
      </c>
      <c r="L65" s="33"/>
      <c r="M65" s="31">
        <f t="shared" si="3"/>
        <v>0</v>
      </c>
      <c r="N65" s="8">
        <v>1020141510</v>
      </c>
      <c r="O65" s="4"/>
    </row>
    <row r="66" spans="1:15" ht="75" x14ac:dyDescent="0.3">
      <c r="A66" s="2" t="s">
        <v>50</v>
      </c>
      <c r="B66" s="38" t="s">
        <v>60</v>
      </c>
      <c r="C66" s="3" t="s">
        <v>10</v>
      </c>
      <c r="D66" s="32">
        <v>2563.8000000000002</v>
      </c>
      <c r="E66" s="32">
        <v>0</v>
      </c>
      <c r="F66" s="33"/>
      <c r="G66" s="31">
        <f t="shared" si="0"/>
        <v>2563.8000000000002</v>
      </c>
      <c r="H66" s="33"/>
      <c r="I66" s="31">
        <f t="shared" si="1"/>
        <v>0</v>
      </c>
      <c r="J66" s="33"/>
      <c r="K66" s="31">
        <f t="shared" si="2"/>
        <v>2563.8000000000002</v>
      </c>
      <c r="L66" s="33"/>
      <c r="M66" s="31">
        <f t="shared" si="3"/>
        <v>0</v>
      </c>
      <c r="N66" s="8">
        <v>1020141260</v>
      </c>
      <c r="O66" s="4"/>
    </row>
    <row r="67" spans="1:15" ht="56.25" x14ac:dyDescent="0.3">
      <c r="A67" s="2" t="s">
        <v>76</v>
      </c>
      <c r="B67" s="38" t="s">
        <v>23</v>
      </c>
      <c r="C67" s="3" t="s">
        <v>14</v>
      </c>
      <c r="D67" s="34">
        <v>3000</v>
      </c>
      <c r="E67" s="34">
        <v>3000</v>
      </c>
      <c r="F67" s="35"/>
      <c r="G67" s="31">
        <f t="shared" si="0"/>
        <v>3000</v>
      </c>
      <c r="H67" s="35"/>
      <c r="I67" s="31">
        <f t="shared" si="1"/>
        <v>3000</v>
      </c>
      <c r="J67" s="33"/>
      <c r="K67" s="31">
        <f t="shared" si="2"/>
        <v>3000</v>
      </c>
      <c r="L67" s="33"/>
      <c r="M67" s="31">
        <f t="shared" si="3"/>
        <v>3000</v>
      </c>
      <c r="N67" s="8">
        <v>1210441570</v>
      </c>
      <c r="O67" s="4"/>
    </row>
    <row r="68" spans="1:15" ht="75" x14ac:dyDescent="0.3">
      <c r="A68" s="2" t="s">
        <v>77</v>
      </c>
      <c r="B68" s="38" t="s">
        <v>96</v>
      </c>
      <c r="C68" s="3" t="s">
        <v>10</v>
      </c>
      <c r="D68" s="34"/>
      <c r="E68" s="34"/>
      <c r="F68" s="35"/>
      <c r="G68" s="31"/>
      <c r="H68" s="35"/>
      <c r="I68" s="31"/>
      <c r="J68" s="33">
        <f>J70+J71</f>
        <v>15382.8</v>
      </c>
      <c r="K68" s="31">
        <f t="shared" si="2"/>
        <v>15382.8</v>
      </c>
      <c r="L68" s="33">
        <f>L70+L71</f>
        <v>0</v>
      </c>
      <c r="M68" s="31">
        <f t="shared" si="3"/>
        <v>0</v>
      </c>
      <c r="N68" s="8"/>
      <c r="O68" s="4"/>
    </row>
    <row r="69" spans="1:15" x14ac:dyDescent="0.3">
      <c r="A69" s="2"/>
      <c r="B69" s="5" t="s">
        <v>12</v>
      </c>
      <c r="C69" s="3"/>
      <c r="D69" s="34"/>
      <c r="E69" s="34"/>
      <c r="F69" s="35"/>
      <c r="G69" s="31"/>
      <c r="H69" s="35"/>
      <c r="I69" s="31"/>
      <c r="J69" s="33"/>
      <c r="K69" s="31"/>
      <c r="L69" s="33"/>
      <c r="M69" s="31"/>
      <c r="N69" s="8"/>
      <c r="O69" s="4"/>
    </row>
    <row r="70" spans="1:15" hidden="1" x14ac:dyDescent="0.3">
      <c r="A70" s="2"/>
      <c r="B70" s="38" t="s">
        <v>15</v>
      </c>
      <c r="C70" s="3"/>
      <c r="D70" s="34"/>
      <c r="E70" s="34"/>
      <c r="F70" s="35"/>
      <c r="G70" s="31"/>
      <c r="H70" s="35"/>
      <c r="I70" s="31"/>
      <c r="J70" s="33">
        <v>3845.7</v>
      </c>
      <c r="K70" s="31">
        <f t="shared" si="2"/>
        <v>3845.7</v>
      </c>
      <c r="L70" s="33"/>
      <c r="M70" s="31">
        <f t="shared" si="3"/>
        <v>0</v>
      </c>
      <c r="N70" s="8" t="s">
        <v>97</v>
      </c>
      <c r="O70" s="4">
        <v>0</v>
      </c>
    </row>
    <row r="71" spans="1:15" x14ac:dyDescent="0.3">
      <c r="A71" s="2"/>
      <c r="B71" s="38" t="s">
        <v>13</v>
      </c>
      <c r="C71" s="3"/>
      <c r="D71" s="34"/>
      <c r="E71" s="34"/>
      <c r="F71" s="35"/>
      <c r="G71" s="31"/>
      <c r="H71" s="35"/>
      <c r="I71" s="31"/>
      <c r="J71" s="33">
        <v>11537.1</v>
      </c>
      <c r="K71" s="31">
        <f t="shared" si="2"/>
        <v>11537.1</v>
      </c>
      <c r="L71" s="33"/>
      <c r="M71" s="31">
        <f t="shared" si="3"/>
        <v>0</v>
      </c>
      <c r="N71" s="8" t="s">
        <v>94</v>
      </c>
      <c r="O71" s="4"/>
    </row>
    <row r="72" spans="1:15" ht="75" x14ac:dyDescent="0.3">
      <c r="A72" s="2" t="s">
        <v>33</v>
      </c>
      <c r="B72" s="38" t="s">
        <v>99</v>
      </c>
      <c r="C72" s="3" t="s">
        <v>10</v>
      </c>
      <c r="D72" s="34"/>
      <c r="E72" s="34"/>
      <c r="F72" s="35"/>
      <c r="G72" s="31"/>
      <c r="H72" s="35"/>
      <c r="I72" s="31"/>
      <c r="J72" s="33">
        <v>8132.58</v>
      </c>
      <c r="K72" s="31">
        <f t="shared" si="2"/>
        <v>8132.58</v>
      </c>
      <c r="L72" s="33"/>
      <c r="M72" s="31">
        <f t="shared" si="3"/>
        <v>0</v>
      </c>
      <c r="N72" s="8">
        <v>1110941740</v>
      </c>
      <c r="O72" s="4"/>
    </row>
    <row r="73" spans="1:15" x14ac:dyDescent="0.3">
      <c r="A73" s="2"/>
      <c r="B73" s="17" t="s">
        <v>16</v>
      </c>
      <c r="C73" s="17"/>
      <c r="D73" s="36">
        <f>D75+D74</f>
        <v>112839.1</v>
      </c>
      <c r="E73" s="36">
        <f>E75+E74</f>
        <v>0</v>
      </c>
      <c r="F73" s="36">
        <f>F74+F75</f>
        <v>-10057.6</v>
      </c>
      <c r="G73" s="30">
        <f t="shared" si="0"/>
        <v>102781.5</v>
      </c>
      <c r="H73" s="36">
        <f>H74+H75</f>
        <v>0</v>
      </c>
      <c r="I73" s="30">
        <f t="shared" si="1"/>
        <v>0</v>
      </c>
      <c r="J73" s="30">
        <f>J74+J75+J76</f>
        <v>18797.701000000001</v>
      </c>
      <c r="K73" s="31">
        <f t="shared" si="2"/>
        <v>121579.201</v>
      </c>
      <c r="L73" s="30">
        <f>L74+L75</f>
        <v>0</v>
      </c>
      <c r="M73" s="31">
        <f t="shared" si="3"/>
        <v>0</v>
      </c>
      <c r="N73" s="25"/>
      <c r="O73" s="12"/>
    </row>
    <row r="74" spans="1:15" ht="56.25" x14ac:dyDescent="0.3">
      <c r="A74" s="2" t="s">
        <v>34</v>
      </c>
      <c r="B74" s="22" t="s">
        <v>62</v>
      </c>
      <c r="C74" s="17" t="s">
        <v>43</v>
      </c>
      <c r="D74" s="34">
        <v>82839.100000000006</v>
      </c>
      <c r="E74" s="34">
        <v>0</v>
      </c>
      <c r="F74" s="35">
        <v>-10057.6</v>
      </c>
      <c r="G74" s="31">
        <f t="shared" si="0"/>
        <v>72781.5</v>
      </c>
      <c r="H74" s="35"/>
      <c r="I74" s="31">
        <f t="shared" si="1"/>
        <v>0</v>
      </c>
      <c r="J74" s="33"/>
      <c r="K74" s="31">
        <f t="shared" si="2"/>
        <v>72781.5</v>
      </c>
      <c r="L74" s="33"/>
      <c r="M74" s="31">
        <f t="shared" si="3"/>
        <v>0</v>
      </c>
      <c r="N74" s="28" t="s">
        <v>87</v>
      </c>
      <c r="O74" s="4"/>
    </row>
    <row r="75" spans="1:15" ht="56.25" x14ac:dyDescent="0.3">
      <c r="A75" s="2" t="s">
        <v>85</v>
      </c>
      <c r="B75" s="38" t="s">
        <v>63</v>
      </c>
      <c r="C75" s="17" t="s">
        <v>43</v>
      </c>
      <c r="D75" s="34">
        <v>30000</v>
      </c>
      <c r="E75" s="34">
        <v>0</v>
      </c>
      <c r="F75" s="35"/>
      <c r="G75" s="31">
        <f t="shared" si="0"/>
        <v>30000</v>
      </c>
      <c r="H75" s="35"/>
      <c r="I75" s="31">
        <f t="shared" si="1"/>
        <v>0</v>
      </c>
      <c r="J75" s="33"/>
      <c r="K75" s="31">
        <f t="shared" si="2"/>
        <v>30000</v>
      </c>
      <c r="L75" s="33"/>
      <c r="M75" s="31">
        <f t="shared" si="3"/>
        <v>0</v>
      </c>
      <c r="N75" s="28" t="s">
        <v>88</v>
      </c>
      <c r="O75" s="4"/>
    </row>
    <row r="76" spans="1:15" ht="75" x14ac:dyDescent="0.3">
      <c r="A76" s="2" t="s">
        <v>100</v>
      </c>
      <c r="B76" s="38" t="s">
        <v>108</v>
      </c>
      <c r="C76" s="17" t="s">
        <v>106</v>
      </c>
      <c r="D76" s="34"/>
      <c r="E76" s="34"/>
      <c r="F76" s="35"/>
      <c r="G76" s="31"/>
      <c r="H76" s="35"/>
      <c r="I76" s="31"/>
      <c r="J76" s="33">
        <v>18797.701000000001</v>
      </c>
      <c r="K76" s="31">
        <f t="shared" si="2"/>
        <v>18797.701000000001</v>
      </c>
      <c r="L76" s="33"/>
      <c r="M76" s="31">
        <f t="shared" si="3"/>
        <v>0</v>
      </c>
      <c r="N76" s="28" t="s">
        <v>107</v>
      </c>
      <c r="O76" s="4"/>
    </row>
    <row r="77" spans="1:15" x14ac:dyDescent="0.3">
      <c r="A77" s="2"/>
      <c r="B77" s="38" t="s">
        <v>24</v>
      </c>
      <c r="C77" s="3"/>
      <c r="D77" s="36">
        <f>D78</f>
        <v>127415.3</v>
      </c>
      <c r="E77" s="36">
        <f>E78</f>
        <v>0</v>
      </c>
      <c r="F77" s="36">
        <f>F78</f>
        <v>0</v>
      </c>
      <c r="G77" s="30">
        <f t="shared" si="0"/>
        <v>127415.3</v>
      </c>
      <c r="H77" s="36">
        <f>H78</f>
        <v>0</v>
      </c>
      <c r="I77" s="30">
        <f t="shared" si="1"/>
        <v>0</v>
      </c>
      <c r="J77" s="30">
        <f>J78</f>
        <v>0</v>
      </c>
      <c r="K77" s="31">
        <f t="shared" si="2"/>
        <v>127415.3</v>
      </c>
      <c r="L77" s="30">
        <f>L78</f>
        <v>0</v>
      </c>
      <c r="M77" s="31">
        <f t="shared" si="3"/>
        <v>0</v>
      </c>
      <c r="N77" s="25"/>
      <c r="O77" s="12"/>
    </row>
    <row r="78" spans="1:15" ht="75" x14ac:dyDescent="0.3">
      <c r="A78" s="2" t="s">
        <v>101</v>
      </c>
      <c r="B78" s="38" t="s">
        <v>25</v>
      </c>
      <c r="C78" s="3" t="s">
        <v>26</v>
      </c>
      <c r="D78" s="34">
        <v>127415.3</v>
      </c>
      <c r="E78" s="34">
        <v>0</v>
      </c>
      <c r="F78" s="35"/>
      <c r="G78" s="31">
        <f t="shared" si="0"/>
        <v>127415.3</v>
      </c>
      <c r="H78" s="35"/>
      <c r="I78" s="31">
        <f t="shared" si="1"/>
        <v>0</v>
      </c>
      <c r="J78" s="33"/>
      <c r="K78" s="31">
        <f t="shared" si="2"/>
        <v>127415.3</v>
      </c>
      <c r="L78" s="33"/>
      <c r="M78" s="31">
        <f t="shared" si="3"/>
        <v>0</v>
      </c>
      <c r="N78" s="8">
        <v>320442140</v>
      </c>
      <c r="O78" s="4"/>
    </row>
    <row r="79" spans="1:15" x14ac:dyDescent="0.3">
      <c r="A79" s="2"/>
      <c r="B79" s="38" t="s">
        <v>40</v>
      </c>
      <c r="C79" s="3"/>
      <c r="D79" s="36">
        <f>D80</f>
        <v>10085.700000000001</v>
      </c>
      <c r="E79" s="36">
        <f>E80</f>
        <v>7085.7</v>
      </c>
      <c r="F79" s="36">
        <f>F80+F81</f>
        <v>84384.7</v>
      </c>
      <c r="G79" s="30">
        <f t="shared" si="0"/>
        <v>94470.399999999994</v>
      </c>
      <c r="H79" s="36">
        <f>H80+H81</f>
        <v>-162.30000000000001</v>
      </c>
      <c r="I79" s="30">
        <f t="shared" si="1"/>
        <v>6923.4</v>
      </c>
      <c r="J79" s="30">
        <f>J80+J81</f>
        <v>0</v>
      </c>
      <c r="K79" s="31">
        <f t="shared" si="2"/>
        <v>94470.399999999994</v>
      </c>
      <c r="L79" s="30">
        <f>L80+L81</f>
        <v>0</v>
      </c>
      <c r="M79" s="31">
        <f t="shared" si="3"/>
        <v>6923.4</v>
      </c>
      <c r="N79" s="25"/>
      <c r="O79" s="12"/>
    </row>
    <row r="80" spans="1:15" ht="56.25" x14ac:dyDescent="0.3">
      <c r="A80" s="2" t="s">
        <v>102</v>
      </c>
      <c r="B80" s="3" t="s">
        <v>6</v>
      </c>
      <c r="C80" s="38" t="s">
        <v>36</v>
      </c>
      <c r="D80" s="34">
        <v>10085.700000000001</v>
      </c>
      <c r="E80" s="34">
        <v>7085.7</v>
      </c>
      <c r="F80" s="35">
        <v>-233.5</v>
      </c>
      <c r="G80" s="31">
        <f t="shared" si="0"/>
        <v>9852.2000000000007</v>
      </c>
      <c r="H80" s="35">
        <v>-162.30000000000001</v>
      </c>
      <c r="I80" s="31">
        <f t="shared" si="1"/>
        <v>6923.4</v>
      </c>
      <c r="J80" s="33"/>
      <c r="K80" s="31">
        <f t="shared" si="2"/>
        <v>9852.2000000000007</v>
      </c>
      <c r="L80" s="33"/>
      <c r="M80" s="31">
        <f t="shared" si="3"/>
        <v>6923.4</v>
      </c>
      <c r="N80" s="8">
        <v>1420341020</v>
      </c>
      <c r="O80" s="4"/>
    </row>
    <row r="81" spans="1:20" ht="56.25" x14ac:dyDescent="0.3">
      <c r="A81" s="2" t="s">
        <v>105</v>
      </c>
      <c r="B81" s="3" t="s">
        <v>104</v>
      </c>
      <c r="C81" s="38" t="s">
        <v>36</v>
      </c>
      <c r="D81" s="34"/>
      <c r="E81" s="34"/>
      <c r="F81" s="35">
        <v>84618.2</v>
      </c>
      <c r="G81" s="31">
        <f t="shared" si="0"/>
        <v>84618.2</v>
      </c>
      <c r="H81" s="35"/>
      <c r="I81" s="31">
        <f t="shared" si="1"/>
        <v>0</v>
      </c>
      <c r="J81" s="33"/>
      <c r="K81" s="31">
        <f t="shared" si="2"/>
        <v>84618.2</v>
      </c>
      <c r="L81" s="33"/>
      <c r="M81" s="31">
        <f t="shared" si="3"/>
        <v>0</v>
      </c>
      <c r="N81" s="8">
        <v>1410241030</v>
      </c>
      <c r="O81" s="4"/>
    </row>
    <row r="82" spans="1:20" s="12" customFormat="1" hidden="1" x14ac:dyDescent="0.3">
      <c r="A82" s="11"/>
      <c r="B82" s="13" t="s">
        <v>22</v>
      </c>
      <c r="C82" s="14"/>
      <c r="D82" s="36">
        <f>D83</f>
        <v>0</v>
      </c>
      <c r="E82" s="36">
        <f>E83</f>
        <v>0</v>
      </c>
      <c r="F82" s="36"/>
      <c r="G82" s="30">
        <f t="shared" si="0"/>
        <v>0</v>
      </c>
      <c r="H82" s="36"/>
      <c r="I82" s="30">
        <f t="shared" si="1"/>
        <v>0</v>
      </c>
      <c r="J82" s="30"/>
      <c r="K82" s="30">
        <f t="shared" si="2"/>
        <v>0</v>
      </c>
      <c r="L82" s="30"/>
      <c r="M82" s="30">
        <f t="shared" si="3"/>
        <v>0</v>
      </c>
      <c r="N82" s="25"/>
      <c r="O82" s="12">
        <v>0</v>
      </c>
    </row>
    <row r="83" spans="1:20" hidden="1" x14ac:dyDescent="0.3">
      <c r="A83" s="2"/>
      <c r="B83" s="18"/>
      <c r="C83" s="7"/>
      <c r="D83" s="34"/>
      <c r="E83" s="34"/>
      <c r="F83" s="35"/>
      <c r="G83" s="31">
        <f t="shared" si="0"/>
        <v>0</v>
      </c>
      <c r="H83" s="35"/>
      <c r="I83" s="31">
        <f t="shared" si="1"/>
        <v>0</v>
      </c>
      <c r="J83" s="33"/>
      <c r="K83" s="31"/>
      <c r="L83" s="33"/>
      <c r="M83" s="31"/>
      <c r="N83" s="8"/>
      <c r="O83" s="4">
        <v>0</v>
      </c>
      <c r="T83" s="12"/>
    </row>
    <row r="84" spans="1:20" x14ac:dyDescent="0.3">
      <c r="A84" s="21"/>
      <c r="B84" s="52" t="s">
        <v>18</v>
      </c>
      <c r="C84" s="52"/>
      <c r="D84" s="34">
        <f>D15+D31+D44+D50+D73+D82+D77+D79</f>
        <v>2708792.1</v>
      </c>
      <c r="E84" s="34">
        <f>E15+E31+E44+E50+E73+E82+E77+E79</f>
        <v>2113811.4000000004</v>
      </c>
      <c r="F84" s="35">
        <f>F15+F31+F44+F50+F73+F77+F79</f>
        <v>74327.099999999991</v>
      </c>
      <c r="G84" s="31">
        <f t="shared" si="0"/>
        <v>2783119.2</v>
      </c>
      <c r="H84" s="35">
        <f>H15+H31+H44+H50+H73+H77+H79</f>
        <v>-515.29999999999995</v>
      </c>
      <c r="I84" s="31">
        <f t="shared" si="1"/>
        <v>2113296.1000000006</v>
      </c>
      <c r="J84" s="33">
        <f>J15+J44+J50+J73+J77+J79</f>
        <v>55501.798999999999</v>
      </c>
      <c r="K84" s="31">
        <f t="shared" si="2"/>
        <v>2838620.9990000003</v>
      </c>
      <c r="L84" s="33">
        <f>L15+L31+L44+L50+L73+L77+L79</f>
        <v>61703.100000000006</v>
      </c>
      <c r="M84" s="31">
        <f t="shared" si="3"/>
        <v>2174999.2000000007</v>
      </c>
      <c r="N84" s="8"/>
      <c r="O84" s="4"/>
    </row>
    <row r="85" spans="1:20" x14ac:dyDescent="0.3">
      <c r="A85" s="21"/>
      <c r="B85" s="53" t="s">
        <v>19</v>
      </c>
      <c r="C85" s="54"/>
      <c r="D85" s="34"/>
      <c r="E85" s="34"/>
      <c r="F85" s="35"/>
      <c r="G85" s="31"/>
      <c r="H85" s="35"/>
      <c r="I85" s="31"/>
      <c r="J85" s="33"/>
      <c r="K85" s="31"/>
      <c r="L85" s="33"/>
      <c r="M85" s="31"/>
      <c r="N85" s="8"/>
      <c r="O85" s="4"/>
    </row>
    <row r="86" spans="1:20" x14ac:dyDescent="0.3">
      <c r="A86" s="21"/>
      <c r="B86" s="55" t="s">
        <v>13</v>
      </c>
      <c r="C86" s="56"/>
      <c r="D86" s="34">
        <f>D54</f>
        <v>350505</v>
      </c>
      <c r="E86" s="34">
        <f>E54</f>
        <v>350505</v>
      </c>
      <c r="F86" s="35">
        <f>F54</f>
        <v>0</v>
      </c>
      <c r="G86" s="31">
        <f t="shared" si="0"/>
        <v>350505</v>
      </c>
      <c r="H86" s="35">
        <f>H54</f>
        <v>0</v>
      </c>
      <c r="I86" s="31">
        <f t="shared" si="1"/>
        <v>350505</v>
      </c>
      <c r="J86" s="33">
        <f>J54</f>
        <v>16100.6</v>
      </c>
      <c r="K86" s="31">
        <f t="shared" si="2"/>
        <v>366605.6</v>
      </c>
      <c r="L86" s="33">
        <f>L54</f>
        <v>46277.3</v>
      </c>
      <c r="M86" s="31">
        <f t="shared" si="3"/>
        <v>396782.3</v>
      </c>
      <c r="N86" s="8"/>
      <c r="O86" s="4"/>
    </row>
    <row r="87" spans="1:20" x14ac:dyDescent="0.3">
      <c r="A87" s="21"/>
      <c r="B87" s="39" t="s">
        <v>27</v>
      </c>
      <c r="C87" s="40"/>
      <c r="D87" s="34">
        <f>D18+D34+D47+D53</f>
        <v>259745.3</v>
      </c>
      <c r="E87" s="34">
        <f>E18+E34+E47+E53</f>
        <v>259199.6</v>
      </c>
      <c r="F87" s="35">
        <f>F18+F34+F47+F53</f>
        <v>0</v>
      </c>
      <c r="G87" s="31">
        <f t="shared" si="0"/>
        <v>259745.3</v>
      </c>
      <c r="H87" s="35">
        <f>H18+H34+H47+H53</f>
        <v>0</v>
      </c>
      <c r="I87" s="31">
        <f t="shared" si="1"/>
        <v>259199.6</v>
      </c>
      <c r="J87" s="33">
        <f>J18+J34+J47+J53</f>
        <v>0</v>
      </c>
      <c r="K87" s="31">
        <f t="shared" ref="K87:K98" si="4">G87+J87</f>
        <v>259745.3</v>
      </c>
      <c r="L87" s="33">
        <f>L18+L34+L47+L53</f>
        <v>0</v>
      </c>
      <c r="M87" s="31">
        <f t="shared" ref="M87:M98" si="5">I87+L87</f>
        <v>259199.6</v>
      </c>
      <c r="N87" s="8"/>
      <c r="O87" s="4"/>
    </row>
    <row r="88" spans="1:20" x14ac:dyDescent="0.3">
      <c r="A88" s="21"/>
      <c r="B88" s="52" t="s">
        <v>20</v>
      </c>
      <c r="C88" s="52"/>
      <c r="D88" s="34"/>
      <c r="E88" s="34"/>
      <c r="F88" s="35"/>
      <c r="G88" s="31"/>
      <c r="H88" s="35"/>
      <c r="I88" s="31"/>
      <c r="J88" s="33"/>
      <c r="K88" s="31"/>
      <c r="L88" s="33"/>
      <c r="M88" s="31"/>
      <c r="N88" s="8"/>
      <c r="O88" s="4"/>
    </row>
    <row r="89" spans="1:20" x14ac:dyDescent="0.3">
      <c r="A89" s="21"/>
      <c r="B89" s="52" t="s">
        <v>7</v>
      </c>
      <c r="C89" s="57"/>
      <c r="D89" s="34">
        <f>D35+D36+D37+D38+D43</f>
        <v>293345.8</v>
      </c>
      <c r="E89" s="34">
        <f>E35+E36+E37+E38+E43</f>
        <v>62723.199999999997</v>
      </c>
      <c r="F89" s="35">
        <f>F35+F36+F37+F38+F43</f>
        <v>0</v>
      </c>
      <c r="G89" s="31">
        <f t="shared" ref="G89:G98" si="6">D89+F89</f>
        <v>293345.8</v>
      </c>
      <c r="H89" s="35">
        <f>H35+H36+H37+H38+H43</f>
        <v>0</v>
      </c>
      <c r="I89" s="31">
        <f t="shared" ref="I89:I98" si="7">E89+H89</f>
        <v>62723.199999999997</v>
      </c>
      <c r="J89" s="33">
        <f>J35+J36+J37+J38+J43</f>
        <v>0</v>
      </c>
      <c r="K89" s="31">
        <f t="shared" si="4"/>
        <v>293345.8</v>
      </c>
      <c r="L89" s="33">
        <f>L35+L36+L37+L38+L43</f>
        <v>0</v>
      </c>
      <c r="M89" s="31">
        <f t="shared" si="5"/>
        <v>62723.199999999997</v>
      </c>
      <c r="N89" s="8"/>
      <c r="O89" s="4"/>
    </row>
    <row r="90" spans="1:20" x14ac:dyDescent="0.3">
      <c r="A90" s="21"/>
      <c r="B90" s="52" t="s">
        <v>10</v>
      </c>
      <c r="C90" s="57"/>
      <c r="D90" s="34">
        <f>D55+D59+D60+D65+D64+D66+D48</f>
        <v>700694.50000000012</v>
      </c>
      <c r="E90" s="34">
        <f>E55+E59+E60+E65+E64+E66+E48</f>
        <v>602840</v>
      </c>
      <c r="F90" s="35">
        <f>F48+F55+F59+F60+F64+F65+F66</f>
        <v>0</v>
      </c>
      <c r="G90" s="31">
        <f t="shared" si="6"/>
        <v>700694.50000000012</v>
      </c>
      <c r="H90" s="35">
        <f>H48+H55+H59+H60+H64+H65+H66</f>
        <v>0</v>
      </c>
      <c r="I90" s="31">
        <f t="shared" si="7"/>
        <v>602840</v>
      </c>
      <c r="J90" s="33">
        <f>J48+J55+J59+J60+J64+J65+J66+J68+J72+J49</f>
        <v>36704.097999999998</v>
      </c>
      <c r="K90" s="31">
        <f t="shared" si="4"/>
        <v>737398.59800000011</v>
      </c>
      <c r="L90" s="33">
        <f>L48+L55+L59+L60+L64+L65+L66</f>
        <v>61703.100000000006</v>
      </c>
      <c r="M90" s="31">
        <f t="shared" si="5"/>
        <v>664543.1</v>
      </c>
      <c r="N90" s="8"/>
      <c r="O90" s="4"/>
    </row>
    <row r="91" spans="1:20" x14ac:dyDescent="0.3">
      <c r="A91" s="21"/>
      <c r="B91" s="52" t="s">
        <v>21</v>
      </c>
      <c r="C91" s="57"/>
      <c r="D91" s="34">
        <f>D30</f>
        <v>5623.9</v>
      </c>
      <c r="E91" s="34">
        <f>E30</f>
        <v>2303.5</v>
      </c>
      <c r="F91" s="35">
        <f>F30</f>
        <v>0</v>
      </c>
      <c r="G91" s="31">
        <f t="shared" si="6"/>
        <v>5623.9</v>
      </c>
      <c r="H91" s="35">
        <f>H30</f>
        <v>0</v>
      </c>
      <c r="I91" s="31">
        <f t="shared" si="7"/>
        <v>2303.5</v>
      </c>
      <c r="J91" s="33">
        <f>J30</f>
        <v>0</v>
      </c>
      <c r="K91" s="31">
        <f t="shared" si="4"/>
        <v>5623.9</v>
      </c>
      <c r="L91" s="33">
        <f>L30</f>
        <v>0</v>
      </c>
      <c r="M91" s="31">
        <f t="shared" si="5"/>
        <v>2303.5</v>
      </c>
      <c r="N91" s="8"/>
      <c r="O91" s="4"/>
    </row>
    <row r="92" spans="1:20" x14ac:dyDescent="0.3">
      <c r="A92" s="2"/>
      <c r="B92" s="63" t="s">
        <v>17</v>
      </c>
      <c r="C92" s="57"/>
      <c r="D92" s="34"/>
      <c r="E92" s="34"/>
      <c r="F92" s="35"/>
      <c r="G92" s="31">
        <f t="shared" si="6"/>
        <v>0</v>
      </c>
      <c r="H92" s="35"/>
      <c r="I92" s="31">
        <f t="shared" si="7"/>
        <v>0</v>
      </c>
      <c r="J92" s="33">
        <f>J76</f>
        <v>18797.701000000001</v>
      </c>
      <c r="K92" s="31">
        <f t="shared" si="4"/>
        <v>18797.701000000001</v>
      </c>
      <c r="L92" s="33"/>
      <c r="M92" s="31">
        <f t="shared" si="5"/>
        <v>0</v>
      </c>
      <c r="N92" s="8"/>
      <c r="O92" s="4"/>
    </row>
    <row r="93" spans="1:20" x14ac:dyDescent="0.3">
      <c r="A93" s="2"/>
      <c r="B93" s="64" t="s">
        <v>14</v>
      </c>
      <c r="C93" s="64"/>
      <c r="D93" s="34">
        <f>D67</f>
        <v>3000</v>
      </c>
      <c r="E93" s="34">
        <f>E67</f>
        <v>3000</v>
      </c>
      <c r="F93" s="35">
        <f>F67</f>
        <v>0</v>
      </c>
      <c r="G93" s="31">
        <f t="shared" si="6"/>
        <v>3000</v>
      </c>
      <c r="H93" s="35">
        <f>H67</f>
        <v>0</v>
      </c>
      <c r="I93" s="31">
        <f t="shared" si="7"/>
        <v>3000</v>
      </c>
      <c r="J93" s="33">
        <f>J67</f>
        <v>0</v>
      </c>
      <c r="K93" s="31">
        <f t="shared" si="4"/>
        <v>3000</v>
      </c>
      <c r="L93" s="33">
        <f>L67</f>
        <v>0</v>
      </c>
      <c r="M93" s="31">
        <f t="shared" si="5"/>
        <v>3000</v>
      </c>
      <c r="N93" s="8"/>
      <c r="O93" s="4"/>
    </row>
    <row r="94" spans="1:20" hidden="1" x14ac:dyDescent="0.3">
      <c r="A94" s="6"/>
      <c r="B94" s="63" t="s">
        <v>3</v>
      </c>
      <c r="C94" s="57"/>
      <c r="D94" s="34">
        <f>D83</f>
        <v>0</v>
      </c>
      <c r="E94" s="34">
        <f>E83</f>
        <v>0</v>
      </c>
      <c r="F94" s="35"/>
      <c r="G94" s="31">
        <f t="shared" si="6"/>
        <v>0</v>
      </c>
      <c r="H94" s="35"/>
      <c r="I94" s="31">
        <f t="shared" si="7"/>
        <v>0</v>
      </c>
      <c r="J94" s="33"/>
      <c r="K94" s="31">
        <f t="shared" si="4"/>
        <v>0</v>
      </c>
      <c r="L94" s="33"/>
      <c r="M94" s="31">
        <f t="shared" si="5"/>
        <v>0</v>
      </c>
      <c r="N94" s="8"/>
      <c r="O94" s="4">
        <v>0</v>
      </c>
    </row>
    <row r="95" spans="1:20" x14ac:dyDescent="0.3">
      <c r="A95" s="2"/>
      <c r="B95" s="63" t="s">
        <v>8</v>
      </c>
      <c r="C95" s="57"/>
      <c r="D95" s="34">
        <f>D39</f>
        <v>848298.6</v>
      </c>
      <c r="E95" s="34">
        <f>E39</f>
        <v>723280.4</v>
      </c>
      <c r="F95" s="35">
        <f>F39</f>
        <v>0</v>
      </c>
      <c r="G95" s="31">
        <f t="shared" si="6"/>
        <v>848298.6</v>
      </c>
      <c r="H95" s="35">
        <f>H39</f>
        <v>0</v>
      </c>
      <c r="I95" s="31">
        <f t="shared" si="7"/>
        <v>723280.4</v>
      </c>
      <c r="J95" s="33">
        <f>J39</f>
        <v>0</v>
      </c>
      <c r="K95" s="31">
        <f t="shared" si="4"/>
        <v>848298.6</v>
      </c>
      <c r="L95" s="33">
        <f>L39</f>
        <v>0</v>
      </c>
      <c r="M95" s="31">
        <f t="shared" si="5"/>
        <v>723280.4</v>
      </c>
      <c r="N95" s="8"/>
      <c r="O95" s="4"/>
    </row>
    <row r="96" spans="1:20" x14ac:dyDescent="0.3">
      <c r="A96" s="6"/>
      <c r="B96" s="61" t="s">
        <v>26</v>
      </c>
      <c r="C96" s="62"/>
      <c r="D96" s="34">
        <f>D78</f>
        <v>127415.3</v>
      </c>
      <c r="E96" s="34">
        <f>E78</f>
        <v>0</v>
      </c>
      <c r="F96" s="35">
        <f>F78</f>
        <v>0</v>
      </c>
      <c r="G96" s="31">
        <f t="shared" si="6"/>
        <v>127415.3</v>
      </c>
      <c r="H96" s="35">
        <f>H78</f>
        <v>0</v>
      </c>
      <c r="I96" s="31">
        <f t="shared" si="7"/>
        <v>0</v>
      </c>
      <c r="J96" s="33">
        <f>J78</f>
        <v>0</v>
      </c>
      <c r="K96" s="31">
        <f t="shared" si="4"/>
        <v>127415.3</v>
      </c>
      <c r="L96" s="33">
        <f>L78</f>
        <v>0</v>
      </c>
      <c r="M96" s="31">
        <f t="shared" si="5"/>
        <v>0</v>
      </c>
      <c r="N96" s="8"/>
      <c r="O96" s="4"/>
    </row>
    <row r="97" spans="1:15" x14ac:dyDescent="0.3">
      <c r="A97" s="6"/>
      <c r="B97" s="60" t="s">
        <v>36</v>
      </c>
      <c r="C97" s="60"/>
      <c r="D97" s="34">
        <f>D80</f>
        <v>10085.700000000001</v>
      </c>
      <c r="E97" s="34">
        <f>E80</f>
        <v>7085.7</v>
      </c>
      <c r="F97" s="35">
        <f>F80+F81</f>
        <v>84384.7</v>
      </c>
      <c r="G97" s="31">
        <f t="shared" si="6"/>
        <v>94470.399999999994</v>
      </c>
      <c r="H97" s="35">
        <f>H80+H81</f>
        <v>-162.30000000000001</v>
      </c>
      <c r="I97" s="31">
        <f t="shared" si="7"/>
        <v>6923.4</v>
      </c>
      <c r="J97" s="33">
        <f>J80+J81</f>
        <v>0</v>
      </c>
      <c r="K97" s="31">
        <f t="shared" si="4"/>
        <v>94470.399999999994</v>
      </c>
      <c r="L97" s="33">
        <f>L80+L81</f>
        <v>0</v>
      </c>
      <c r="M97" s="31">
        <f t="shared" si="5"/>
        <v>6923.4</v>
      </c>
      <c r="N97" s="8"/>
      <c r="O97" s="4"/>
    </row>
    <row r="98" spans="1:15" x14ac:dyDescent="0.3">
      <c r="A98" s="6"/>
      <c r="B98" s="60" t="s">
        <v>37</v>
      </c>
      <c r="C98" s="60"/>
      <c r="D98" s="34">
        <f>D19+D23+D26+D24+D25+D74+D75</f>
        <v>720328.29999999993</v>
      </c>
      <c r="E98" s="34">
        <f>E19+E23+E26+E24+E25+E74+E75</f>
        <v>712578.6</v>
      </c>
      <c r="F98" s="35">
        <f>F19+F23+F24+F25+F26+F74+F75</f>
        <v>-10057.6</v>
      </c>
      <c r="G98" s="31">
        <f t="shared" si="6"/>
        <v>710270.7</v>
      </c>
      <c r="H98" s="35">
        <f>H19+H23+H24+H25+H26+H74+H75</f>
        <v>-353</v>
      </c>
      <c r="I98" s="31">
        <f t="shared" si="7"/>
        <v>712225.6</v>
      </c>
      <c r="J98" s="33">
        <f>J19+J23+J24+J25+J26+J74+J75</f>
        <v>0</v>
      </c>
      <c r="K98" s="31">
        <f t="shared" si="4"/>
        <v>710270.7</v>
      </c>
      <c r="L98" s="33">
        <f>L19+L23+L24+L25+L26+L74+L75</f>
        <v>0</v>
      </c>
      <c r="M98" s="31">
        <f t="shared" si="5"/>
        <v>712225.6</v>
      </c>
      <c r="N98" s="8"/>
      <c r="O98" s="4"/>
    </row>
    <row r="99" spans="1:15" x14ac:dyDescent="0.3">
      <c r="N99" s="8"/>
      <c r="O99" s="4"/>
    </row>
  </sheetData>
  <autoFilter ref="A14:O98">
    <filterColumn colId="14">
      <filters blank="1"/>
    </filterColumn>
  </autoFilter>
  <mergeCells count="28">
    <mergeCell ref="B98:C98"/>
    <mergeCell ref="B97:C97"/>
    <mergeCell ref="B96:C96"/>
    <mergeCell ref="B94:C94"/>
    <mergeCell ref="B89:C89"/>
    <mergeCell ref="B90:C90"/>
    <mergeCell ref="B91:C91"/>
    <mergeCell ref="B92:C92"/>
    <mergeCell ref="B93:C93"/>
    <mergeCell ref="B95:C95"/>
    <mergeCell ref="B88:C88"/>
    <mergeCell ref="E13:E14"/>
    <mergeCell ref="B84:C84"/>
    <mergeCell ref="B85:C85"/>
    <mergeCell ref="B86:C86"/>
    <mergeCell ref="B13:B14"/>
    <mergeCell ref="C13:C14"/>
    <mergeCell ref="D13:D14"/>
    <mergeCell ref="J13:J14"/>
    <mergeCell ref="K13:K14"/>
    <mergeCell ref="L13:L14"/>
    <mergeCell ref="M13:M14"/>
    <mergeCell ref="A9:M11"/>
    <mergeCell ref="F13:F14"/>
    <mergeCell ref="G13:G14"/>
    <mergeCell ref="H13:H14"/>
    <mergeCell ref="I13:I14"/>
    <mergeCell ref="A13:A14"/>
  </mergeCells>
  <pageMargins left="0.98425196850393704" right="0.39370078740157483" top="0.78740157480314965" bottom="0.78740157480314965" header="0.51181102362204722" footer="0.51181102362204722"/>
  <pageSetup paperSize="9" scale="82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2018-2019</vt:lpstr>
      <vt:lpstr>'2018-2019'!Заголовки_для_печати</vt:lpstr>
      <vt:lpstr>'2018-2019'!Область_печати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2017-03-07T10:06:11Z</cp:lastPrinted>
  <dcterms:created xsi:type="dcterms:W3CDTF">2014-02-04T08:37:28Z</dcterms:created>
  <dcterms:modified xsi:type="dcterms:W3CDTF">2017-03-07T10:07:19Z</dcterms:modified>
</cp:coreProperties>
</file>